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codeName="ThisWorkbook" defaultThemeVersion="166925"/>
  <mc:AlternateContent xmlns:mc="http://schemas.openxmlformats.org/markup-compatibility/2006">
    <mc:Choice Requires="x15">
      <x15ac:absPath xmlns:x15ac="http://schemas.microsoft.com/office/spreadsheetml/2010/11/ac" url="/Users/khushdodani/Desktop/"/>
    </mc:Choice>
  </mc:AlternateContent>
  <xr:revisionPtr revIDLastSave="0" documentId="8_{FC6C7709-D669-A548-A692-7BB96182C058}" xr6:coauthVersionLast="45" xr6:coauthVersionMax="45" xr10:uidLastSave="{00000000-0000-0000-0000-000000000000}"/>
  <bookViews>
    <workbookView xWindow="0" yWindow="460" windowWidth="28800" windowHeight="16280" firstSheet="8" activeTab="13" xr2:uid="{9259D24A-0F59-BC45-B8AA-6BF9DF556AC8}"/>
  </bookViews>
  <sheets>
    <sheet name="City Demand Breakdown" sheetId="2" r:id="rId1"/>
    <sheet name="M1 Vancouver Hospital Breakdown" sheetId="3" r:id="rId2"/>
    <sheet name="M2 Victoria Hospital Breakdown" sheetId="5" r:id="rId3"/>
    <sheet name="First Dose Daily Demand" sheetId="6" r:id="rId4"/>
    <sheet name="Daily Demand Schedule" sheetId="8" r:id="rId5"/>
    <sheet name="Monthly Demand" sheetId="15" r:id="rId6"/>
    <sheet name="Vaccine Supply Calculations" sheetId="9" r:id="rId7"/>
    <sheet name="Daily Supply Schedule" sheetId="10" r:id="rId8"/>
    <sheet name="M3 Supply_Demand Model-Q2-April" sheetId="13" r:id="rId9"/>
    <sheet name="M4 Supply_Demand Model-Q2-May" sheetId="16" r:id="rId10"/>
    <sheet name="M5 Supply_Demand Model-Q2-June" sheetId="17" r:id="rId11"/>
    <sheet name="Demand (Q3)" sheetId="18" r:id="rId12"/>
    <sheet name="July Prototype To Be Explanded" sheetId="14" r:id="rId13"/>
    <sheet name="Vancouver Hospital Matching" sheetId="12" r:id="rId14"/>
  </sheets>
  <definedNames>
    <definedName name="OpenSolver_ChosenSolver" localSheetId="12" hidden="1">CBC</definedName>
    <definedName name="OpenSolver_ChosenSolver" localSheetId="1" hidden="1">CBC</definedName>
    <definedName name="OpenSolver_ChosenSolver" localSheetId="2" hidden="1">CBC</definedName>
    <definedName name="OpenSolver_ChosenSolver" localSheetId="8" hidden="1">CBC</definedName>
    <definedName name="OpenSolver_ChosenSolver" localSheetId="9" hidden="1">CBC</definedName>
    <definedName name="OpenSolver_ChosenSolver" localSheetId="10" hidden="1">CBC</definedName>
    <definedName name="OpenSolver_DualsNewSheet" localSheetId="12" hidden="1">0</definedName>
    <definedName name="OpenSolver_DualsNewSheet" localSheetId="1" hidden="1">0</definedName>
    <definedName name="OpenSolver_DualsNewSheet" localSheetId="2" hidden="1">0</definedName>
    <definedName name="OpenSolver_DualsNewSheet" localSheetId="8" hidden="1">0</definedName>
    <definedName name="OpenSolver_DualsNewSheet" localSheetId="9" hidden="1">0</definedName>
    <definedName name="OpenSolver_DualsNewSheet" localSheetId="10" hidden="1">0</definedName>
    <definedName name="OpenSolver_LinearityCheck" localSheetId="12" hidden="1">1</definedName>
    <definedName name="OpenSolver_LinearityCheck" localSheetId="1" hidden="1">1</definedName>
    <definedName name="OpenSolver_LinearityCheck" localSheetId="2" hidden="1">1</definedName>
    <definedName name="OpenSolver_LinearityCheck" localSheetId="8" hidden="1">1</definedName>
    <definedName name="OpenSolver_LinearityCheck" localSheetId="9" hidden="1">1</definedName>
    <definedName name="OpenSolver_LinearityCheck" localSheetId="10" hidden="1">1</definedName>
    <definedName name="OpenSolver_UpdateSensitivity" localSheetId="12" hidden="1">1</definedName>
    <definedName name="OpenSolver_UpdateSensitivity" localSheetId="1" hidden="1">1</definedName>
    <definedName name="OpenSolver_UpdateSensitivity" localSheetId="2" hidden="1">1</definedName>
    <definedName name="OpenSolver_UpdateSensitivity" localSheetId="8" hidden="1">1</definedName>
    <definedName name="OpenSolver_UpdateSensitivity" localSheetId="9" hidden="1">1</definedName>
    <definedName name="OpenSolver_UpdateSensitivity" localSheetId="10" hidden="1">1</definedName>
    <definedName name="solver_adj" localSheetId="12" hidden="1">'July Prototype To Be Explanded'!$F$4:$L$27</definedName>
    <definedName name="solver_adj" localSheetId="1" hidden="1">'M1 Vancouver Hospital Breakdown'!$D$22:$AM$34</definedName>
    <definedName name="solver_adj" localSheetId="2" hidden="1">'M2 Victoria Hospital Breakdown'!$D$14:$AE$16</definedName>
    <definedName name="solver_adj" localSheetId="8" hidden="1">'M3 Supply_Demand Model-Q2-April'!$F$4:$L$27</definedName>
    <definedName name="solver_adj" localSheetId="9" hidden="1">'M4 Supply_Demand Model-Q2-May'!$F$4:$L$27</definedName>
    <definedName name="solver_adj" localSheetId="10" hidden="1">'M5 Supply_Demand Model-Q2-June'!$F$4:$L$27</definedName>
    <definedName name="solver_cvg" localSheetId="12" hidden="1">0.0001</definedName>
    <definedName name="solver_cvg" localSheetId="1" hidden="1">0.0001</definedName>
    <definedName name="solver_cvg" localSheetId="2" hidden="1">0.0001</definedName>
    <definedName name="solver_cvg" localSheetId="8" hidden="1">0.0001</definedName>
    <definedName name="solver_cvg" localSheetId="9" hidden="1">0.0001</definedName>
    <definedName name="solver_cvg" localSheetId="10" hidden="1">0.0001</definedName>
    <definedName name="solver_drv" localSheetId="12" hidden="1">1</definedName>
    <definedName name="solver_drv" localSheetId="1" hidden="1">1</definedName>
    <definedName name="solver_drv" localSheetId="2" hidden="1">1</definedName>
    <definedName name="solver_drv" localSheetId="8" hidden="1">1</definedName>
    <definedName name="solver_drv" localSheetId="9" hidden="1">1</definedName>
    <definedName name="solver_drv" localSheetId="10" hidden="1">1</definedName>
    <definedName name="solver_eng" localSheetId="12" hidden="1">2</definedName>
    <definedName name="solver_eng" localSheetId="8" hidden="1">2</definedName>
    <definedName name="solver_eng" localSheetId="9" hidden="1">2</definedName>
    <definedName name="solver_eng" localSheetId="10" hidden="1">2</definedName>
    <definedName name="solver_est" localSheetId="12" hidden="1">1</definedName>
    <definedName name="solver_est" localSheetId="1" hidden="1">1</definedName>
    <definedName name="solver_est" localSheetId="2" hidden="1">1</definedName>
    <definedName name="solver_est" localSheetId="8" hidden="1">1</definedName>
    <definedName name="solver_est" localSheetId="9" hidden="1">1</definedName>
    <definedName name="solver_est" localSheetId="10" hidden="1">1</definedName>
    <definedName name="solver_itr" localSheetId="12" hidden="1">2147483647</definedName>
    <definedName name="solver_itr" localSheetId="1" hidden="1">2147483647</definedName>
    <definedName name="solver_itr" localSheetId="2" hidden="1">2147483647</definedName>
    <definedName name="solver_itr" localSheetId="8" hidden="1">2147483647</definedName>
    <definedName name="solver_itr" localSheetId="9" hidden="1">2147483647</definedName>
    <definedName name="solver_itr" localSheetId="10" hidden="1">2147483647</definedName>
    <definedName name="solver_lhs1" localSheetId="12" hidden="1">'July Prototype To Be Explanded'!$O$4:$O$27</definedName>
    <definedName name="solver_lhs1" localSheetId="1" hidden="1">'M1 Vancouver Hospital Breakdown'!$D$35:$AM$35</definedName>
    <definedName name="solver_lhs1" localSheetId="2" hidden="1">'M2 Victoria Hospital Breakdown'!$D$17:$AE$17</definedName>
    <definedName name="solver_lhs1" localSheetId="8" hidden="1">'M3 Supply_Demand Model-Q2-April'!$O$4:$O$27</definedName>
    <definedName name="solver_lhs1" localSheetId="9" hidden="1">'M4 Supply_Demand Model-Q2-May'!$O$4:$O$27</definedName>
    <definedName name="solver_lhs1" localSheetId="10" hidden="1">'M5 Supply_Demand Model-Q2-June'!$O$4:$O$27</definedName>
    <definedName name="solver_lhs10" localSheetId="12" hidden="1">'July Prototype To Be Explanded'!$G$4:$G$27</definedName>
    <definedName name="solver_lhs10" localSheetId="8" hidden="1">'M3 Supply_Demand Model-Q2-April'!$G$4:$G$27</definedName>
    <definedName name="solver_lhs10" localSheetId="9" hidden="1">'M4 Supply_Demand Model-Q2-May'!$G$4:$G$27</definedName>
    <definedName name="solver_lhs10" localSheetId="10" hidden="1">'M5 Supply_Demand Model-Q2-June'!$G$4:$G$27</definedName>
    <definedName name="solver_lhs11" localSheetId="12" hidden="1">'July Prototype To Be Explanded'!$H$4:$H$27</definedName>
    <definedName name="solver_lhs11" localSheetId="8" hidden="1">'M3 Supply_Demand Model-Q2-April'!$H$4:$H$27</definedName>
    <definedName name="solver_lhs11" localSheetId="9" hidden="1">'M4 Supply_Demand Model-Q2-May'!$H$4:$H$27</definedName>
    <definedName name="solver_lhs11" localSheetId="10" hidden="1">'M5 Supply_Demand Model-Q2-June'!$H$4:$H$27</definedName>
    <definedName name="solver_lhs12" localSheetId="12" hidden="1">'July Prototype To Be Explanded'!$I$4:$I$27</definedName>
    <definedName name="solver_lhs12" localSheetId="8" hidden="1">'M3 Supply_Demand Model-Q2-April'!$I$4:$I$27</definedName>
    <definedName name="solver_lhs12" localSheetId="9" hidden="1">'M4 Supply_Demand Model-Q2-May'!$I$4:$I$27</definedName>
    <definedName name="solver_lhs12" localSheetId="10" hidden="1">'M5 Supply_Demand Model-Q2-June'!$I$4:$I$27</definedName>
    <definedName name="solver_lhs13" localSheetId="12" hidden="1">'July Prototype To Be Explanded'!$J$4:$J$27</definedName>
    <definedName name="solver_lhs13" localSheetId="8" hidden="1">'M3 Supply_Demand Model-Q2-April'!$J$4:$J$27</definedName>
    <definedName name="solver_lhs13" localSheetId="9" hidden="1">'M4 Supply_Demand Model-Q2-May'!$J$4:$J$27</definedName>
    <definedName name="solver_lhs13" localSheetId="10" hidden="1">'M5 Supply_Demand Model-Q2-June'!$J$4:$J$27</definedName>
    <definedName name="solver_lhs14" localSheetId="12" hidden="1">'July Prototype To Be Explanded'!$K$4:$K$27</definedName>
    <definedName name="solver_lhs14" localSheetId="8" hidden="1">'M3 Supply_Demand Model-Q2-April'!$K$4:$K$27</definedName>
    <definedName name="solver_lhs14" localSheetId="9" hidden="1">'M4 Supply_Demand Model-Q2-May'!$K$4:$K$27</definedName>
    <definedName name="solver_lhs14" localSheetId="10" hidden="1">'M5 Supply_Demand Model-Q2-June'!$K$4:$K$27</definedName>
    <definedName name="solver_lhs15" localSheetId="12" hidden="1">'July Prototype To Be Explanded'!$F$4:$K$27</definedName>
    <definedName name="solver_lhs15" localSheetId="8" hidden="1">'M3 Supply_Demand Model-Q2-April'!$F$4:$K$27</definedName>
    <definedName name="solver_lhs15" localSheetId="9" hidden="1">'M4 Supply_Demand Model-Q2-May'!$F$4:$K$27</definedName>
    <definedName name="solver_lhs15" localSheetId="10" hidden="1">'M5 Supply_Demand Model-Q2-June'!$F$4:$K$27</definedName>
    <definedName name="solver_lhs16" localSheetId="12" hidden="1">'July Prototype To Be Explanded'!$L$4:$L$27</definedName>
    <definedName name="solver_lhs16" localSheetId="8" hidden="1">'M3 Supply_Demand Model-Q2-April'!$L$4:$L$27</definedName>
    <definedName name="solver_lhs16" localSheetId="9" hidden="1">'M4 Supply_Demand Model-Q2-May'!$L$4:$L$27</definedName>
    <definedName name="solver_lhs16" localSheetId="10" hidden="1">'M5 Supply_Demand Model-Q2-June'!$L$4:$L$27</definedName>
    <definedName name="solver_lhs2" localSheetId="12" hidden="1">'July Prototype To Be Explanded'!$F$28:$K$28</definedName>
    <definedName name="solver_lhs2" localSheetId="1" hidden="1">'M1 Vancouver Hospital Breakdown'!$D$22:$AM$34</definedName>
    <definedName name="solver_lhs2" localSheetId="2" hidden="1">'M2 Victoria Hospital Breakdown'!$D$14:$AE$16</definedName>
    <definedName name="solver_lhs2" localSheetId="8" hidden="1">'M3 Supply_Demand Model-Q2-April'!$F$28:$K$28</definedName>
    <definedName name="solver_lhs2" localSheetId="9" hidden="1">'M4 Supply_Demand Model-Q2-May'!$F$28:$K$28</definedName>
    <definedName name="solver_lhs2" localSheetId="10" hidden="1">'M5 Supply_Demand Model-Q2-June'!$F$28:$K$28</definedName>
    <definedName name="solver_lhs3" localSheetId="12" hidden="1">'July Prototype To Be Explanded'!$F$4:$F$27</definedName>
    <definedName name="solver_lhs3" localSheetId="8" hidden="1">'M3 Supply_Demand Model-Q2-April'!$F$4:$F$27</definedName>
    <definedName name="solver_lhs3" localSheetId="9" hidden="1">'M4 Supply_Demand Model-Q2-May'!$F$4:$F$27</definedName>
    <definedName name="solver_lhs3" localSheetId="10" hidden="1">'M5 Supply_Demand Model-Q2-June'!$F$4:$F$27</definedName>
    <definedName name="solver_lhs4" localSheetId="12" hidden="1">'July Prototype To Be Explanded'!$G$4:$G$27</definedName>
    <definedName name="solver_lhs4" localSheetId="8" hidden="1">'M3 Supply_Demand Model-Q2-April'!$G$4:$G$27</definedName>
    <definedName name="solver_lhs4" localSheetId="9" hidden="1">'M4 Supply_Demand Model-Q2-May'!$G$4:$G$27</definedName>
    <definedName name="solver_lhs4" localSheetId="10" hidden="1">'M5 Supply_Demand Model-Q2-June'!$G$4:$G$27</definedName>
    <definedName name="solver_lhs5" localSheetId="12" hidden="1">'July Prototype To Be Explanded'!$H$4:$H$27</definedName>
    <definedName name="solver_lhs5" localSheetId="8" hidden="1">'M3 Supply_Demand Model-Q2-April'!$H$4:$H$27</definedName>
    <definedName name="solver_lhs5" localSheetId="9" hidden="1">'M4 Supply_Demand Model-Q2-May'!$H$4:$H$27</definedName>
    <definedName name="solver_lhs5" localSheetId="10" hidden="1">'M5 Supply_Demand Model-Q2-June'!$H$4:$H$27</definedName>
    <definedName name="solver_lhs6" localSheetId="12" hidden="1">'July Prototype To Be Explanded'!$I$4:$I$27</definedName>
    <definedName name="solver_lhs6" localSheetId="8" hidden="1">'M3 Supply_Demand Model-Q2-April'!$I$4:$I$27</definedName>
    <definedName name="solver_lhs6" localSheetId="9" hidden="1">'M4 Supply_Demand Model-Q2-May'!$I$4:$I$27</definedName>
    <definedName name="solver_lhs6" localSheetId="10" hidden="1">'M5 Supply_Demand Model-Q2-June'!$I$4:$I$27</definedName>
    <definedName name="solver_lhs7" localSheetId="12" hidden="1">'July Prototype To Be Explanded'!$J$4:$J$27</definedName>
    <definedName name="solver_lhs7" localSheetId="8" hidden="1">'M3 Supply_Demand Model-Q2-April'!$J$4:$J$27</definedName>
    <definedName name="solver_lhs7" localSheetId="9" hidden="1">'M4 Supply_Demand Model-Q2-May'!$J$4:$J$27</definedName>
    <definedName name="solver_lhs7" localSheetId="10" hidden="1">'M5 Supply_Demand Model-Q2-June'!$J$4:$J$27</definedName>
    <definedName name="solver_lhs8" localSheetId="12" hidden="1">'July Prototype To Be Explanded'!$K$4:$K$27</definedName>
    <definedName name="solver_lhs8" localSheetId="8" hidden="1">'M3 Supply_Demand Model-Q2-April'!$K$4:$K$27</definedName>
    <definedName name="solver_lhs8" localSheetId="9" hidden="1">'M4 Supply_Demand Model-Q2-May'!$K$4:$K$27</definedName>
    <definedName name="solver_lhs8" localSheetId="10" hidden="1">'M5 Supply_Demand Model-Q2-June'!$K$4:$K$27</definedName>
    <definedName name="solver_lhs9" localSheetId="12" hidden="1">'July Prototype To Be Explanded'!$F$4:$F$27</definedName>
    <definedName name="solver_lhs9" localSheetId="8" hidden="1">'M3 Supply_Demand Model-Q2-April'!$F$4:$F$27</definedName>
    <definedName name="solver_lhs9" localSheetId="9" hidden="1">'M4 Supply_Demand Model-Q2-May'!$F$4:$F$27</definedName>
    <definedName name="solver_lhs9" localSheetId="10" hidden="1">'M5 Supply_Demand Model-Q2-June'!$F$4:$F$27</definedName>
    <definedName name="solver_mip" localSheetId="12" hidden="1">2147483647</definedName>
    <definedName name="solver_mip" localSheetId="8" hidden="1">2147483647</definedName>
    <definedName name="solver_mip" localSheetId="9" hidden="1">2147483647</definedName>
    <definedName name="solver_mip" localSheetId="10" hidden="1">2147483647</definedName>
    <definedName name="solver_mni" localSheetId="12" hidden="1">30</definedName>
    <definedName name="solver_mni" localSheetId="8" hidden="1">30</definedName>
    <definedName name="solver_mni" localSheetId="9" hidden="1">30</definedName>
    <definedName name="solver_mni" localSheetId="10" hidden="1">30</definedName>
    <definedName name="solver_mrt" localSheetId="12" hidden="1">0.075</definedName>
    <definedName name="solver_mrt" localSheetId="8" hidden="1">0.075</definedName>
    <definedName name="solver_mrt" localSheetId="9" hidden="1">0.075</definedName>
    <definedName name="solver_mrt" localSheetId="10" hidden="1">0.075</definedName>
    <definedName name="solver_msl" localSheetId="12" hidden="1">2</definedName>
    <definedName name="solver_msl" localSheetId="8" hidden="1">2</definedName>
    <definedName name="solver_msl" localSheetId="9" hidden="1">2</definedName>
    <definedName name="solver_msl" localSheetId="10" hidden="1">2</definedName>
    <definedName name="solver_neg" localSheetId="12" hidden="1">1</definedName>
    <definedName name="solver_neg" localSheetId="1" hidden="1">1</definedName>
    <definedName name="solver_neg" localSheetId="2" hidden="1">1</definedName>
    <definedName name="solver_neg" localSheetId="8" hidden="1">1</definedName>
    <definedName name="solver_neg" localSheetId="9" hidden="1">1</definedName>
    <definedName name="solver_neg" localSheetId="10" hidden="1">1</definedName>
    <definedName name="solver_nod" localSheetId="12" hidden="1">2147483647</definedName>
    <definedName name="solver_nod" localSheetId="8" hidden="1">2147483647</definedName>
    <definedName name="solver_nod" localSheetId="9" hidden="1">2147483647</definedName>
    <definedName name="solver_nod" localSheetId="10" hidden="1">2147483647</definedName>
    <definedName name="solver_num" localSheetId="12" hidden="1">16</definedName>
    <definedName name="solver_num" localSheetId="1" hidden="1">2</definedName>
    <definedName name="solver_num" localSheetId="2" hidden="1">2</definedName>
    <definedName name="solver_num" localSheetId="8" hidden="1">16</definedName>
    <definedName name="solver_num" localSheetId="9" hidden="1">16</definedName>
    <definedName name="solver_num" localSheetId="10" hidden="1">16</definedName>
    <definedName name="solver_nwt" localSheetId="12" hidden="1">1</definedName>
    <definedName name="solver_nwt" localSheetId="1" hidden="1">1</definedName>
    <definedName name="solver_nwt" localSheetId="2" hidden="1">1</definedName>
    <definedName name="solver_nwt" localSheetId="8" hidden="1">1</definedName>
    <definedName name="solver_nwt" localSheetId="9" hidden="1">1</definedName>
    <definedName name="solver_nwt" localSheetId="10" hidden="1">1</definedName>
    <definedName name="solver_opt" localSheetId="12" hidden="1">'July Prototype To Be Explanded'!$L$28</definedName>
    <definedName name="solver_opt" localSheetId="1" hidden="1">'M1 Vancouver Hospital Breakdown'!$D$40</definedName>
    <definedName name="solver_opt" localSheetId="2" hidden="1">'M2 Victoria Hospital Breakdown'!$D$21</definedName>
    <definedName name="solver_opt" localSheetId="8" hidden="1">'M3 Supply_Demand Model-Q2-April'!$L$28</definedName>
    <definedName name="solver_opt" localSheetId="9" hidden="1">'M4 Supply_Demand Model-Q2-May'!$L$28</definedName>
    <definedName name="solver_opt" localSheetId="10" hidden="1">'M5 Supply_Demand Model-Q2-June'!$L$28</definedName>
    <definedName name="solver_pre" localSheetId="12" hidden="1">0.000001</definedName>
    <definedName name="solver_pre" localSheetId="8" hidden="1">0.000001</definedName>
    <definedName name="solver_pre" localSheetId="9" hidden="1">0.000001</definedName>
    <definedName name="solver_pre" localSheetId="10" hidden="1">0.000001</definedName>
    <definedName name="solver_rbv" localSheetId="12" hidden="1">1</definedName>
    <definedName name="solver_rbv" localSheetId="8" hidden="1">1</definedName>
    <definedName name="solver_rbv" localSheetId="9" hidden="1">1</definedName>
    <definedName name="solver_rbv" localSheetId="10" hidden="1">1</definedName>
    <definedName name="solver_rel1" localSheetId="12" hidden="1">1</definedName>
    <definedName name="solver_rel1" localSheetId="1" hidden="1">2</definedName>
    <definedName name="solver_rel1" localSheetId="2" hidden="1">2</definedName>
    <definedName name="solver_rel1" localSheetId="8" hidden="1">1</definedName>
    <definedName name="solver_rel1" localSheetId="9" hidden="1">1</definedName>
    <definedName name="solver_rel1" localSheetId="10" hidden="1">1</definedName>
    <definedName name="solver_rel10" localSheetId="12" hidden="1">3</definedName>
    <definedName name="solver_rel10" localSheetId="8" hidden="1">3</definedName>
    <definedName name="solver_rel10" localSheetId="9" hidden="1">3</definedName>
    <definedName name="solver_rel10" localSheetId="10" hidden="1">3</definedName>
    <definedName name="solver_rel11" localSheetId="12" hidden="1">3</definedName>
    <definedName name="solver_rel11" localSheetId="8" hidden="1">3</definedName>
    <definedName name="solver_rel11" localSheetId="9" hidden="1">3</definedName>
    <definedName name="solver_rel11" localSheetId="10" hidden="1">3</definedName>
    <definedName name="solver_rel12" localSheetId="12" hidden="1">3</definedName>
    <definedName name="solver_rel12" localSheetId="8" hidden="1">3</definedName>
    <definedName name="solver_rel12" localSheetId="9" hidden="1">3</definedName>
    <definedName name="solver_rel12" localSheetId="10" hidden="1">3</definedName>
    <definedName name="solver_rel13" localSheetId="12" hidden="1">3</definedName>
    <definedName name="solver_rel13" localSheetId="8" hidden="1">3</definedName>
    <definedName name="solver_rel13" localSheetId="9" hidden="1">3</definedName>
    <definedName name="solver_rel13" localSheetId="10" hidden="1">3</definedName>
    <definedName name="solver_rel14" localSheetId="12" hidden="1">3</definedName>
    <definedName name="solver_rel14" localSheetId="8" hidden="1">3</definedName>
    <definedName name="solver_rel14" localSheetId="9" hidden="1">3</definedName>
    <definedName name="solver_rel14" localSheetId="10" hidden="1">3</definedName>
    <definedName name="solver_rel15" localSheetId="12" hidden="1">4</definedName>
    <definedName name="solver_rel15" localSheetId="8" hidden="1">4</definedName>
    <definedName name="solver_rel15" localSheetId="9" hidden="1">4</definedName>
    <definedName name="solver_rel15" localSheetId="10" hidden="1">4</definedName>
    <definedName name="solver_rel16" localSheetId="12" hidden="1">3</definedName>
    <definedName name="solver_rel16" localSheetId="8" hidden="1">3</definedName>
    <definedName name="solver_rel16" localSheetId="9" hidden="1">3</definedName>
    <definedName name="solver_rel16" localSheetId="10" hidden="1">3</definedName>
    <definedName name="solver_rel2" localSheetId="12" hidden="1">1</definedName>
    <definedName name="solver_rel2" localSheetId="1" hidden="1">5</definedName>
    <definedName name="solver_rel2" localSheetId="2" hidden="1">5</definedName>
    <definedName name="solver_rel2" localSheetId="8" hidden="1">2</definedName>
    <definedName name="solver_rel2" localSheetId="9" hidden="1">2</definedName>
    <definedName name="solver_rel2" localSheetId="10" hidden="1">2</definedName>
    <definedName name="solver_rel3" localSheetId="12" hidden="1">1</definedName>
    <definedName name="solver_rel3" localSheetId="8" hidden="1">1</definedName>
    <definedName name="solver_rel3" localSheetId="9" hidden="1">1</definedName>
    <definedName name="solver_rel3" localSheetId="10" hidden="1">1</definedName>
    <definedName name="solver_rel4" localSheetId="12" hidden="1">1</definedName>
    <definedName name="solver_rel4" localSheetId="8" hidden="1">1</definedName>
    <definedName name="solver_rel4" localSheetId="9" hidden="1">1</definedName>
    <definedName name="solver_rel4" localSheetId="10" hidden="1">1</definedName>
    <definedName name="solver_rel5" localSheetId="12" hidden="1">1</definedName>
    <definedName name="solver_rel5" localSheetId="8" hidden="1">1</definedName>
    <definedName name="solver_rel5" localSheetId="9" hidden="1">1</definedName>
    <definedName name="solver_rel5" localSheetId="10" hidden="1">1</definedName>
    <definedName name="solver_rel6" localSheetId="12" hidden="1">1</definedName>
    <definedName name="solver_rel6" localSheetId="8" hidden="1">1</definedName>
    <definedName name="solver_rel6" localSheetId="9" hidden="1">1</definedName>
    <definedName name="solver_rel6" localSheetId="10" hidden="1">1</definedName>
    <definedName name="solver_rel7" localSheetId="12" hidden="1">1</definedName>
    <definedName name="solver_rel7" localSheetId="8" hidden="1">1</definedName>
    <definedName name="solver_rel7" localSheetId="9" hidden="1">1</definedName>
    <definedName name="solver_rel7" localSheetId="10" hidden="1">1</definedName>
    <definedName name="solver_rel8" localSheetId="12" hidden="1">1</definedName>
    <definedName name="solver_rel8" localSheetId="8" hidden="1">1</definedName>
    <definedName name="solver_rel8" localSheetId="9" hidden="1">1</definedName>
    <definedName name="solver_rel8" localSheetId="10" hidden="1">1</definedName>
    <definedName name="solver_rel9" localSheetId="12" hidden="1">3</definedName>
    <definedName name="solver_rel9" localSheetId="8" hidden="1">3</definedName>
    <definedName name="solver_rel9" localSheetId="9" hidden="1">3</definedName>
    <definedName name="solver_rel9" localSheetId="10" hidden="1">3</definedName>
    <definedName name="solver_rhs1" localSheetId="12" hidden="1">'July Prototype To Be Explanded'!$Q$4:$Q$27</definedName>
    <definedName name="solver_rhs1" localSheetId="1" hidden="1">'M1 Vancouver Hospital Breakdown'!$D$37:$AM$37</definedName>
    <definedName name="solver_rhs1" localSheetId="2" hidden="1">'M2 Victoria Hospital Breakdown'!$D$19:$AE$19</definedName>
    <definedName name="solver_rhs1" localSheetId="8" hidden="1">'M3 Supply_Demand Model-Q2-April'!$Q$4:$Q$27</definedName>
    <definedName name="solver_rhs1" localSheetId="9" hidden="1">'M4 Supply_Demand Model-Q2-May'!$Q$4:$Q$27</definedName>
    <definedName name="solver_rhs1" localSheetId="10" hidden="1">'M5 Supply_Demand Model-Q2-June'!$Q$4:$Q$27</definedName>
    <definedName name="solver_rhs10" localSheetId="12" hidden="1">'July Prototype To Be Explanded'!$G$34:$G$57</definedName>
    <definedName name="solver_rhs10" localSheetId="8" hidden="1">'M3 Supply_Demand Model-Q2-April'!$G$34:$G$57</definedName>
    <definedName name="solver_rhs10" localSheetId="9" hidden="1">'M4 Supply_Demand Model-Q2-May'!$G$34:$G$57</definedName>
    <definedName name="solver_rhs10" localSheetId="10" hidden="1">'M5 Supply_Demand Model-Q2-June'!$G$34:$G$57</definedName>
    <definedName name="solver_rhs11" localSheetId="12" hidden="1">'July Prototype To Be Explanded'!$G$34:$G$57</definedName>
    <definedName name="solver_rhs11" localSheetId="8" hidden="1">'M3 Supply_Demand Model-Q2-April'!$G$34:$G$57</definedName>
    <definedName name="solver_rhs11" localSheetId="9" hidden="1">'M4 Supply_Demand Model-Q2-May'!$G$34:$G$57</definedName>
    <definedName name="solver_rhs11" localSheetId="10" hidden="1">'M5 Supply_Demand Model-Q2-June'!$G$34:$G$57</definedName>
    <definedName name="solver_rhs12" localSheetId="12" hidden="1">'July Prototype To Be Explanded'!$G$34:$G$57</definedName>
    <definedName name="solver_rhs12" localSheetId="8" hidden="1">'M3 Supply_Demand Model-Q2-April'!$G$34:$G$57</definedName>
    <definedName name="solver_rhs12" localSheetId="9" hidden="1">'M4 Supply_Demand Model-Q2-May'!$G$34:$G$57</definedName>
    <definedName name="solver_rhs12" localSheetId="10" hidden="1">'M5 Supply_Demand Model-Q2-June'!$G$34:$G$57</definedName>
    <definedName name="solver_rhs13" localSheetId="12" hidden="1">'July Prototype To Be Explanded'!$G$34:$G$57</definedName>
    <definedName name="solver_rhs13" localSheetId="8" hidden="1">'M3 Supply_Demand Model-Q2-April'!$G$34:$G$57</definedName>
    <definedName name="solver_rhs13" localSheetId="9" hidden="1">'M4 Supply_Demand Model-Q2-May'!$G$34:$G$57</definedName>
    <definedName name="solver_rhs13" localSheetId="10" hidden="1">'M5 Supply_Demand Model-Q2-June'!$G$34:$G$57</definedName>
    <definedName name="solver_rhs14" localSheetId="12" hidden="1">'July Prototype To Be Explanded'!$G$34:$G$57</definedName>
    <definedName name="solver_rhs14" localSheetId="8" hidden="1">'M3 Supply_Demand Model-Q2-April'!$G$34:$G$57</definedName>
    <definedName name="solver_rhs14" localSheetId="9" hidden="1">'M4 Supply_Demand Model-Q2-May'!$G$34:$G$57</definedName>
    <definedName name="solver_rhs14" localSheetId="10" hidden="1">'M5 Supply_Demand Model-Q2-June'!$G$34:$G$57</definedName>
    <definedName name="solver_rhs15" localSheetId="12" hidden="1">integer</definedName>
    <definedName name="solver_rhs15" localSheetId="8" hidden="1">integer</definedName>
    <definedName name="solver_rhs15" localSheetId="9" hidden="1">integer</definedName>
    <definedName name="solver_rhs15" localSheetId="10" hidden="1">integer</definedName>
    <definedName name="solver_rhs16" localSheetId="12" hidden="1">'July Prototype To Be Explanded'!$N$4:$N$27</definedName>
    <definedName name="solver_rhs16" localSheetId="8" hidden="1">'M3 Supply_Demand Model-Q2-April'!$N$4:$N$27</definedName>
    <definedName name="solver_rhs16" localSheetId="9" hidden="1">'M4 Supply_Demand Model-Q2-May'!$N$4:$N$27</definedName>
    <definedName name="solver_rhs16" localSheetId="10" hidden="1">'M5 Supply_Demand Model-Q2-June'!$N$4:$N$27</definedName>
    <definedName name="solver_rhs2" localSheetId="12" hidden="1">'July Prototype To Be Explanded'!$F$30:$K$30</definedName>
    <definedName name="solver_rhs2" localSheetId="1" hidden="1">binary</definedName>
    <definedName name="solver_rhs2" localSheetId="2" hidden="1">binary</definedName>
    <definedName name="solver_rhs2" localSheetId="8" hidden="1">'M3 Supply_Demand Model-Q2-April'!$F$30:$K$30</definedName>
    <definedName name="solver_rhs2" localSheetId="9" hidden="1">'M4 Supply_Demand Model-Q2-May'!$F$30:$K$30</definedName>
    <definedName name="solver_rhs2" localSheetId="10" hidden="1">'M5 Supply_Demand Model-Q2-June'!$F$30:$K$30</definedName>
    <definedName name="solver_rhs3" localSheetId="12" hidden="1">'July Prototype To Be Explanded'!$K$34:$K$57</definedName>
    <definedName name="solver_rhs3" localSheetId="8" hidden="1">'M3 Supply_Demand Model-Q2-April'!$K$34:$K$57</definedName>
    <definedName name="solver_rhs3" localSheetId="9" hidden="1">'M4 Supply_Demand Model-Q2-May'!$K$34:$K$57</definedName>
    <definedName name="solver_rhs3" localSheetId="10" hidden="1">'M5 Supply_Demand Model-Q2-June'!$K$34:$K$57</definedName>
    <definedName name="solver_rhs4" localSheetId="12" hidden="1">'July Prototype To Be Explanded'!$K$34:$K$57</definedName>
    <definedName name="solver_rhs4" localSheetId="8" hidden="1">'M3 Supply_Demand Model-Q2-April'!$K$34:$K$57</definedName>
    <definedName name="solver_rhs4" localSheetId="9" hidden="1">'M4 Supply_Demand Model-Q2-May'!$K$34:$K$57</definedName>
    <definedName name="solver_rhs4" localSheetId="10" hidden="1">'M5 Supply_Demand Model-Q2-June'!$K$34:$K$57</definedName>
    <definedName name="solver_rhs5" localSheetId="12" hidden="1">'July Prototype To Be Explanded'!$K$34:$K$57</definedName>
    <definedName name="solver_rhs5" localSheetId="8" hidden="1">'M3 Supply_Demand Model-Q2-April'!$K$34:$K$57</definedName>
    <definedName name="solver_rhs5" localSheetId="9" hidden="1">'M4 Supply_Demand Model-Q2-May'!$K$34:$K$57</definedName>
    <definedName name="solver_rhs5" localSheetId="10" hidden="1">'M5 Supply_Demand Model-Q2-June'!$K$34:$K$57</definedName>
    <definedName name="solver_rhs6" localSheetId="12" hidden="1">'July Prototype To Be Explanded'!$K$34:$K$57</definedName>
    <definedName name="solver_rhs6" localSheetId="8" hidden="1">'M3 Supply_Demand Model-Q2-April'!$K$34:$K$57</definedName>
    <definedName name="solver_rhs6" localSheetId="9" hidden="1">'M4 Supply_Demand Model-Q2-May'!$K$34:$K$57</definedName>
    <definedName name="solver_rhs6" localSheetId="10" hidden="1">'M5 Supply_Demand Model-Q2-June'!$K$34:$K$57</definedName>
    <definedName name="solver_rhs7" localSheetId="12" hidden="1">'July Prototype To Be Explanded'!$K$34:$K$57</definedName>
    <definedName name="solver_rhs7" localSheetId="8" hidden="1">'M3 Supply_Demand Model-Q2-April'!$K$34:$K$57</definedName>
    <definedName name="solver_rhs7" localSheetId="9" hidden="1">'M4 Supply_Demand Model-Q2-May'!$K$34:$K$57</definedName>
    <definedName name="solver_rhs7" localSheetId="10" hidden="1">'M5 Supply_Demand Model-Q2-June'!$K$34:$K$57</definedName>
    <definedName name="solver_rhs8" localSheetId="12" hidden="1">'July Prototype To Be Explanded'!$K$34:$K$57</definedName>
    <definedName name="solver_rhs8" localSheetId="8" hidden="1">'M3 Supply_Demand Model-Q2-April'!$K$34:$K$57</definedName>
    <definedName name="solver_rhs8" localSheetId="9" hidden="1">'M4 Supply_Demand Model-Q2-May'!$K$34:$K$57</definedName>
    <definedName name="solver_rhs8" localSheetId="10" hidden="1">'M5 Supply_Demand Model-Q2-June'!$K$34:$K$57</definedName>
    <definedName name="solver_rhs9" localSheetId="12" hidden="1">'July Prototype To Be Explanded'!$G$34:$G$57</definedName>
    <definedName name="solver_rhs9" localSheetId="8" hidden="1">'M3 Supply_Demand Model-Q2-April'!$G$34:$G$57</definedName>
    <definedName name="solver_rhs9" localSheetId="9" hidden="1">'M4 Supply_Demand Model-Q2-May'!$G$34:$G$57</definedName>
    <definedName name="solver_rhs9" localSheetId="10" hidden="1">'M5 Supply_Demand Model-Q2-June'!$G$34:$G$57</definedName>
    <definedName name="solver_rlx" localSheetId="12" hidden="1">2</definedName>
    <definedName name="solver_rlx" localSheetId="1" hidden="1">2</definedName>
    <definedName name="solver_rlx" localSheetId="2" hidden="1">2</definedName>
    <definedName name="solver_rlx" localSheetId="8" hidden="1">2</definedName>
    <definedName name="solver_rlx" localSheetId="9" hidden="1">2</definedName>
    <definedName name="solver_rlx" localSheetId="10" hidden="1">2</definedName>
    <definedName name="solver_rsd" localSheetId="12" hidden="1">0</definedName>
    <definedName name="solver_rsd" localSheetId="8" hidden="1">0</definedName>
    <definedName name="solver_rsd" localSheetId="9" hidden="1">0</definedName>
    <definedName name="solver_rsd" localSheetId="10" hidden="1">0</definedName>
    <definedName name="solver_scl" localSheetId="12" hidden="1">1</definedName>
    <definedName name="solver_scl" localSheetId="1" hidden="1">2</definedName>
    <definedName name="solver_scl" localSheetId="2" hidden="1">2</definedName>
    <definedName name="solver_scl" localSheetId="8" hidden="1">1</definedName>
    <definedName name="solver_scl" localSheetId="9" hidden="1">1</definedName>
    <definedName name="solver_scl" localSheetId="10" hidden="1">1</definedName>
    <definedName name="solver_sho" localSheetId="12" hidden="1">0</definedName>
    <definedName name="solver_sho" localSheetId="1" hidden="1">0</definedName>
    <definedName name="solver_sho" localSheetId="2" hidden="1">0</definedName>
    <definedName name="solver_sho" localSheetId="8" hidden="1">0</definedName>
    <definedName name="solver_sho" localSheetId="9" hidden="1">0</definedName>
    <definedName name="solver_sho" localSheetId="10" hidden="1">0</definedName>
    <definedName name="solver_ssz" localSheetId="12" hidden="1">100</definedName>
    <definedName name="solver_ssz" localSheetId="8" hidden="1">100</definedName>
    <definedName name="solver_ssz" localSheetId="9" hidden="1">100</definedName>
    <definedName name="solver_ssz" localSheetId="10" hidden="1">100</definedName>
    <definedName name="solver_tim" localSheetId="12" hidden="1">2147483647</definedName>
    <definedName name="solver_tim" localSheetId="1" hidden="1">2147483647</definedName>
    <definedName name="solver_tim" localSheetId="2" hidden="1">2147483647</definedName>
    <definedName name="solver_tim" localSheetId="8" hidden="1">2147483647</definedName>
    <definedName name="solver_tim" localSheetId="9" hidden="1">2147483647</definedName>
    <definedName name="solver_tim" localSheetId="10" hidden="1">2147483647</definedName>
    <definedName name="solver_tol" localSheetId="12" hidden="1">0.01</definedName>
    <definedName name="solver_tol" localSheetId="1" hidden="1">0.05</definedName>
    <definedName name="solver_tol" localSheetId="2" hidden="1">0.05</definedName>
    <definedName name="solver_tol" localSheetId="8" hidden="1">0.01</definedName>
    <definedName name="solver_tol" localSheetId="9" hidden="1">0.01</definedName>
    <definedName name="solver_tol" localSheetId="10" hidden="1">0.01</definedName>
    <definedName name="solver_typ" localSheetId="12" hidden="1">2</definedName>
    <definedName name="solver_typ" localSheetId="1" hidden="1">2</definedName>
    <definedName name="solver_typ" localSheetId="2" hidden="1">2</definedName>
    <definedName name="solver_typ" localSheetId="8" hidden="1">2</definedName>
    <definedName name="solver_typ" localSheetId="9" hidden="1">2</definedName>
    <definedName name="solver_typ" localSheetId="10" hidden="1">2</definedName>
    <definedName name="solver_val" localSheetId="12" hidden="1">0</definedName>
    <definedName name="solver_val" localSheetId="1" hidden="1">0</definedName>
    <definedName name="solver_val" localSheetId="2" hidden="1">0</definedName>
    <definedName name="solver_val" localSheetId="8" hidden="1">0</definedName>
    <definedName name="solver_val" localSheetId="9" hidden="1">0</definedName>
    <definedName name="solver_val" localSheetId="10" hidden="1">0</definedName>
    <definedName name="solver_ver" localSheetId="12" hidden="1">3</definedName>
    <definedName name="solver_ver" localSheetId="8" hidden="1">3</definedName>
    <definedName name="solver_ver" localSheetId="9" hidden="1">3</definedName>
    <definedName name="solver_ver" localSheetId="1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18" l="1"/>
  <c r="R5" i="18"/>
  <c r="R6" i="18"/>
  <c r="R7" i="18"/>
  <c r="R8" i="18"/>
  <c r="R9" i="18"/>
  <c r="R10" i="18"/>
  <c r="R11" i="18"/>
  <c r="R12" i="18"/>
  <c r="R13" i="18"/>
  <c r="R14" i="18"/>
  <c r="R15" i="18"/>
  <c r="R16" i="18"/>
  <c r="R17" i="18"/>
  <c r="R18" i="18"/>
  <c r="R19" i="18"/>
  <c r="R20" i="18"/>
  <c r="R21" i="18"/>
  <c r="R22" i="18"/>
  <c r="R23" i="18"/>
  <c r="R24" i="18"/>
  <c r="R25" i="18"/>
  <c r="R26" i="18"/>
  <c r="P4" i="18"/>
  <c r="P5" i="18"/>
  <c r="P6" i="18"/>
  <c r="P7" i="18"/>
  <c r="P8" i="18"/>
  <c r="P9" i="18"/>
  <c r="P10" i="18"/>
  <c r="P11" i="18"/>
  <c r="P12" i="18"/>
  <c r="P13" i="18"/>
  <c r="P14" i="18"/>
  <c r="P15" i="18"/>
  <c r="P16" i="18"/>
  <c r="P17" i="18"/>
  <c r="P18" i="18"/>
  <c r="P19" i="18"/>
  <c r="P20" i="18"/>
  <c r="P21" i="18"/>
  <c r="P22" i="18"/>
  <c r="P23" i="18"/>
  <c r="P24" i="18"/>
  <c r="P25" i="18"/>
  <c r="P26" i="18"/>
  <c r="P3" i="18"/>
  <c r="R3" i="18" s="1"/>
  <c r="R27" i="18" s="1"/>
  <c r="O4" i="18"/>
  <c r="O5" i="18"/>
  <c r="O6" i="18"/>
  <c r="O7" i="18"/>
  <c r="O8" i="18"/>
  <c r="O9" i="18"/>
  <c r="O10" i="18"/>
  <c r="O11" i="18"/>
  <c r="O12" i="18"/>
  <c r="O13" i="18"/>
  <c r="O14" i="18"/>
  <c r="O15" i="18"/>
  <c r="O16" i="18"/>
  <c r="O17" i="18"/>
  <c r="O18" i="18"/>
  <c r="O19" i="18"/>
  <c r="O20" i="18"/>
  <c r="O21" i="18"/>
  <c r="O22" i="18"/>
  <c r="O23" i="18"/>
  <c r="O24" i="18"/>
  <c r="O25" i="18"/>
  <c r="O26" i="18"/>
  <c r="O3" i="18"/>
  <c r="Q27" i="18"/>
  <c r="N27" i="18"/>
  <c r="H26" i="18"/>
  <c r="G26" i="18"/>
  <c r="F26" i="18"/>
  <c r="E26" i="18"/>
  <c r="D26" i="18"/>
  <c r="C26" i="18"/>
  <c r="H25" i="18"/>
  <c r="G25" i="18"/>
  <c r="F25" i="18"/>
  <c r="E25" i="18"/>
  <c r="D25" i="18"/>
  <c r="C25" i="18"/>
  <c r="H24" i="18"/>
  <c r="G24" i="18"/>
  <c r="F24" i="18"/>
  <c r="E24" i="18"/>
  <c r="D24" i="18"/>
  <c r="C24" i="18"/>
  <c r="H23" i="18"/>
  <c r="G23" i="18"/>
  <c r="F23" i="18"/>
  <c r="E23" i="18"/>
  <c r="D23" i="18"/>
  <c r="C23" i="18"/>
  <c r="H22" i="18"/>
  <c r="G22" i="18"/>
  <c r="F22" i="18"/>
  <c r="E22" i="18"/>
  <c r="D22" i="18"/>
  <c r="C22" i="18"/>
  <c r="H21" i="18"/>
  <c r="G21" i="18"/>
  <c r="F21" i="18"/>
  <c r="E21" i="18"/>
  <c r="D21" i="18"/>
  <c r="C21" i="18"/>
  <c r="H20" i="18"/>
  <c r="G20" i="18"/>
  <c r="F20" i="18"/>
  <c r="E20" i="18"/>
  <c r="D20" i="18"/>
  <c r="C20" i="18"/>
  <c r="H19" i="18"/>
  <c r="G19" i="18"/>
  <c r="F19" i="18"/>
  <c r="E19" i="18"/>
  <c r="D19" i="18"/>
  <c r="C19" i="18"/>
  <c r="H18" i="18"/>
  <c r="G18" i="18"/>
  <c r="F18" i="18"/>
  <c r="E18" i="18"/>
  <c r="D18" i="18"/>
  <c r="C18" i="18"/>
  <c r="H17" i="18"/>
  <c r="G17" i="18"/>
  <c r="F17" i="18"/>
  <c r="E17" i="18"/>
  <c r="D17" i="18"/>
  <c r="C17" i="18"/>
  <c r="H16" i="18"/>
  <c r="G16" i="18"/>
  <c r="F16" i="18"/>
  <c r="E16" i="18"/>
  <c r="D16" i="18"/>
  <c r="C16" i="18"/>
  <c r="H15" i="18"/>
  <c r="G15" i="18"/>
  <c r="F15" i="18"/>
  <c r="E15" i="18"/>
  <c r="D15" i="18"/>
  <c r="C15" i="18"/>
  <c r="H14" i="18"/>
  <c r="G14" i="18"/>
  <c r="F14" i="18"/>
  <c r="E14" i="18"/>
  <c r="D14" i="18"/>
  <c r="C14" i="18"/>
  <c r="H13" i="18"/>
  <c r="G13" i="18"/>
  <c r="F13" i="18"/>
  <c r="E13" i="18"/>
  <c r="D13" i="18"/>
  <c r="C13" i="18"/>
  <c r="H12" i="18"/>
  <c r="G12" i="18"/>
  <c r="F12" i="18"/>
  <c r="E12" i="18"/>
  <c r="D12" i="18"/>
  <c r="C12" i="18"/>
  <c r="H11" i="18"/>
  <c r="G11" i="18"/>
  <c r="F11" i="18"/>
  <c r="E11" i="18"/>
  <c r="D11" i="18"/>
  <c r="C11" i="18"/>
  <c r="H10" i="18"/>
  <c r="G10" i="18"/>
  <c r="F10" i="18"/>
  <c r="E10" i="18"/>
  <c r="D10" i="18"/>
  <c r="C10" i="18"/>
  <c r="H9" i="18"/>
  <c r="G9" i="18"/>
  <c r="F9" i="18"/>
  <c r="E9" i="18"/>
  <c r="D9" i="18"/>
  <c r="C9" i="18"/>
  <c r="H8" i="18"/>
  <c r="G8" i="18"/>
  <c r="F8" i="18"/>
  <c r="E8" i="18"/>
  <c r="D8" i="18"/>
  <c r="C8" i="18"/>
  <c r="H7" i="18"/>
  <c r="G7" i="18"/>
  <c r="F7" i="18"/>
  <c r="E7" i="18"/>
  <c r="D7" i="18"/>
  <c r="C7" i="18"/>
  <c r="H6" i="18"/>
  <c r="G6" i="18"/>
  <c r="F6" i="18"/>
  <c r="E6" i="18"/>
  <c r="D6" i="18"/>
  <c r="C6" i="18"/>
  <c r="H5" i="18"/>
  <c r="G5" i="18"/>
  <c r="F5" i="18"/>
  <c r="E5" i="18"/>
  <c r="D5" i="18"/>
  <c r="C5" i="18"/>
  <c r="H4" i="18"/>
  <c r="G4" i="18"/>
  <c r="F4" i="18"/>
  <c r="E4" i="18"/>
  <c r="D4" i="18"/>
  <c r="C4" i="18"/>
  <c r="H3" i="18"/>
  <c r="G3" i="18"/>
  <c r="F3" i="18"/>
  <c r="E3" i="18"/>
  <c r="D3" i="18"/>
  <c r="C3" i="18"/>
  <c r="G56" i="17"/>
  <c r="G52" i="17"/>
  <c r="G48" i="17"/>
  <c r="G44" i="17"/>
  <c r="G40" i="17"/>
  <c r="G38" i="17"/>
  <c r="G36" i="17"/>
  <c r="G34" i="17"/>
  <c r="L28" i="17"/>
  <c r="K28" i="17"/>
  <c r="J28" i="17"/>
  <c r="I28" i="17"/>
  <c r="H28" i="17"/>
  <c r="G28" i="17"/>
  <c r="F28" i="17"/>
  <c r="E28" i="17"/>
  <c r="Q27" i="17"/>
  <c r="M27" i="17"/>
  <c r="N27" i="17" s="1"/>
  <c r="O27" i="17" s="1"/>
  <c r="D27" i="17"/>
  <c r="K57" i="17" s="1"/>
  <c r="Q26" i="17"/>
  <c r="M26" i="17"/>
  <c r="N26" i="17" s="1"/>
  <c r="O26" i="17" s="1"/>
  <c r="D26" i="17"/>
  <c r="K56" i="17" s="1"/>
  <c r="Q25" i="17"/>
  <c r="M25" i="17"/>
  <c r="N25" i="17" s="1"/>
  <c r="O25" i="17" s="1"/>
  <c r="D25" i="17"/>
  <c r="K55" i="17" s="1"/>
  <c r="Q24" i="17"/>
  <c r="M24" i="17"/>
  <c r="N24" i="17" s="1"/>
  <c r="O24" i="17" s="1"/>
  <c r="D24" i="17"/>
  <c r="G54" i="17" s="1"/>
  <c r="Q23" i="17"/>
  <c r="M23" i="17"/>
  <c r="N23" i="17" s="1"/>
  <c r="O23" i="17" s="1"/>
  <c r="D23" i="17"/>
  <c r="K53" i="17" s="1"/>
  <c r="Q22" i="17"/>
  <c r="M22" i="17"/>
  <c r="N22" i="17" s="1"/>
  <c r="O22" i="17" s="1"/>
  <c r="D22" i="17"/>
  <c r="K52" i="17" s="1"/>
  <c r="Q21" i="17"/>
  <c r="M21" i="17"/>
  <c r="N21" i="17" s="1"/>
  <c r="O21" i="17" s="1"/>
  <c r="D21" i="17"/>
  <c r="K51" i="17" s="1"/>
  <c r="Q20" i="17"/>
  <c r="M20" i="17"/>
  <c r="N20" i="17" s="1"/>
  <c r="O20" i="17" s="1"/>
  <c r="D20" i="17"/>
  <c r="G50" i="17" s="1"/>
  <c r="Q19" i="17"/>
  <c r="M19" i="17"/>
  <c r="N19" i="17" s="1"/>
  <c r="O19" i="17" s="1"/>
  <c r="D19" i="17"/>
  <c r="K49" i="17" s="1"/>
  <c r="Q18" i="17"/>
  <c r="M18" i="17"/>
  <c r="N18" i="17" s="1"/>
  <c r="O18" i="17" s="1"/>
  <c r="D18" i="17"/>
  <c r="K48" i="17" s="1"/>
  <c r="Q17" i="17"/>
  <c r="M17" i="17"/>
  <c r="N17" i="17" s="1"/>
  <c r="O17" i="17" s="1"/>
  <c r="D17" i="17"/>
  <c r="K47" i="17" s="1"/>
  <c r="Q16" i="17"/>
  <c r="M16" i="17"/>
  <c r="N16" i="17" s="1"/>
  <c r="O16" i="17" s="1"/>
  <c r="D16" i="17"/>
  <c r="G46" i="17" s="1"/>
  <c r="Q15" i="17"/>
  <c r="M15" i="17"/>
  <c r="N15" i="17" s="1"/>
  <c r="O15" i="17" s="1"/>
  <c r="D15" i="17"/>
  <c r="K45" i="17" s="1"/>
  <c r="Q14" i="17"/>
  <c r="M14" i="17"/>
  <c r="N14" i="17" s="1"/>
  <c r="O14" i="17" s="1"/>
  <c r="D14" i="17"/>
  <c r="K44" i="17" s="1"/>
  <c r="Q13" i="17"/>
  <c r="M13" i="17"/>
  <c r="N13" i="17" s="1"/>
  <c r="O13" i="17" s="1"/>
  <c r="D13" i="17"/>
  <c r="K43" i="17" s="1"/>
  <c r="Q12" i="17"/>
  <c r="M12" i="17"/>
  <c r="N12" i="17" s="1"/>
  <c r="O12" i="17" s="1"/>
  <c r="D12" i="17"/>
  <c r="K42" i="17" s="1"/>
  <c r="Q11" i="17"/>
  <c r="M11" i="17"/>
  <c r="N11" i="17" s="1"/>
  <c r="O11" i="17" s="1"/>
  <c r="D11" i="17"/>
  <c r="K41" i="17" s="1"/>
  <c r="Q10" i="17"/>
  <c r="M10" i="17"/>
  <c r="N10" i="17" s="1"/>
  <c r="O10" i="17" s="1"/>
  <c r="D10" i="17"/>
  <c r="K40" i="17" s="1"/>
  <c r="Q9" i="17"/>
  <c r="M9" i="17"/>
  <c r="N9" i="17" s="1"/>
  <c r="O9" i="17" s="1"/>
  <c r="D9" i="17"/>
  <c r="K39" i="17" s="1"/>
  <c r="Q8" i="17"/>
  <c r="M8" i="17"/>
  <c r="N8" i="17" s="1"/>
  <c r="O8" i="17" s="1"/>
  <c r="D8" i="17"/>
  <c r="K38" i="17" s="1"/>
  <c r="Q7" i="17"/>
  <c r="M7" i="17"/>
  <c r="N7" i="17" s="1"/>
  <c r="O7" i="17" s="1"/>
  <c r="D7" i="17"/>
  <c r="K37" i="17" s="1"/>
  <c r="Q6" i="17"/>
  <c r="M6" i="17"/>
  <c r="N6" i="17" s="1"/>
  <c r="O6" i="17" s="1"/>
  <c r="D6" i="17"/>
  <c r="K36" i="17" s="1"/>
  <c r="Q5" i="17"/>
  <c r="M5" i="17"/>
  <c r="N5" i="17" s="1"/>
  <c r="O5" i="17" s="1"/>
  <c r="D5" i="17"/>
  <c r="K35" i="17" s="1"/>
  <c r="Q4" i="17"/>
  <c r="M4" i="17"/>
  <c r="N4" i="17" s="1"/>
  <c r="O4" i="17" s="1"/>
  <c r="D4" i="17"/>
  <c r="K34" i="17" s="1"/>
  <c r="U3" i="17"/>
  <c r="U4" i="17" s="1"/>
  <c r="U2" i="17"/>
  <c r="K35" i="16"/>
  <c r="K36" i="16"/>
  <c r="K37" i="16"/>
  <c r="K38" i="16"/>
  <c r="K39" i="16"/>
  <c r="K40" i="16"/>
  <c r="K41" i="16"/>
  <c r="K42" i="16"/>
  <c r="K43" i="16"/>
  <c r="K44" i="16"/>
  <c r="K45" i="16"/>
  <c r="K46" i="16"/>
  <c r="K47" i="16"/>
  <c r="K48" i="16"/>
  <c r="K49" i="16"/>
  <c r="K50" i="16"/>
  <c r="K51" i="16"/>
  <c r="K52" i="16"/>
  <c r="K53" i="16"/>
  <c r="K54" i="16"/>
  <c r="K55" i="16"/>
  <c r="K56" i="16"/>
  <c r="K57" i="16"/>
  <c r="K34" i="16"/>
  <c r="U2" i="16"/>
  <c r="D5" i="16"/>
  <c r="D6" i="16"/>
  <c r="D7" i="16"/>
  <c r="D8" i="16"/>
  <c r="D9" i="16"/>
  <c r="D10" i="16"/>
  <c r="D11" i="16"/>
  <c r="D12" i="16"/>
  <c r="D13" i="16"/>
  <c r="D14" i="16"/>
  <c r="D15" i="16"/>
  <c r="D16" i="16"/>
  <c r="D17" i="16"/>
  <c r="D18" i="16"/>
  <c r="D19" i="16"/>
  <c r="D20" i="16"/>
  <c r="D21" i="16"/>
  <c r="D22" i="16"/>
  <c r="D23" i="16"/>
  <c r="D24" i="16"/>
  <c r="D25" i="16"/>
  <c r="D26" i="16"/>
  <c r="D27" i="16"/>
  <c r="D4" i="16"/>
  <c r="G35" i="13"/>
  <c r="G36" i="13"/>
  <c r="G37" i="13"/>
  <c r="G38" i="13"/>
  <c r="G39" i="13"/>
  <c r="G40" i="13"/>
  <c r="G41" i="13"/>
  <c r="G42" i="13"/>
  <c r="G43" i="13"/>
  <c r="G44" i="13"/>
  <c r="G45" i="13"/>
  <c r="G46" i="13"/>
  <c r="G47" i="13"/>
  <c r="G48" i="13"/>
  <c r="G49" i="13"/>
  <c r="G50" i="13"/>
  <c r="G51" i="13"/>
  <c r="G52" i="13"/>
  <c r="G53" i="13"/>
  <c r="G54" i="13"/>
  <c r="G55" i="13"/>
  <c r="G56" i="13"/>
  <c r="G57" i="13"/>
  <c r="G34" i="13"/>
  <c r="D5" i="13"/>
  <c r="D6" i="13"/>
  <c r="D7" i="13"/>
  <c r="D8" i="13"/>
  <c r="D9" i="13"/>
  <c r="D10" i="13"/>
  <c r="K40" i="13" s="1"/>
  <c r="D11" i="13"/>
  <c r="D12" i="13"/>
  <c r="D13" i="13"/>
  <c r="D14" i="13"/>
  <c r="D15" i="13"/>
  <c r="D16" i="13"/>
  <c r="D17" i="13"/>
  <c r="D18" i="13"/>
  <c r="D19" i="13"/>
  <c r="D20" i="13"/>
  <c r="K50" i="13" s="1"/>
  <c r="D21" i="13"/>
  <c r="D22" i="13"/>
  <c r="D23" i="13"/>
  <c r="D24" i="13"/>
  <c r="D25" i="13"/>
  <c r="D26" i="13"/>
  <c r="K56" i="13" s="1"/>
  <c r="D27" i="13"/>
  <c r="D4" i="13"/>
  <c r="K34" i="13" s="1"/>
  <c r="K47" i="13"/>
  <c r="K55" i="13"/>
  <c r="G57" i="16"/>
  <c r="G56" i="16"/>
  <c r="G55" i="16"/>
  <c r="G53" i="16"/>
  <c r="G52" i="16"/>
  <c r="G51" i="16"/>
  <c r="G49" i="16"/>
  <c r="G48" i="16"/>
  <c r="G47" i="16"/>
  <c r="G45" i="16"/>
  <c r="G44" i="16"/>
  <c r="G43" i="16"/>
  <c r="G41" i="16"/>
  <c r="G40" i="16"/>
  <c r="G39" i="16"/>
  <c r="G37" i="16"/>
  <c r="G36" i="16"/>
  <c r="G35" i="16"/>
  <c r="L28" i="16"/>
  <c r="K28" i="16"/>
  <c r="J28" i="16"/>
  <c r="I28" i="16"/>
  <c r="H28" i="16"/>
  <c r="G28" i="16"/>
  <c r="F28" i="16"/>
  <c r="E28" i="16"/>
  <c r="Q27" i="16"/>
  <c r="M27" i="16"/>
  <c r="N27" i="16" s="1"/>
  <c r="O27" i="16" s="1"/>
  <c r="Q26" i="16"/>
  <c r="M26" i="16"/>
  <c r="N26" i="16" s="1"/>
  <c r="O26" i="16" s="1"/>
  <c r="Q25" i="16"/>
  <c r="M25" i="16"/>
  <c r="N25" i="16" s="1"/>
  <c r="O25" i="16" s="1"/>
  <c r="Q24" i="16"/>
  <c r="M24" i="16"/>
  <c r="N24" i="16" s="1"/>
  <c r="O24" i="16" s="1"/>
  <c r="Q23" i="16"/>
  <c r="M23" i="16"/>
  <c r="N23" i="16" s="1"/>
  <c r="O23" i="16" s="1"/>
  <c r="Q22" i="16"/>
  <c r="M22" i="16"/>
  <c r="N22" i="16" s="1"/>
  <c r="O22" i="16" s="1"/>
  <c r="Q21" i="16"/>
  <c r="M21" i="16"/>
  <c r="N21" i="16" s="1"/>
  <c r="O21" i="16" s="1"/>
  <c r="Q20" i="16"/>
  <c r="M20" i="16"/>
  <c r="N20" i="16" s="1"/>
  <c r="O20" i="16" s="1"/>
  <c r="Q19" i="16"/>
  <c r="M19" i="16"/>
  <c r="N19" i="16" s="1"/>
  <c r="O19" i="16" s="1"/>
  <c r="Q18" i="16"/>
  <c r="M18" i="16"/>
  <c r="N18" i="16" s="1"/>
  <c r="O18" i="16" s="1"/>
  <c r="Q17" i="16"/>
  <c r="M17" i="16"/>
  <c r="N17" i="16" s="1"/>
  <c r="O17" i="16" s="1"/>
  <c r="Q16" i="16"/>
  <c r="M16" i="16"/>
  <c r="N16" i="16" s="1"/>
  <c r="O16" i="16" s="1"/>
  <c r="Q15" i="16"/>
  <c r="M15" i="16"/>
  <c r="N15" i="16" s="1"/>
  <c r="O15" i="16" s="1"/>
  <c r="Q14" i="16"/>
  <c r="M14" i="16"/>
  <c r="N14" i="16" s="1"/>
  <c r="O14" i="16" s="1"/>
  <c r="Q13" i="16"/>
  <c r="M13" i="16"/>
  <c r="N13" i="16" s="1"/>
  <c r="O13" i="16" s="1"/>
  <c r="Q12" i="16"/>
  <c r="M12" i="16"/>
  <c r="Q11" i="16"/>
  <c r="M11" i="16"/>
  <c r="N11" i="16" s="1"/>
  <c r="O11" i="16" s="1"/>
  <c r="Q10" i="16"/>
  <c r="M10" i="16"/>
  <c r="N10" i="16" s="1"/>
  <c r="O10" i="16" s="1"/>
  <c r="Q9" i="16"/>
  <c r="M9" i="16"/>
  <c r="N9" i="16" s="1"/>
  <c r="O9" i="16" s="1"/>
  <c r="Q8" i="16"/>
  <c r="M8" i="16"/>
  <c r="N8" i="16" s="1"/>
  <c r="O8" i="16" s="1"/>
  <c r="Q7" i="16"/>
  <c r="M7" i="16"/>
  <c r="N7" i="16" s="1"/>
  <c r="O7" i="16" s="1"/>
  <c r="Q6" i="16"/>
  <c r="M6" i="16"/>
  <c r="N6" i="16" s="1"/>
  <c r="O6" i="16" s="1"/>
  <c r="Q5" i="16"/>
  <c r="M5" i="16"/>
  <c r="N5" i="16" s="1"/>
  <c r="O5" i="16" s="1"/>
  <c r="Q4" i="16"/>
  <c r="M4" i="16"/>
  <c r="N4" i="16" s="1"/>
  <c r="O4" i="16" s="1"/>
  <c r="U3" i="16"/>
  <c r="U4" i="16" s="1"/>
  <c r="U2" i="13"/>
  <c r="Q7" i="13"/>
  <c r="Q11" i="13"/>
  <c r="Q15" i="13"/>
  <c r="Q19" i="13"/>
  <c r="Q23" i="13"/>
  <c r="Q27" i="13"/>
  <c r="E26" i="15"/>
  <c r="D26" i="15"/>
  <c r="C26" i="15"/>
  <c r="E25" i="15"/>
  <c r="D25" i="15"/>
  <c r="C25" i="15"/>
  <c r="E24" i="15"/>
  <c r="D24" i="15"/>
  <c r="C24" i="15"/>
  <c r="E23" i="15"/>
  <c r="D23" i="15"/>
  <c r="C23" i="15"/>
  <c r="E22" i="15"/>
  <c r="D22" i="15"/>
  <c r="C22" i="15"/>
  <c r="E21" i="15"/>
  <c r="D21" i="15"/>
  <c r="C21" i="15"/>
  <c r="E20" i="15"/>
  <c r="D20" i="15"/>
  <c r="C20" i="15"/>
  <c r="E19" i="15"/>
  <c r="D19" i="15"/>
  <c r="C19" i="15"/>
  <c r="E18" i="15"/>
  <c r="D18" i="15"/>
  <c r="C18" i="15"/>
  <c r="E17" i="15"/>
  <c r="D17" i="15"/>
  <c r="C17" i="15"/>
  <c r="E16" i="15"/>
  <c r="D16" i="15"/>
  <c r="C16" i="15"/>
  <c r="E15" i="15"/>
  <c r="D15" i="15"/>
  <c r="C15" i="15"/>
  <c r="E14" i="15"/>
  <c r="D14" i="15"/>
  <c r="C14" i="15"/>
  <c r="E13" i="15"/>
  <c r="D13" i="15"/>
  <c r="C13" i="15"/>
  <c r="E12" i="15"/>
  <c r="D12" i="15"/>
  <c r="C12" i="15"/>
  <c r="E11" i="15"/>
  <c r="D11" i="15"/>
  <c r="C11" i="15"/>
  <c r="E10" i="15"/>
  <c r="D10" i="15"/>
  <c r="C10" i="15"/>
  <c r="E9" i="15"/>
  <c r="D9" i="15"/>
  <c r="C9" i="15"/>
  <c r="E8" i="15"/>
  <c r="D8" i="15"/>
  <c r="C8" i="15"/>
  <c r="E7" i="15"/>
  <c r="D7" i="15"/>
  <c r="C7" i="15"/>
  <c r="E6" i="15"/>
  <c r="D6" i="15"/>
  <c r="C6" i="15"/>
  <c r="E5" i="15"/>
  <c r="D5" i="15"/>
  <c r="C5" i="15"/>
  <c r="E4" i="15"/>
  <c r="D4" i="15"/>
  <c r="C4" i="15"/>
  <c r="E3" i="15"/>
  <c r="D3" i="15"/>
  <c r="C3" i="15"/>
  <c r="M7" i="9"/>
  <c r="U2" i="14"/>
  <c r="U3" i="14" s="1"/>
  <c r="U4" i="14" s="1"/>
  <c r="K57" i="14"/>
  <c r="G57" i="14"/>
  <c r="K56" i="14"/>
  <c r="G56" i="14"/>
  <c r="K55" i="14"/>
  <c r="G55" i="14"/>
  <c r="K54" i="14"/>
  <c r="G54" i="14"/>
  <c r="K53" i="14"/>
  <c r="G53" i="14"/>
  <c r="K52" i="14"/>
  <c r="G52" i="14"/>
  <c r="K51" i="14"/>
  <c r="G51" i="14"/>
  <c r="K50" i="14"/>
  <c r="G50" i="14"/>
  <c r="K49" i="14"/>
  <c r="G49" i="14"/>
  <c r="K48" i="14"/>
  <c r="G48" i="14"/>
  <c r="K47" i="14"/>
  <c r="G47" i="14"/>
  <c r="K46" i="14"/>
  <c r="G46" i="14"/>
  <c r="K45" i="14"/>
  <c r="G45" i="14"/>
  <c r="K44" i="14"/>
  <c r="G44" i="14"/>
  <c r="K43" i="14"/>
  <c r="G43" i="14"/>
  <c r="K42" i="14"/>
  <c r="G42" i="14"/>
  <c r="K41" i="14"/>
  <c r="G41" i="14"/>
  <c r="K40" i="14"/>
  <c r="G40" i="14"/>
  <c r="K39" i="14"/>
  <c r="G39" i="14"/>
  <c r="K38" i="14"/>
  <c r="G38" i="14"/>
  <c r="K37" i="14"/>
  <c r="G37" i="14"/>
  <c r="K36" i="14"/>
  <c r="G36" i="14"/>
  <c r="K35" i="14"/>
  <c r="G35" i="14"/>
  <c r="K34" i="14"/>
  <c r="G34" i="14"/>
  <c r="L28" i="14"/>
  <c r="K28" i="14"/>
  <c r="J28" i="14"/>
  <c r="I28" i="14"/>
  <c r="H28" i="14"/>
  <c r="G28" i="14"/>
  <c r="F28" i="14"/>
  <c r="M27" i="14"/>
  <c r="N27" i="14" s="1"/>
  <c r="O27" i="14" s="1"/>
  <c r="E27" i="14"/>
  <c r="Q27" i="14" s="1"/>
  <c r="M26" i="14"/>
  <c r="E26" i="14"/>
  <c r="Q26" i="14" s="1"/>
  <c r="M25" i="14"/>
  <c r="E25" i="14"/>
  <c r="M24" i="14"/>
  <c r="E24" i="14"/>
  <c r="Q24" i="14" s="1"/>
  <c r="M23" i="14"/>
  <c r="N23" i="14" s="1"/>
  <c r="O23" i="14" s="1"/>
  <c r="E23" i="14"/>
  <c r="Q23" i="14" s="1"/>
  <c r="M22" i="14"/>
  <c r="E22" i="14"/>
  <c r="Q22" i="14" s="1"/>
  <c r="M21" i="14"/>
  <c r="E21" i="14"/>
  <c r="M20" i="14"/>
  <c r="N20" i="14" s="1"/>
  <c r="O20" i="14" s="1"/>
  <c r="E20" i="14"/>
  <c r="Q20" i="14" s="1"/>
  <c r="M19" i="14"/>
  <c r="N19" i="14" s="1"/>
  <c r="O19" i="14" s="1"/>
  <c r="E19" i="14"/>
  <c r="Q19" i="14" s="1"/>
  <c r="M18" i="14"/>
  <c r="N18" i="14" s="1"/>
  <c r="O18" i="14" s="1"/>
  <c r="E18" i="14"/>
  <c r="Q18" i="14" s="1"/>
  <c r="M17" i="14"/>
  <c r="E17" i="14"/>
  <c r="M16" i="14"/>
  <c r="N16" i="14" s="1"/>
  <c r="O16" i="14" s="1"/>
  <c r="E16" i="14"/>
  <c r="Q16" i="14" s="1"/>
  <c r="M15" i="14"/>
  <c r="E15" i="14"/>
  <c r="Q15" i="14" s="1"/>
  <c r="M14" i="14"/>
  <c r="N14" i="14" s="1"/>
  <c r="O14" i="14" s="1"/>
  <c r="E14" i="14"/>
  <c r="Q14" i="14" s="1"/>
  <c r="M13" i="14"/>
  <c r="E13" i="14"/>
  <c r="M12" i="14"/>
  <c r="N12" i="14" s="1"/>
  <c r="O12" i="14" s="1"/>
  <c r="E12" i="14"/>
  <c r="Q12" i="14" s="1"/>
  <c r="M11" i="14"/>
  <c r="N11" i="14" s="1"/>
  <c r="O11" i="14" s="1"/>
  <c r="E11" i="14"/>
  <c r="Q11" i="14" s="1"/>
  <c r="M10" i="14"/>
  <c r="E10" i="14"/>
  <c r="M9" i="14"/>
  <c r="N9" i="14" s="1"/>
  <c r="O9" i="14" s="1"/>
  <c r="E9" i="14"/>
  <c r="Q9" i="14" s="1"/>
  <c r="M8" i="14"/>
  <c r="E8" i="14"/>
  <c r="Q8" i="14" s="1"/>
  <c r="M7" i="14"/>
  <c r="N7" i="14" s="1"/>
  <c r="O7" i="14" s="1"/>
  <c r="E7" i="14"/>
  <c r="Q7" i="14" s="1"/>
  <c r="M6" i="14"/>
  <c r="E6" i="14"/>
  <c r="M5" i="14"/>
  <c r="N5" i="14" s="1"/>
  <c r="O5" i="14" s="1"/>
  <c r="E5" i="14"/>
  <c r="M4" i="14"/>
  <c r="E4" i="14"/>
  <c r="Q5" i="13"/>
  <c r="Q6" i="13"/>
  <c r="Q8" i="13"/>
  <c r="Q9" i="13"/>
  <c r="Q10" i="13"/>
  <c r="Q12" i="13"/>
  <c r="Q13" i="13"/>
  <c r="Q14" i="13"/>
  <c r="Q16" i="13"/>
  <c r="Q17" i="13"/>
  <c r="Q18" i="13"/>
  <c r="Q20" i="13"/>
  <c r="Q21" i="13"/>
  <c r="Q22" i="13"/>
  <c r="Q24" i="13"/>
  <c r="Q25" i="13"/>
  <c r="Q26" i="13"/>
  <c r="Q4" i="13"/>
  <c r="K35" i="13"/>
  <c r="K36" i="13"/>
  <c r="K39" i="13"/>
  <c r="K44" i="13"/>
  <c r="K48" i="13"/>
  <c r="K52" i="13"/>
  <c r="G28" i="13"/>
  <c r="H28" i="13"/>
  <c r="I28" i="13"/>
  <c r="J28" i="13"/>
  <c r="K28" i="13"/>
  <c r="F28" i="13"/>
  <c r="L28" i="13"/>
  <c r="O27" i="18" l="1"/>
  <c r="G30" i="17"/>
  <c r="V4" i="17"/>
  <c r="U11" i="17" s="1"/>
  <c r="J30" i="17"/>
  <c r="F30" i="17"/>
  <c r="I30" i="17"/>
  <c r="H30" i="17"/>
  <c r="M28" i="17"/>
  <c r="G42" i="17"/>
  <c r="K46" i="17"/>
  <c r="K50" i="17"/>
  <c r="K54" i="17"/>
  <c r="G35" i="17"/>
  <c r="G37" i="17"/>
  <c r="G39" i="17"/>
  <c r="G41" i="17"/>
  <c r="G43" i="17"/>
  <c r="G45" i="17"/>
  <c r="G47" i="17"/>
  <c r="G49" i="17"/>
  <c r="G51" i="17"/>
  <c r="G53" i="17"/>
  <c r="G55" i="17"/>
  <c r="G57" i="17"/>
  <c r="M28" i="16"/>
  <c r="G38" i="16"/>
  <c r="G42" i="16"/>
  <c r="G46" i="16"/>
  <c r="G50" i="16"/>
  <c r="G54" i="16"/>
  <c r="G34" i="16"/>
  <c r="K51" i="13"/>
  <c r="K43" i="13"/>
  <c r="G30" i="16"/>
  <c r="I30" i="16"/>
  <c r="J30" i="16"/>
  <c r="F30" i="16"/>
  <c r="V4" i="16"/>
  <c r="U11" i="16" s="1"/>
  <c r="H30" i="16"/>
  <c r="N12" i="16"/>
  <c r="O12" i="16" s="1"/>
  <c r="E28" i="13"/>
  <c r="K54" i="13"/>
  <c r="K46" i="13"/>
  <c r="K42" i="13"/>
  <c r="K38" i="13"/>
  <c r="K57" i="13"/>
  <c r="K53" i="13"/>
  <c r="K49" i="13"/>
  <c r="K45" i="13"/>
  <c r="K41" i="13"/>
  <c r="K37" i="13"/>
  <c r="N17" i="14"/>
  <c r="O17" i="14" s="1"/>
  <c r="N13" i="14"/>
  <c r="O13" i="14" s="1"/>
  <c r="N6" i="14"/>
  <c r="O6" i="14" s="1"/>
  <c r="N4" i="14"/>
  <c r="O4" i="14" s="1"/>
  <c r="N21" i="14"/>
  <c r="O21" i="14" s="1"/>
  <c r="N25" i="14"/>
  <c r="O25" i="14" s="1"/>
  <c r="N10" i="14"/>
  <c r="O10" i="14" s="1"/>
  <c r="M28" i="14"/>
  <c r="E28" i="14"/>
  <c r="N15" i="14"/>
  <c r="O15" i="14" s="1"/>
  <c r="N22" i="14"/>
  <c r="O22" i="14" s="1"/>
  <c r="N24" i="14"/>
  <c r="O24" i="14" s="1"/>
  <c r="N26" i="14"/>
  <c r="O26" i="14" s="1"/>
  <c r="G30" i="14"/>
  <c r="V4" i="14"/>
  <c r="U11" i="14" s="1"/>
  <c r="J30" i="14"/>
  <c r="F30" i="14"/>
  <c r="I30" i="14"/>
  <c r="H30" i="14"/>
  <c r="Q10" i="14"/>
  <c r="Q21" i="14"/>
  <c r="Q25" i="14"/>
  <c r="Q5" i="14"/>
  <c r="Q4" i="14"/>
  <c r="Q6" i="14"/>
  <c r="N8" i="14"/>
  <c r="O8" i="14" s="1"/>
  <c r="Q13" i="14"/>
  <c r="Q17" i="14"/>
  <c r="M5" i="13"/>
  <c r="N5" i="13" s="1"/>
  <c r="M6" i="13"/>
  <c r="N6" i="13" s="1"/>
  <c r="M7" i="13"/>
  <c r="N7" i="13" s="1"/>
  <c r="M8" i="13"/>
  <c r="N8" i="13" s="1"/>
  <c r="M9" i="13"/>
  <c r="N9" i="13" s="1"/>
  <c r="M10" i="13"/>
  <c r="N10" i="13" s="1"/>
  <c r="M11" i="13"/>
  <c r="N11" i="13" s="1"/>
  <c r="M12" i="13"/>
  <c r="N12" i="13" s="1"/>
  <c r="M13" i="13"/>
  <c r="N13" i="13" s="1"/>
  <c r="M14" i="13"/>
  <c r="N14" i="13" s="1"/>
  <c r="M15" i="13"/>
  <c r="N15" i="13" s="1"/>
  <c r="M16" i="13"/>
  <c r="N16" i="13" s="1"/>
  <c r="M17" i="13"/>
  <c r="N17" i="13" s="1"/>
  <c r="M18" i="13"/>
  <c r="N18" i="13" s="1"/>
  <c r="M19" i="13"/>
  <c r="N19" i="13" s="1"/>
  <c r="M20" i="13"/>
  <c r="N20" i="13" s="1"/>
  <c r="M21" i="13"/>
  <c r="N21" i="13" s="1"/>
  <c r="M22" i="13"/>
  <c r="N22" i="13" s="1"/>
  <c r="M23" i="13"/>
  <c r="N23" i="13" s="1"/>
  <c r="M24" i="13"/>
  <c r="N24" i="13" s="1"/>
  <c r="M25" i="13"/>
  <c r="N25" i="13" s="1"/>
  <c r="M26" i="13"/>
  <c r="N26" i="13" s="1"/>
  <c r="M27" i="13"/>
  <c r="N27" i="13" s="1"/>
  <c r="L10" i="9"/>
  <c r="L7" i="9"/>
  <c r="M4" i="13"/>
  <c r="U3" i="13"/>
  <c r="U4" i="13" s="1"/>
  <c r="Q17" i="12"/>
  <c r="P17" i="12"/>
  <c r="O17" i="12"/>
  <c r="N17" i="12"/>
  <c r="M17" i="12"/>
  <c r="L17" i="12"/>
  <c r="K17" i="12"/>
  <c r="J17" i="12"/>
  <c r="I17" i="12"/>
  <c r="H17" i="12"/>
  <c r="G17" i="12"/>
  <c r="F17" i="12"/>
  <c r="E17" i="12"/>
  <c r="Q16" i="12"/>
  <c r="P16" i="12"/>
  <c r="O16" i="12"/>
  <c r="N16" i="12"/>
  <c r="M16" i="12"/>
  <c r="L16" i="12"/>
  <c r="K16" i="12"/>
  <c r="J16" i="12"/>
  <c r="I16" i="12"/>
  <c r="H16" i="12"/>
  <c r="G16" i="12"/>
  <c r="F16" i="12"/>
  <c r="E16" i="12"/>
  <c r="Q15" i="12"/>
  <c r="P15" i="12"/>
  <c r="O15" i="12"/>
  <c r="N15" i="12"/>
  <c r="M15" i="12"/>
  <c r="L15" i="12"/>
  <c r="K15" i="12"/>
  <c r="J15" i="12"/>
  <c r="I15" i="12"/>
  <c r="H15" i="12"/>
  <c r="G15" i="12"/>
  <c r="F15" i="12"/>
  <c r="E15" i="12"/>
  <c r="Q14" i="12"/>
  <c r="P14" i="12"/>
  <c r="O14" i="12"/>
  <c r="N14" i="12"/>
  <c r="M14" i="12"/>
  <c r="L14" i="12"/>
  <c r="K14" i="12"/>
  <c r="J14" i="12"/>
  <c r="I14" i="12"/>
  <c r="H14" i="12"/>
  <c r="G14" i="12"/>
  <c r="F14" i="12"/>
  <c r="E14" i="12"/>
  <c r="Q13" i="12"/>
  <c r="P13" i="12"/>
  <c r="O13" i="12"/>
  <c r="N13" i="12"/>
  <c r="M13" i="12"/>
  <c r="L13" i="12"/>
  <c r="K13" i="12"/>
  <c r="J13" i="12"/>
  <c r="I13" i="12"/>
  <c r="H13" i="12"/>
  <c r="G13" i="12"/>
  <c r="F13" i="12"/>
  <c r="E13" i="12"/>
  <c r="Q12" i="12"/>
  <c r="P12" i="12"/>
  <c r="O12" i="12"/>
  <c r="N12" i="12"/>
  <c r="M12" i="12"/>
  <c r="L12" i="12"/>
  <c r="K12" i="12"/>
  <c r="J12" i="12"/>
  <c r="I12" i="12"/>
  <c r="H12" i="12"/>
  <c r="G12" i="12"/>
  <c r="F12" i="12"/>
  <c r="E12" i="12"/>
  <c r="Q11" i="12"/>
  <c r="P11" i="12"/>
  <c r="O11" i="12"/>
  <c r="N11" i="12"/>
  <c r="M11" i="12"/>
  <c r="L11" i="12"/>
  <c r="K11" i="12"/>
  <c r="J11" i="12"/>
  <c r="I11" i="12"/>
  <c r="H11" i="12"/>
  <c r="G11" i="12"/>
  <c r="F11" i="12"/>
  <c r="E11" i="12"/>
  <c r="Q10" i="12"/>
  <c r="P10" i="12"/>
  <c r="O10" i="12"/>
  <c r="N10" i="12"/>
  <c r="M10" i="12"/>
  <c r="L10" i="12"/>
  <c r="K10" i="12"/>
  <c r="J10" i="12"/>
  <c r="I10" i="12"/>
  <c r="H10" i="12"/>
  <c r="G10" i="12"/>
  <c r="F10" i="12"/>
  <c r="E10" i="12"/>
  <c r="Q9" i="12"/>
  <c r="P9" i="12"/>
  <c r="O9" i="12"/>
  <c r="N9" i="12"/>
  <c r="M9" i="12"/>
  <c r="L9" i="12"/>
  <c r="K9" i="12"/>
  <c r="J9" i="12"/>
  <c r="I9" i="12"/>
  <c r="H9" i="12"/>
  <c r="G9" i="12"/>
  <c r="F9" i="12"/>
  <c r="E9" i="12"/>
  <c r="Q8" i="12"/>
  <c r="P8" i="12"/>
  <c r="O8" i="12"/>
  <c r="N8" i="12"/>
  <c r="M8" i="12"/>
  <c r="L8" i="12"/>
  <c r="K8" i="12"/>
  <c r="J8" i="12"/>
  <c r="I8" i="12"/>
  <c r="H8" i="12"/>
  <c r="G8" i="12"/>
  <c r="F8" i="12"/>
  <c r="E8" i="12"/>
  <c r="Q7" i="12"/>
  <c r="P7" i="12"/>
  <c r="O7" i="12"/>
  <c r="N7" i="12"/>
  <c r="M7" i="12"/>
  <c r="L7" i="12"/>
  <c r="K7" i="12"/>
  <c r="J7" i="12"/>
  <c r="I7" i="12"/>
  <c r="H7" i="12"/>
  <c r="G7" i="12"/>
  <c r="F7" i="12"/>
  <c r="E7" i="12"/>
  <c r="Q6" i="12"/>
  <c r="P6" i="12"/>
  <c r="O6" i="12"/>
  <c r="N6" i="12"/>
  <c r="M6" i="12"/>
  <c r="L6" i="12"/>
  <c r="K6" i="12"/>
  <c r="J6" i="12"/>
  <c r="I6" i="12"/>
  <c r="H6" i="12"/>
  <c r="G6" i="12"/>
  <c r="F6" i="12"/>
  <c r="E6" i="12"/>
  <c r="Q5" i="12"/>
  <c r="P5" i="12"/>
  <c r="O5" i="12"/>
  <c r="N5" i="12"/>
  <c r="M5" i="12"/>
  <c r="L5" i="12"/>
  <c r="K5" i="12"/>
  <c r="J5" i="12"/>
  <c r="I5" i="12"/>
  <c r="H5" i="12"/>
  <c r="G5" i="12"/>
  <c r="F5" i="12"/>
  <c r="E5" i="12"/>
  <c r="IN6" i="10"/>
  <c r="CV6" i="10"/>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B46" i="3"/>
  <c r="C3" i="9"/>
  <c r="D3" i="9"/>
  <c r="D4" i="9" s="1"/>
  <c r="D10" i="9" s="1"/>
  <c r="E3" i="9"/>
  <c r="F3" i="9"/>
  <c r="G3" i="9"/>
  <c r="G4" i="9" s="1"/>
  <c r="H3" i="9"/>
  <c r="H4" i="9" s="1"/>
  <c r="I3" i="9"/>
  <c r="I4" i="9" s="1"/>
  <c r="J3" i="9"/>
  <c r="J4" i="9" s="1"/>
  <c r="K3" i="9"/>
  <c r="K4" i="9" s="1"/>
  <c r="B3" i="9"/>
  <c r="E4" i="9"/>
  <c r="E10" i="9" s="1"/>
  <c r="F4" i="9"/>
  <c r="F10" i="9" s="1"/>
  <c r="B2" i="9"/>
  <c r="B43" i="3"/>
  <c r="E17" i="5"/>
  <c r="F17" i="5"/>
  <c r="G17" i="5"/>
  <c r="H17" i="5"/>
  <c r="I17" i="5"/>
  <c r="J17" i="5"/>
  <c r="K17" i="5"/>
  <c r="L17" i="5"/>
  <c r="M17" i="5"/>
  <c r="N17" i="5"/>
  <c r="O17" i="5"/>
  <c r="P17" i="5"/>
  <c r="Q17" i="5"/>
  <c r="R17" i="5"/>
  <c r="S17" i="5"/>
  <c r="T17" i="5"/>
  <c r="U17" i="5"/>
  <c r="V17" i="5"/>
  <c r="W17" i="5"/>
  <c r="X17" i="5"/>
  <c r="Y17" i="5"/>
  <c r="Z17" i="5"/>
  <c r="AA17" i="5"/>
  <c r="AB17" i="5"/>
  <c r="AC17" i="5"/>
  <c r="AD17" i="5"/>
  <c r="AE17" i="5"/>
  <c r="D17" i="5"/>
  <c r="D3" i="5"/>
  <c r="E3" i="5"/>
  <c r="F3" i="5"/>
  <c r="G3" i="5"/>
  <c r="H3" i="5"/>
  <c r="I3" i="5"/>
  <c r="J3" i="5"/>
  <c r="K3" i="5"/>
  <c r="L3" i="5"/>
  <c r="M3" i="5"/>
  <c r="N3" i="5"/>
  <c r="O3" i="5"/>
  <c r="P3" i="5"/>
  <c r="Q3" i="5"/>
  <c r="R3" i="5"/>
  <c r="S3" i="5"/>
  <c r="T3" i="5"/>
  <c r="U3" i="5"/>
  <c r="V3" i="5"/>
  <c r="W3" i="5"/>
  <c r="X3" i="5"/>
  <c r="Y3" i="5"/>
  <c r="Z3" i="5"/>
  <c r="AA3" i="5"/>
  <c r="AB3" i="5"/>
  <c r="AC3" i="5"/>
  <c r="AD3" i="5"/>
  <c r="AE3" i="5"/>
  <c r="D4" i="5"/>
  <c r="E4" i="5"/>
  <c r="F4" i="5"/>
  <c r="G4" i="5"/>
  <c r="H4" i="5"/>
  <c r="I4" i="5"/>
  <c r="J4" i="5"/>
  <c r="K4" i="5"/>
  <c r="L4" i="5"/>
  <c r="M4" i="5"/>
  <c r="N4" i="5"/>
  <c r="O4" i="5"/>
  <c r="P4" i="5"/>
  <c r="Q4" i="5"/>
  <c r="R4" i="5"/>
  <c r="S4" i="5"/>
  <c r="T4" i="5"/>
  <c r="U4" i="5"/>
  <c r="V4" i="5"/>
  <c r="W4" i="5"/>
  <c r="X4" i="5"/>
  <c r="Y4" i="5"/>
  <c r="Z4" i="5"/>
  <c r="AA4" i="5"/>
  <c r="AB4" i="5"/>
  <c r="AC4" i="5"/>
  <c r="AD4" i="5"/>
  <c r="AE4" i="5"/>
  <c r="E2" i="5"/>
  <c r="F2" i="5"/>
  <c r="G2" i="5"/>
  <c r="H2" i="5"/>
  <c r="I2" i="5"/>
  <c r="J2" i="5"/>
  <c r="K2" i="5"/>
  <c r="L2" i="5"/>
  <c r="M2" i="5"/>
  <c r="N2" i="5"/>
  <c r="O2" i="5"/>
  <c r="P2" i="5"/>
  <c r="Q2" i="5"/>
  <c r="R2" i="5"/>
  <c r="S2" i="5"/>
  <c r="T2" i="5"/>
  <c r="U2" i="5"/>
  <c r="V2" i="5"/>
  <c r="W2" i="5"/>
  <c r="X2" i="5"/>
  <c r="Y2" i="5"/>
  <c r="Z2" i="5"/>
  <c r="AA2" i="5"/>
  <c r="AB2" i="5"/>
  <c r="AC2" i="5"/>
  <c r="AD2" i="5"/>
  <c r="AE2" i="5"/>
  <c r="D2" i="5"/>
  <c r="D21" i="5" s="1"/>
  <c r="D2" i="3"/>
  <c r="E9" i="5"/>
  <c r="F9" i="5"/>
  <c r="B24" i="5" s="1"/>
  <c r="G9" i="5"/>
  <c r="H9" i="5"/>
  <c r="I9" i="5"/>
  <c r="J9" i="5"/>
  <c r="K9" i="5"/>
  <c r="L9" i="5"/>
  <c r="M9" i="5"/>
  <c r="N9" i="5"/>
  <c r="O9" i="5"/>
  <c r="P9" i="5"/>
  <c r="D9" i="5"/>
  <c r="B25" i="5" s="1"/>
  <c r="B44" i="3"/>
  <c r="B45" i="3"/>
  <c r="B47" i="3"/>
  <c r="B48" i="3"/>
  <c r="B49" i="3"/>
  <c r="B50" i="3"/>
  <c r="B51" i="3"/>
  <c r="B52" i="3"/>
  <c r="B53" i="3"/>
  <c r="B54" i="3"/>
  <c r="B5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D35"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H2" i="3"/>
  <c r="E2" i="3"/>
  <c r="F2" i="3"/>
  <c r="G2" i="3"/>
  <c r="H2" i="3"/>
  <c r="I2" i="3"/>
  <c r="J2" i="3"/>
  <c r="K2" i="3"/>
  <c r="L2" i="3"/>
  <c r="M2" i="3"/>
  <c r="N2" i="3"/>
  <c r="O2" i="3"/>
  <c r="P2" i="3"/>
  <c r="Q2" i="3"/>
  <c r="R2" i="3"/>
  <c r="S2" i="3"/>
  <c r="T2" i="3"/>
  <c r="U2" i="3"/>
  <c r="V2" i="3"/>
  <c r="W2" i="3"/>
  <c r="X2" i="3"/>
  <c r="Y2" i="3"/>
  <c r="Z2" i="3"/>
  <c r="AA2" i="3"/>
  <c r="AB2" i="3"/>
  <c r="AC2" i="3"/>
  <c r="AD2" i="3"/>
  <c r="AE2" i="3"/>
  <c r="AF2" i="3"/>
  <c r="AG2" i="3"/>
  <c r="AI2" i="3"/>
  <c r="AJ2" i="3"/>
  <c r="AK2" i="3"/>
  <c r="AL2" i="3"/>
  <c r="AM2" i="3"/>
  <c r="B2" i="2"/>
  <c r="P27" i="18" l="1"/>
  <c r="K30" i="17"/>
  <c r="E30" i="17" s="1"/>
  <c r="K30" i="16"/>
  <c r="E30" i="16" s="1"/>
  <c r="K30" i="14"/>
  <c r="E30" i="14" s="1"/>
  <c r="O26" i="13"/>
  <c r="O22" i="13"/>
  <c r="O18" i="13"/>
  <c r="M28" i="13"/>
  <c r="O27" i="13"/>
  <c r="O23" i="13"/>
  <c r="O19" i="13"/>
  <c r="O20" i="13"/>
  <c r="O21" i="13"/>
  <c r="O25" i="13"/>
  <c r="O17" i="13"/>
  <c r="O24" i="13"/>
  <c r="O10" i="13"/>
  <c r="O6" i="13"/>
  <c r="O13" i="13"/>
  <c r="O9" i="13"/>
  <c r="O5" i="13"/>
  <c r="N4" i="13"/>
  <c r="O4" i="13" s="1"/>
  <c r="J30" i="13"/>
  <c r="I30" i="13"/>
  <c r="F30" i="13"/>
  <c r="H30" i="13"/>
  <c r="G30" i="13"/>
  <c r="O14" i="13"/>
  <c r="O12" i="13"/>
  <c r="O8" i="13"/>
  <c r="O16" i="13"/>
  <c r="O15" i="13"/>
  <c r="O11" i="13"/>
  <c r="O7" i="13"/>
  <c r="V4" i="13"/>
  <c r="U11" i="13" s="1"/>
  <c r="G10" i="9"/>
  <c r="G7" i="9"/>
  <c r="JN5" i="10"/>
  <c r="JJ5" i="10"/>
  <c r="JF5" i="10"/>
  <c r="JQ5" i="10"/>
  <c r="JM5" i="10"/>
  <c r="JI5" i="10"/>
  <c r="JE5" i="10"/>
  <c r="JL5" i="10"/>
  <c r="JD5" i="10"/>
  <c r="IZ5" i="10"/>
  <c r="IV5" i="10"/>
  <c r="IR5" i="10"/>
  <c r="IN5" i="10"/>
  <c r="IJ5" i="10"/>
  <c r="IF5" i="10"/>
  <c r="IB5" i="10"/>
  <c r="HX5" i="10"/>
  <c r="HT5" i="10"/>
  <c r="HP5" i="10"/>
  <c r="HL5" i="10"/>
  <c r="HH5" i="10"/>
  <c r="HD5" i="10"/>
  <c r="GZ5" i="10"/>
  <c r="GV5" i="10"/>
  <c r="GR5" i="10"/>
  <c r="GN5" i="10"/>
  <c r="GJ5" i="10"/>
  <c r="GF5" i="10"/>
  <c r="GB5" i="10"/>
  <c r="FX5" i="10"/>
  <c r="FT5" i="10"/>
  <c r="FP5" i="10"/>
  <c r="FL5" i="10"/>
  <c r="FH5" i="10"/>
  <c r="FD5" i="10"/>
  <c r="EZ5" i="10"/>
  <c r="EV5" i="10"/>
  <c r="ER5" i="10"/>
  <c r="EN5" i="10"/>
  <c r="EJ5" i="10"/>
  <c r="EF5" i="10"/>
  <c r="EB5" i="10"/>
  <c r="DX5" i="10"/>
  <c r="DT5" i="10"/>
  <c r="DP5" i="10"/>
  <c r="DL5" i="10"/>
  <c r="DH5" i="10"/>
  <c r="DD5" i="10"/>
  <c r="CZ5" i="10"/>
  <c r="CV5" i="10"/>
  <c r="CR5" i="10"/>
  <c r="JK5" i="10"/>
  <c r="JC5" i="10"/>
  <c r="IY5" i="10"/>
  <c r="IU5" i="10"/>
  <c r="IQ5" i="10"/>
  <c r="IM5" i="10"/>
  <c r="II5" i="10"/>
  <c r="IE5" i="10"/>
  <c r="IA5" i="10"/>
  <c r="HW5" i="10"/>
  <c r="HS5" i="10"/>
  <c r="HO5" i="10"/>
  <c r="HK5" i="10"/>
  <c r="HG5" i="10"/>
  <c r="HC5" i="10"/>
  <c r="GY5" i="10"/>
  <c r="GU5" i="10"/>
  <c r="GQ5" i="10"/>
  <c r="GM5" i="10"/>
  <c r="GI5" i="10"/>
  <c r="GE5" i="10"/>
  <c r="GA5" i="10"/>
  <c r="FW5" i="10"/>
  <c r="FS5" i="10"/>
  <c r="FO5" i="10"/>
  <c r="FK5" i="10"/>
  <c r="FG5" i="10"/>
  <c r="FC5" i="10"/>
  <c r="EY5" i="10"/>
  <c r="EU5" i="10"/>
  <c r="EQ5" i="10"/>
  <c r="EM5" i="10"/>
  <c r="EI5" i="10"/>
  <c r="EE5" i="10"/>
  <c r="EA5" i="10"/>
  <c r="DW5" i="10"/>
  <c r="DS5" i="10"/>
  <c r="DO5" i="10"/>
  <c r="DK5" i="10"/>
  <c r="DG5" i="10"/>
  <c r="DC5" i="10"/>
  <c r="CY5" i="10"/>
  <c r="CU5" i="10"/>
  <c r="CQ5" i="10"/>
  <c r="JP5" i="10"/>
  <c r="JH5" i="10"/>
  <c r="JB5" i="10"/>
  <c r="IX5" i="10"/>
  <c r="IT5" i="10"/>
  <c r="IP5" i="10"/>
  <c r="IL5" i="10"/>
  <c r="IH5" i="10"/>
  <c r="ID5" i="10"/>
  <c r="HZ5" i="10"/>
  <c r="HV5" i="10"/>
  <c r="HR5" i="10"/>
  <c r="HN5" i="10"/>
  <c r="HJ5" i="10"/>
  <c r="HF5" i="10"/>
  <c r="HB5" i="10"/>
  <c r="GX5" i="10"/>
  <c r="GT5" i="10"/>
  <c r="GP5" i="10"/>
  <c r="GL5" i="10"/>
  <c r="GH5" i="10"/>
  <c r="GD5" i="10"/>
  <c r="FZ5" i="10"/>
  <c r="FV5" i="10"/>
  <c r="FR5" i="10"/>
  <c r="FN5" i="10"/>
  <c r="FJ5" i="10"/>
  <c r="FF5" i="10"/>
  <c r="FB5" i="10"/>
  <c r="EX5" i="10"/>
  <c r="ET5" i="10"/>
  <c r="EP5" i="10"/>
  <c r="EL5" i="10"/>
  <c r="EH5" i="10"/>
  <c r="ED5" i="10"/>
  <c r="DZ5" i="10"/>
  <c r="DV5" i="10"/>
  <c r="DR5" i="10"/>
  <c r="DN5" i="10"/>
  <c r="DJ5" i="10"/>
  <c r="DF5" i="10"/>
  <c r="DB5" i="10"/>
  <c r="CX5" i="10"/>
  <c r="CT5" i="10"/>
  <c r="JO5" i="10"/>
  <c r="IS5" i="10"/>
  <c r="IC5" i="10"/>
  <c r="HM5" i="10"/>
  <c r="GW5" i="10"/>
  <c r="GG5" i="10"/>
  <c r="FQ5" i="10"/>
  <c r="FA5" i="10"/>
  <c r="EK5" i="10"/>
  <c r="DU5" i="10"/>
  <c r="DE5" i="10"/>
  <c r="JG5" i="10"/>
  <c r="IO5" i="10"/>
  <c r="HY5" i="10"/>
  <c r="HI5" i="10"/>
  <c r="GS5" i="10"/>
  <c r="GC5" i="10"/>
  <c r="FM5" i="10"/>
  <c r="EW5" i="10"/>
  <c r="EG5" i="10"/>
  <c r="DQ5" i="10"/>
  <c r="DA5" i="10"/>
  <c r="CP5" i="10"/>
  <c r="JA5" i="10"/>
  <c r="IK5" i="10"/>
  <c r="HU5" i="10"/>
  <c r="HE5" i="10"/>
  <c r="GO5" i="10"/>
  <c r="FY5" i="10"/>
  <c r="FI5" i="10"/>
  <c r="ES5" i="10"/>
  <c r="EC5" i="10"/>
  <c r="DM5" i="10"/>
  <c r="CW5" i="10"/>
  <c r="IW5" i="10"/>
  <c r="GK5" i="10"/>
  <c r="DY5" i="10"/>
  <c r="IG5" i="10"/>
  <c r="FU5" i="10"/>
  <c r="DI5" i="10"/>
  <c r="HQ5" i="10"/>
  <c r="FE5" i="10"/>
  <c r="CS5" i="10"/>
  <c r="HA5" i="10"/>
  <c r="EO5" i="10"/>
  <c r="JP7" i="10"/>
  <c r="JL7" i="10"/>
  <c r="JH7" i="10"/>
  <c r="JD7" i="10"/>
  <c r="IZ7" i="10"/>
  <c r="IV7" i="10"/>
  <c r="IR7" i="10"/>
  <c r="IN7" i="10"/>
  <c r="IJ7" i="10"/>
  <c r="IF7" i="10"/>
  <c r="IB7" i="10"/>
  <c r="HX7" i="10"/>
  <c r="HT7" i="10"/>
  <c r="HP7" i="10"/>
  <c r="HL7" i="10"/>
  <c r="HH7" i="10"/>
  <c r="HD7" i="10"/>
  <c r="GZ7" i="10"/>
  <c r="GV7" i="10"/>
  <c r="GR7" i="10"/>
  <c r="GN7" i="10"/>
  <c r="GJ7" i="10"/>
  <c r="GF7" i="10"/>
  <c r="GB7" i="10"/>
  <c r="FX7" i="10"/>
  <c r="FT7" i="10"/>
  <c r="FP7" i="10"/>
  <c r="FL7" i="10"/>
  <c r="FH7" i="10"/>
  <c r="FD7" i="10"/>
  <c r="EZ7" i="10"/>
  <c r="EV7" i="10"/>
  <c r="ER7" i="10"/>
  <c r="EN7" i="10"/>
  <c r="EJ7" i="10"/>
  <c r="EF7" i="10"/>
  <c r="EB7" i="10"/>
  <c r="DX7" i="10"/>
  <c r="DT7" i="10"/>
  <c r="DP7" i="10"/>
  <c r="DL7" i="10"/>
  <c r="DH7" i="10"/>
  <c r="DD7" i="10"/>
  <c r="CZ7" i="10"/>
  <c r="CV7" i="10"/>
  <c r="CR7" i="10"/>
  <c r="JO7" i="10"/>
  <c r="JK7" i="10"/>
  <c r="JG7" i="10"/>
  <c r="JC7" i="10"/>
  <c r="IY7" i="10"/>
  <c r="IU7" i="10"/>
  <c r="IQ7" i="10"/>
  <c r="IM7" i="10"/>
  <c r="II7" i="10"/>
  <c r="IE7" i="10"/>
  <c r="IA7" i="10"/>
  <c r="HW7" i="10"/>
  <c r="HS7" i="10"/>
  <c r="HO7" i="10"/>
  <c r="HK7" i="10"/>
  <c r="HG7" i="10"/>
  <c r="HC7" i="10"/>
  <c r="GY7" i="10"/>
  <c r="GU7" i="10"/>
  <c r="GQ7" i="10"/>
  <c r="GM7" i="10"/>
  <c r="GI7" i="10"/>
  <c r="GE7" i="10"/>
  <c r="GA7" i="10"/>
  <c r="FW7" i="10"/>
  <c r="FS7" i="10"/>
  <c r="FO7" i="10"/>
  <c r="FK7" i="10"/>
  <c r="FG7" i="10"/>
  <c r="FC7" i="10"/>
  <c r="EY7" i="10"/>
  <c r="EU7" i="10"/>
  <c r="EQ7" i="10"/>
  <c r="EM7" i="10"/>
  <c r="EI7" i="10"/>
  <c r="EE7" i="10"/>
  <c r="EA7" i="10"/>
  <c r="DW7" i="10"/>
  <c r="DS7" i="10"/>
  <c r="DO7" i="10"/>
  <c r="DK7" i="10"/>
  <c r="DG7" i="10"/>
  <c r="DC7" i="10"/>
  <c r="CY7" i="10"/>
  <c r="CU7" i="10"/>
  <c r="CQ7" i="10"/>
  <c r="JN7" i="10"/>
  <c r="JJ7" i="10"/>
  <c r="JF7" i="10"/>
  <c r="JB7" i="10"/>
  <c r="IX7" i="10"/>
  <c r="IT7" i="10"/>
  <c r="IP7" i="10"/>
  <c r="IL7" i="10"/>
  <c r="IH7" i="10"/>
  <c r="ID7" i="10"/>
  <c r="HZ7" i="10"/>
  <c r="HV7" i="10"/>
  <c r="HR7" i="10"/>
  <c r="HN7" i="10"/>
  <c r="HJ7" i="10"/>
  <c r="HF7" i="10"/>
  <c r="HB7" i="10"/>
  <c r="GX7" i="10"/>
  <c r="GT7" i="10"/>
  <c r="GP7" i="10"/>
  <c r="GL7" i="10"/>
  <c r="GH7" i="10"/>
  <c r="GD7" i="10"/>
  <c r="FZ7" i="10"/>
  <c r="FV7" i="10"/>
  <c r="FR7" i="10"/>
  <c r="FN7" i="10"/>
  <c r="FJ7" i="10"/>
  <c r="FF7" i="10"/>
  <c r="FB7" i="10"/>
  <c r="EX7" i="10"/>
  <c r="ET7" i="10"/>
  <c r="EP7" i="10"/>
  <c r="EL7" i="10"/>
  <c r="EH7" i="10"/>
  <c r="ED7" i="10"/>
  <c r="DZ7" i="10"/>
  <c r="DV7" i="10"/>
  <c r="DR7" i="10"/>
  <c r="DN7" i="10"/>
  <c r="DJ7" i="10"/>
  <c r="DF7" i="10"/>
  <c r="DB7" i="10"/>
  <c r="CX7" i="10"/>
  <c r="CT7" i="10"/>
  <c r="JI7" i="10"/>
  <c r="IS7" i="10"/>
  <c r="IC7" i="10"/>
  <c r="HM7" i="10"/>
  <c r="GW7" i="10"/>
  <c r="GG7" i="10"/>
  <c r="FQ7" i="10"/>
  <c r="FA7" i="10"/>
  <c r="EK7" i="10"/>
  <c r="DU7" i="10"/>
  <c r="DE7" i="10"/>
  <c r="JE7" i="10"/>
  <c r="IO7" i="10"/>
  <c r="HY7" i="10"/>
  <c r="HI7" i="10"/>
  <c r="GS7" i="10"/>
  <c r="GC7" i="10"/>
  <c r="FM7" i="10"/>
  <c r="EW7" i="10"/>
  <c r="EG7" i="10"/>
  <c r="DQ7" i="10"/>
  <c r="DA7" i="10"/>
  <c r="JQ7" i="10"/>
  <c r="JA7" i="10"/>
  <c r="IK7" i="10"/>
  <c r="HU7" i="10"/>
  <c r="HE7" i="10"/>
  <c r="GO7" i="10"/>
  <c r="FY7" i="10"/>
  <c r="FI7" i="10"/>
  <c r="ES7" i="10"/>
  <c r="EC7" i="10"/>
  <c r="DM7" i="10"/>
  <c r="CW7" i="10"/>
  <c r="IG7" i="10"/>
  <c r="FU7" i="10"/>
  <c r="DI7" i="10"/>
  <c r="HQ7" i="10"/>
  <c r="FE7" i="10"/>
  <c r="CS7" i="10"/>
  <c r="JM7" i="10"/>
  <c r="HA7" i="10"/>
  <c r="EO7" i="10"/>
  <c r="CP7" i="10"/>
  <c r="B4" i="9"/>
  <c r="B10" i="9" s="1"/>
  <c r="JO6" i="10"/>
  <c r="JK6" i="10"/>
  <c r="JG6" i="10"/>
  <c r="JC6" i="10"/>
  <c r="IY6" i="10"/>
  <c r="IU6" i="10"/>
  <c r="IQ6" i="10"/>
  <c r="IM6" i="10"/>
  <c r="II6" i="10"/>
  <c r="IE6" i="10"/>
  <c r="IA6" i="10"/>
  <c r="HW6" i="10"/>
  <c r="HS6" i="10"/>
  <c r="HO6" i="10"/>
  <c r="HK6" i="10"/>
  <c r="HG6" i="10"/>
  <c r="HC6" i="10"/>
  <c r="GY6" i="10"/>
  <c r="GU6" i="10"/>
  <c r="GQ6" i="10"/>
  <c r="GM6" i="10"/>
  <c r="GI6" i="10"/>
  <c r="GE6" i="10"/>
  <c r="GA6" i="10"/>
  <c r="FW6" i="10"/>
  <c r="FS6" i="10"/>
  <c r="FO6" i="10"/>
  <c r="FK6" i="10"/>
  <c r="FG6" i="10"/>
  <c r="FC6" i="10"/>
  <c r="EY6" i="10"/>
  <c r="EU6" i="10"/>
  <c r="EQ6" i="10"/>
  <c r="EM6" i="10"/>
  <c r="EI6" i="10"/>
  <c r="EE6" i="10"/>
  <c r="EA6" i="10"/>
  <c r="DW6" i="10"/>
  <c r="DS6" i="10"/>
  <c r="DO6" i="10"/>
  <c r="DK6" i="10"/>
  <c r="DG6" i="10"/>
  <c r="DC6" i="10"/>
  <c r="CY6" i="10"/>
  <c r="CU6" i="10"/>
  <c r="CQ6" i="10"/>
  <c r="JN6" i="10"/>
  <c r="JJ6" i="10"/>
  <c r="JF6" i="10"/>
  <c r="JB6" i="10"/>
  <c r="IX6" i="10"/>
  <c r="IT6" i="10"/>
  <c r="IP6" i="10"/>
  <c r="IL6" i="10"/>
  <c r="IH6" i="10"/>
  <c r="ID6" i="10"/>
  <c r="HZ6" i="10"/>
  <c r="HV6" i="10"/>
  <c r="HR6" i="10"/>
  <c r="HN6" i="10"/>
  <c r="HJ6" i="10"/>
  <c r="HF6" i="10"/>
  <c r="HB6" i="10"/>
  <c r="GX6" i="10"/>
  <c r="GT6" i="10"/>
  <c r="GP6" i="10"/>
  <c r="GL6" i="10"/>
  <c r="GH6" i="10"/>
  <c r="GD6" i="10"/>
  <c r="FZ6" i="10"/>
  <c r="FV6" i="10"/>
  <c r="FR6" i="10"/>
  <c r="FN6" i="10"/>
  <c r="FJ6" i="10"/>
  <c r="FF6" i="10"/>
  <c r="FB6" i="10"/>
  <c r="EX6" i="10"/>
  <c r="ET6" i="10"/>
  <c r="EP6" i="10"/>
  <c r="EL6" i="10"/>
  <c r="EH6" i="10"/>
  <c r="ED6" i="10"/>
  <c r="DZ6" i="10"/>
  <c r="DV6" i="10"/>
  <c r="DR6" i="10"/>
  <c r="DN6" i="10"/>
  <c r="DJ6" i="10"/>
  <c r="DF6" i="10"/>
  <c r="DB6" i="10"/>
  <c r="CX6" i="10"/>
  <c r="CT6" i="10"/>
  <c r="JQ6" i="10"/>
  <c r="JM6" i="10"/>
  <c r="JI6" i="10"/>
  <c r="JE6" i="10"/>
  <c r="JA6" i="10"/>
  <c r="IW6" i="10"/>
  <c r="IS6" i="10"/>
  <c r="IO6" i="10"/>
  <c r="IK6" i="10"/>
  <c r="IG6" i="10"/>
  <c r="IC6" i="10"/>
  <c r="HY6" i="10"/>
  <c r="HU6" i="10"/>
  <c r="HQ6" i="10"/>
  <c r="HM6" i="10"/>
  <c r="HI6" i="10"/>
  <c r="HE6" i="10"/>
  <c r="HA6" i="10"/>
  <c r="JP6" i="10"/>
  <c r="IZ6" i="10"/>
  <c r="IJ6" i="10"/>
  <c r="HT6" i="10"/>
  <c r="HD6" i="10"/>
  <c r="GS6" i="10"/>
  <c r="GK6" i="10"/>
  <c r="GC6" i="10"/>
  <c r="FU6" i="10"/>
  <c r="FM6" i="10"/>
  <c r="FE6" i="10"/>
  <c r="EW6" i="10"/>
  <c r="EO6" i="10"/>
  <c r="EG6" i="10"/>
  <c r="DY6" i="10"/>
  <c r="DQ6" i="10"/>
  <c r="DI6" i="10"/>
  <c r="DA6" i="10"/>
  <c r="CS6" i="10"/>
  <c r="JL6" i="10"/>
  <c r="IV6" i="10"/>
  <c r="IF6" i="10"/>
  <c r="HP6" i="10"/>
  <c r="GZ6" i="10"/>
  <c r="GR6" i="10"/>
  <c r="GJ6" i="10"/>
  <c r="GB6" i="10"/>
  <c r="FT6" i="10"/>
  <c r="FL6" i="10"/>
  <c r="FD6" i="10"/>
  <c r="EV6" i="10"/>
  <c r="EN6" i="10"/>
  <c r="EF6" i="10"/>
  <c r="DX6" i="10"/>
  <c r="DP6" i="10"/>
  <c r="DH6" i="10"/>
  <c r="CZ6" i="10"/>
  <c r="CR6" i="10"/>
  <c r="JH6" i="10"/>
  <c r="IR6" i="10"/>
  <c r="IB6" i="10"/>
  <c r="HL6" i="10"/>
  <c r="GW6" i="10"/>
  <c r="GO6" i="10"/>
  <c r="GG6" i="10"/>
  <c r="FY6" i="10"/>
  <c r="FQ6" i="10"/>
  <c r="FI6" i="10"/>
  <c r="FA6" i="10"/>
  <c r="ES6" i="10"/>
  <c r="EK6" i="10"/>
  <c r="EC6" i="10"/>
  <c r="DU6" i="10"/>
  <c r="DM6" i="10"/>
  <c r="DE6" i="10"/>
  <c r="CW6" i="10"/>
  <c r="HX6" i="10"/>
  <c r="GF6" i="10"/>
  <c r="EZ6" i="10"/>
  <c r="DT6" i="10"/>
  <c r="CP6" i="10"/>
  <c r="HH6" i="10"/>
  <c r="FX6" i="10"/>
  <c r="ER6" i="10"/>
  <c r="DL6" i="10"/>
  <c r="JD6" i="10"/>
  <c r="GV6" i="10"/>
  <c r="FP6" i="10"/>
  <c r="EJ6" i="10"/>
  <c r="DD6" i="10"/>
  <c r="EB6" i="10"/>
  <c r="DY7" i="10"/>
  <c r="C2" i="2"/>
  <c r="B23" i="5"/>
  <c r="C2" i="9"/>
  <c r="C4" i="9" s="1"/>
  <c r="C10" i="9" s="1"/>
  <c r="FH6" i="10"/>
  <c r="GK7" i="10"/>
  <c r="GN6" i="10"/>
  <c r="IW7" i="10"/>
  <c r="D40" i="3"/>
  <c r="B57" i="3"/>
  <c r="C51" i="3" s="1"/>
  <c r="CP3" i="10"/>
  <c r="J10" i="9"/>
  <c r="J7" i="9"/>
  <c r="I10" i="9"/>
  <c r="I7" i="9"/>
  <c r="H7" i="9"/>
  <c r="H10" i="9"/>
  <c r="K10" i="9"/>
  <c r="K7" i="9"/>
  <c r="F7" i="9"/>
  <c r="E7" i="9"/>
  <c r="D7" i="9"/>
  <c r="C7" i="9"/>
  <c r="B7" i="9"/>
  <c r="K15" i="2"/>
  <c r="K17" i="2" s="1"/>
  <c r="J15" i="2"/>
  <c r="J17" i="2" s="1"/>
  <c r="I15" i="2"/>
  <c r="I17" i="2" s="1"/>
  <c r="H15" i="2"/>
  <c r="H17" i="2" s="1"/>
  <c r="G15" i="2"/>
  <c r="G17" i="2" s="1"/>
  <c r="F15" i="2"/>
  <c r="F17" i="2" s="1"/>
  <c r="E15" i="2"/>
  <c r="E17" i="2" s="1"/>
  <c r="D15" i="2"/>
  <c r="D17" i="2" s="1"/>
  <c r="C15" i="2"/>
  <c r="C17" i="2" s="1"/>
  <c r="B15" i="2"/>
  <c r="B17" i="2" s="1"/>
  <c r="K4" i="2"/>
  <c r="K5" i="2" s="1"/>
  <c r="K8" i="2" s="1"/>
  <c r="J4" i="2"/>
  <c r="J5" i="2" s="1"/>
  <c r="J8" i="2" s="1"/>
  <c r="I4" i="2"/>
  <c r="I5" i="2" s="1"/>
  <c r="I8" i="2" s="1"/>
  <c r="H4" i="2"/>
  <c r="H5" i="2" s="1"/>
  <c r="H8" i="2" s="1"/>
  <c r="G4" i="2"/>
  <c r="G5" i="2" s="1"/>
  <c r="G8" i="2" s="1"/>
  <c r="F4" i="2"/>
  <c r="F5" i="2" s="1"/>
  <c r="F8" i="2" s="1"/>
  <c r="E4" i="2"/>
  <c r="E5" i="2" s="1"/>
  <c r="E8" i="2" s="1"/>
  <c r="D4" i="2"/>
  <c r="D5" i="2" s="1"/>
  <c r="D8" i="2" s="1"/>
  <c r="C4" i="2"/>
  <c r="C5" i="2" s="1"/>
  <c r="C8" i="2" s="1"/>
  <c r="B4" i="2"/>
  <c r="K30" i="13" l="1"/>
  <c r="E30" i="13" s="1"/>
  <c r="JO11" i="10"/>
  <c r="JK11" i="10"/>
  <c r="JG11" i="10"/>
  <c r="JC11" i="10"/>
  <c r="IY11" i="10"/>
  <c r="IU11" i="10"/>
  <c r="IQ11" i="10"/>
  <c r="IM11" i="10"/>
  <c r="II11" i="10"/>
  <c r="IE11" i="10"/>
  <c r="IA11" i="10"/>
  <c r="HW11" i="10"/>
  <c r="HS11" i="10"/>
  <c r="HO11" i="10"/>
  <c r="HK11" i="10"/>
  <c r="HG11" i="10"/>
  <c r="HC11" i="10"/>
  <c r="GY11" i="10"/>
  <c r="GU11" i="10"/>
  <c r="GQ11" i="10"/>
  <c r="GM11" i="10"/>
  <c r="GI11" i="10"/>
  <c r="GE11" i="10"/>
  <c r="GA11" i="10"/>
  <c r="FW11" i="10"/>
  <c r="FS11" i="10"/>
  <c r="FO11" i="10"/>
  <c r="FK11" i="10"/>
  <c r="FG11" i="10"/>
  <c r="FC11" i="10"/>
  <c r="EY11" i="10"/>
  <c r="EU11" i="10"/>
  <c r="EQ11" i="10"/>
  <c r="EM11" i="10"/>
  <c r="EI11" i="10"/>
  <c r="EE11" i="10"/>
  <c r="EA11" i="10"/>
  <c r="DW11" i="10"/>
  <c r="DS11" i="10"/>
  <c r="JN11" i="10"/>
  <c r="JI11" i="10"/>
  <c r="JD11" i="10"/>
  <c r="IX11" i="10"/>
  <c r="IS11" i="10"/>
  <c r="IN11" i="10"/>
  <c r="IH11" i="10"/>
  <c r="IC11" i="10"/>
  <c r="HX11" i="10"/>
  <c r="HR11" i="10"/>
  <c r="HM11" i="10"/>
  <c r="HH11" i="10"/>
  <c r="HB11" i="10"/>
  <c r="GW11" i="10"/>
  <c r="GR11" i="10"/>
  <c r="GL11" i="10"/>
  <c r="GG11" i="10"/>
  <c r="GB11" i="10"/>
  <c r="FV11" i="10"/>
  <c r="FQ11" i="10"/>
  <c r="FL11" i="10"/>
  <c r="FF11" i="10"/>
  <c r="FA11" i="10"/>
  <c r="EV11" i="10"/>
  <c r="EP11" i="10"/>
  <c r="EK11" i="10"/>
  <c r="EF11" i="10"/>
  <c r="DZ11" i="10"/>
  <c r="DU11" i="10"/>
  <c r="DP11" i="10"/>
  <c r="DL11" i="10"/>
  <c r="DH11" i="10"/>
  <c r="DD11" i="10"/>
  <c r="CZ11" i="10"/>
  <c r="CV11" i="10"/>
  <c r="CR11" i="10"/>
  <c r="JM11" i="10"/>
  <c r="JH11" i="10"/>
  <c r="JB11" i="10"/>
  <c r="IW11" i="10"/>
  <c r="IR11" i="10"/>
  <c r="IL11" i="10"/>
  <c r="IG11" i="10"/>
  <c r="IB11" i="10"/>
  <c r="HV11" i="10"/>
  <c r="HQ11" i="10"/>
  <c r="HL11" i="10"/>
  <c r="HF11" i="10"/>
  <c r="HA11" i="10"/>
  <c r="GV11" i="10"/>
  <c r="GP11" i="10"/>
  <c r="GK11" i="10"/>
  <c r="GF11" i="10"/>
  <c r="FZ11" i="10"/>
  <c r="FU11" i="10"/>
  <c r="FP11" i="10"/>
  <c r="FJ11" i="10"/>
  <c r="FE11" i="10"/>
  <c r="EZ11" i="10"/>
  <c r="ET11" i="10"/>
  <c r="EO11" i="10"/>
  <c r="EJ11" i="10"/>
  <c r="ED11" i="10"/>
  <c r="DY11" i="10"/>
  <c r="DT11" i="10"/>
  <c r="DO11" i="10"/>
  <c r="DK11" i="10"/>
  <c r="DG11" i="10"/>
  <c r="DC11" i="10"/>
  <c r="CY11" i="10"/>
  <c r="CU11" i="10"/>
  <c r="CQ11" i="10"/>
  <c r="JQ11" i="10"/>
  <c r="JL11" i="10"/>
  <c r="JF11" i="10"/>
  <c r="JA11" i="10"/>
  <c r="IV11" i="10"/>
  <c r="IP11" i="10"/>
  <c r="IK11" i="10"/>
  <c r="IF11" i="10"/>
  <c r="HZ11" i="10"/>
  <c r="HU11" i="10"/>
  <c r="HP11" i="10"/>
  <c r="HJ11" i="10"/>
  <c r="HE11" i="10"/>
  <c r="GZ11" i="10"/>
  <c r="GT11" i="10"/>
  <c r="GO11" i="10"/>
  <c r="GJ11" i="10"/>
  <c r="GD11" i="10"/>
  <c r="FY11" i="10"/>
  <c r="FT11" i="10"/>
  <c r="FN11" i="10"/>
  <c r="FI11" i="10"/>
  <c r="FD11" i="10"/>
  <c r="EX11" i="10"/>
  <c r="ES11" i="10"/>
  <c r="EN11" i="10"/>
  <c r="EH11" i="10"/>
  <c r="EC11" i="10"/>
  <c r="DX11" i="10"/>
  <c r="DR11" i="10"/>
  <c r="DN11" i="10"/>
  <c r="DJ11" i="10"/>
  <c r="DF11" i="10"/>
  <c r="DB11" i="10"/>
  <c r="CX11" i="10"/>
  <c r="IZ11" i="10"/>
  <c r="ID11" i="10"/>
  <c r="HI11" i="10"/>
  <c r="GN11" i="10"/>
  <c r="FR11" i="10"/>
  <c r="EW11" i="10"/>
  <c r="EB11" i="10"/>
  <c r="DI11" i="10"/>
  <c r="CT11" i="10"/>
  <c r="JP11" i="10"/>
  <c r="IT11" i="10"/>
  <c r="HY11" i="10"/>
  <c r="HD11" i="10"/>
  <c r="GH11" i="10"/>
  <c r="FM11" i="10"/>
  <c r="ER11" i="10"/>
  <c r="DV11" i="10"/>
  <c r="DE11" i="10"/>
  <c r="CS11" i="10"/>
  <c r="JJ11" i="10"/>
  <c r="IO11" i="10"/>
  <c r="HT11" i="10"/>
  <c r="GX11" i="10"/>
  <c r="GC11" i="10"/>
  <c r="FH11" i="10"/>
  <c r="EL11" i="10"/>
  <c r="DQ11" i="10"/>
  <c r="DA11" i="10"/>
  <c r="JE11" i="10"/>
  <c r="FX11" i="10"/>
  <c r="CW11" i="10"/>
  <c r="IJ11" i="10"/>
  <c r="FB11" i="10"/>
  <c r="HN11" i="10"/>
  <c r="EG11" i="10"/>
  <c r="GS11" i="10"/>
  <c r="DM11" i="10"/>
  <c r="CP11" i="10"/>
  <c r="E4" i="10"/>
  <c r="I4" i="10"/>
  <c r="M4" i="10"/>
  <c r="Q4" i="10"/>
  <c r="U4" i="10"/>
  <c r="Y4" i="10"/>
  <c r="AC4" i="10"/>
  <c r="AG4" i="10"/>
  <c r="AK4" i="10"/>
  <c r="AO4" i="10"/>
  <c r="AS4" i="10"/>
  <c r="AW4" i="10"/>
  <c r="BA4" i="10"/>
  <c r="BE4" i="10"/>
  <c r="BI4" i="10"/>
  <c r="BM4" i="10"/>
  <c r="BQ4" i="10"/>
  <c r="BU4" i="10"/>
  <c r="BY4" i="10"/>
  <c r="CC4" i="10"/>
  <c r="CG4" i="10"/>
  <c r="CK4" i="10"/>
  <c r="CO4" i="10"/>
  <c r="F4" i="10"/>
  <c r="J4" i="10"/>
  <c r="N4" i="10"/>
  <c r="R4" i="10"/>
  <c r="V4" i="10"/>
  <c r="Z4" i="10"/>
  <c r="AD4" i="10"/>
  <c r="AH4" i="10"/>
  <c r="AL4" i="10"/>
  <c r="AP4" i="10"/>
  <c r="AT4" i="10"/>
  <c r="AX4" i="10"/>
  <c r="BB4" i="10"/>
  <c r="BF4" i="10"/>
  <c r="BJ4" i="10"/>
  <c r="BN4" i="10"/>
  <c r="BR4" i="10"/>
  <c r="BV4" i="10"/>
  <c r="BZ4" i="10"/>
  <c r="CD4" i="10"/>
  <c r="CH4" i="10"/>
  <c r="CL4" i="10"/>
  <c r="G4" i="10"/>
  <c r="K4" i="10"/>
  <c r="O4" i="10"/>
  <c r="S4" i="10"/>
  <c r="W4" i="10"/>
  <c r="AA4" i="10"/>
  <c r="AE4" i="10"/>
  <c r="AI4" i="10"/>
  <c r="AM4" i="10"/>
  <c r="AQ4" i="10"/>
  <c r="AU4" i="10"/>
  <c r="AY4" i="10"/>
  <c r="BC4" i="10"/>
  <c r="BG4" i="10"/>
  <c r="BK4" i="10"/>
  <c r="BO4" i="10"/>
  <c r="BS4" i="10"/>
  <c r="BW4" i="10"/>
  <c r="CA4" i="10"/>
  <c r="CE4" i="10"/>
  <c r="CI4" i="10"/>
  <c r="CM4" i="10"/>
  <c r="D4" i="10"/>
  <c r="T4" i="10"/>
  <c r="AJ4" i="10"/>
  <c r="AZ4" i="10"/>
  <c r="BP4" i="10"/>
  <c r="CF4" i="10"/>
  <c r="C4" i="10"/>
  <c r="P4" i="10"/>
  <c r="BL4" i="10"/>
  <c r="H4" i="10"/>
  <c r="X4" i="10"/>
  <c r="AN4" i="10"/>
  <c r="BD4" i="10"/>
  <c r="BT4" i="10"/>
  <c r="CJ4" i="10"/>
  <c r="C12" i="9"/>
  <c r="AF4" i="10"/>
  <c r="CB4" i="10"/>
  <c r="L4" i="10"/>
  <c r="AB4" i="10"/>
  <c r="AR4" i="10"/>
  <c r="BH4" i="10"/>
  <c r="BX4" i="10"/>
  <c r="CN4" i="10"/>
  <c r="AV4" i="10"/>
  <c r="E12" i="10"/>
  <c r="I12" i="10"/>
  <c r="M12" i="10"/>
  <c r="Q12" i="10"/>
  <c r="U12" i="10"/>
  <c r="Y12" i="10"/>
  <c r="AC12" i="10"/>
  <c r="AG12" i="10"/>
  <c r="AK12" i="10"/>
  <c r="AO12" i="10"/>
  <c r="AS12" i="10"/>
  <c r="AW12" i="10"/>
  <c r="BA12" i="10"/>
  <c r="BE12" i="10"/>
  <c r="BI12" i="10"/>
  <c r="BM12" i="10"/>
  <c r="BQ12" i="10"/>
  <c r="BU12" i="10"/>
  <c r="BY12" i="10"/>
  <c r="CC12" i="10"/>
  <c r="CG12" i="10"/>
  <c r="CK12" i="10"/>
  <c r="D12" i="10"/>
  <c r="J12" i="10"/>
  <c r="O12" i="10"/>
  <c r="T12" i="10"/>
  <c r="Z12" i="10"/>
  <c r="AE12" i="10"/>
  <c r="AJ12" i="10"/>
  <c r="AP12" i="10"/>
  <c r="AU12" i="10"/>
  <c r="AZ12" i="10"/>
  <c r="BF12" i="10"/>
  <c r="BK12" i="10"/>
  <c r="BP12" i="10"/>
  <c r="BV12" i="10"/>
  <c r="CA12" i="10"/>
  <c r="CF12" i="10"/>
  <c r="CL12" i="10"/>
  <c r="C12" i="10"/>
  <c r="N12" i="10"/>
  <c r="X12" i="10"/>
  <c r="AN12" i="10"/>
  <c r="BD12" i="10"/>
  <c r="BT12" i="10"/>
  <c r="CO12" i="10"/>
  <c r="F12" i="10"/>
  <c r="K12" i="10"/>
  <c r="P12" i="10"/>
  <c r="V12" i="10"/>
  <c r="AA12" i="10"/>
  <c r="AF12" i="10"/>
  <c r="AL12" i="10"/>
  <c r="AQ12" i="10"/>
  <c r="AV12" i="10"/>
  <c r="BB12" i="10"/>
  <c r="BG12" i="10"/>
  <c r="BL12" i="10"/>
  <c r="BR12" i="10"/>
  <c r="BW12" i="10"/>
  <c r="CB12" i="10"/>
  <c r="CH12" i="10"/>
  <c r="CM12" i="10"/>
  <c r="K12" i="9"/>
  <c r="H12" i="10"/>
  <c r="AD12" i="10"/>
  <c r="AT12" i="10"/>
  <c r="BJ12" i="10"/>
  <c r="BZ12" i="10"/>
  <c r="CE12" i="10"/>
  <c r="G12" i="10"/>
  <c r="L12" i="10"/>
  <c r="R12" i="10"/>
  <c r="W12" i="10"/>
  <c r="AB12" i="10"/>
  <c r="AH12" i="10"/>
  <c r="AM12" i="10"/>
  <c r="AR12" i="10"/>
  <c r="AX12" i="10"/>
  <c r="BC12" i="10"/>
  <c r="BH12" i="10"/>
  <c r="BN12" i="10"/>
  <c r="BS12" i="10"/>
  <c r="BX12" i="10"/>
  <c r="CD12" i="10"/>
  <c r="CI12" i="10"/>
  <c r="CN12" i="10"/>
  <c r="S12" i="10"/>
  <c r="AI12" i="10"/>
  <c r="AY12" i="10"/>
  <c r="BO12" i="10"/>
  <c r="CJ12" i="10"/>
  <c r="E10" i="10"/>
  <c r="I10" i="10"/>
  <c r="M10" i="10"/>
  <c r="Q10" i="10"/>
  <c r="U10" i="10"/>
  <c r="Y10" i="10"/>
  <c r="AC10" i="10"/>
  <c r="AG10" i="10"/>
  <c r="AK10" i="10"/>
  <c r="AO10" i="10"/>
  <c r="AS10" i="10"/>
  <c r="AW10" i="10"/>
  <c r="BA10" i="10"/>
  <c r="BE10" i="10"/>
  <c r="BI10" i="10"/>
  <c r="BM10" i="10"/>
  <c r="BQ10" i="10"/>
  <c r="BU10" i="10"/>
  <c r="BY10" i="10"/>
  <c r="CC10" i="10"/>
  <c r="CG10" i="10"/>
  <c r="CK10" i="10"/>
  <c r="CO10" i="10"/>
  <c r="H10" i="10"/>
  <c r="N10" i="10"/>
  <c r="S10" i="10"/>
  <c r="X10" i="10"/>
  <c r="AD10" i="10"/>
  <c r="AI10" i="10"/>
  <c r="AN10" i="10"/>
  <c r="AT10" i="10"/>
  <c r="AY10" i="10"/>
  <c r="BD10" i="10"/>
  <c r="BJ10" i="10"/>
  <c r="BO10" i="10"/>
  <c r="BT10" i="10"/>
  <c r="BZ10" i="10"/>
  <c r="CE10" i="10"/>
  <c r="CJ10" i="10"/>
  <c r="R10" i="10"/>
  <c r="AB10" i="10"/>
  <c r="AR10" i="10"/>
  <c r="BH10" i="10"/>
  <c r="CD10" i="10"/>
  <c r="CN10" i="10"/>
  <c r="D10" i="10"/>
  <c r="J10" i="10"/>
  <c r="O10" i="10"/>
  <c r="T10" i="10"/>
  <c r="Z10" i="10"/>
  <c r="AE10" i="10"/>
  <c r="AJ10" i="10"/>
  <c r="AP10" i="10"/>
  <c r="AU10" i="10"/>
  <c r="AZ10" i="10"/>
  <c r="BF10" i="10"/>
  <c r="BK10" i="10"/>
  <c r="BP10" i="10"/>
  <c r="BV10" i="10"/>
  <c r="CA10" i="10"/>
  <c r="CF10" i="10"/>
  <c r="CL10" i="10"/>
  <c r="L10" i="10"/>
  <c r="AH10" i="10"/>
  <c r="AX10" i="10"/>
  <c r="BN10" i="10"/>
  <c r="BS10" i="10"/>
  <c r="CI10" i="10"/>
  <c r="I12" i="9"/>
  <c r="F10" i="10"/>
  <c r="K10" i="10"/>
  <c r="P10" i="10"/>
  <c r="V10" i="10"/>
  <c r="AA10" i="10"/>
  <c r="AF10" i="10"/>
  <c r="AL10" i="10"/>
  <c r="AQ10" i="10"/>
  <c r="AV10" i="10"/>
  <c r="BB10" i="10"/>
  <c r="BG10" i="10"/>
  <c r="BL10" i="10"/>
  <c r="BR10" i="10"/>
  <c r="BW10" i="10"/>
  <c r="CB10" i="10"/>
  <c r="CH10" i="10"/>
  <c r="CM10" i="10"/>
  <c r="C10" i="10"/>
  <c r="G10" i="10"/>
  <c r="W10" i="10"/>
  <c r="AM10" i="10"/>
  <c r="BC10" i="10"/>
  <c r="BX10" i="10"/>
  <c r="G9" i="10"/>
  <c r="K9" i="10"/>
  <c r="O9" i="10"/>
  <c r="S9" i="10"/>
  <c r="W9" i="10"/>
  <c r="AA9" i="10"/>
  <c r="AE9" i="10"/>
  <c r="AI9" i="10"/>
  <c r="AM9" i="10"/>
  <c r="AQ9" i="10"/>
  <c r="AU9" i="10"/>
  <c r="AY9" i="10"/>
  <c r="BC9" i="10"/>
  <c r="BG9" i="10"/>
  <c r="BK9" i="10"/>
  <c r="BO9" i="10"/>
  <c r="BS9" i="10"/>
  <c r="BW9" i="10"/>
  <c r="CA9" i="10"/>
  <c r="CE9" i="10"/>
  <c r="CI9" i="10"/>
  <c r="CM9" i="10"/>
  <c r="H9" i="10"/>
  <c r="M9" i="10"/>
  <c r="R9" i="10"/>
  <c r="X9" i="10"/>
  <c r="AC9" i="10"/>
  <c r="AH9" i="10"/>
  <c r="AN9" i="10"/>
  <c r="AS9" i="10"/>
  <c r="AX9" i="10"/>
  <c r="BD9" i="10"/>
  <c r="BI9" i="10"/>
  <c r="BN9" i="10"/>
  <c r="BT9" i="10"/>
  <c r="BY9" i="10"/>
  <c r="CD9" i="10"/>
  <c r="CJ9" i="10"/>
  <c r="CO9" i="10"/>
  <c r="L9" i="10"/>
  <c r="AB9" i="10"/>
  <c r="AR9" i="10"/>
  <c r="BH9" i="10"/>
  <c r="BX9" i="10"/>
  <c r="CH9" i="10"/>
  <c r="D9" i="10"/>
  <c r="I9" i="10"/>
  <c r="N9" i="10"/>
  <c r="T9" i="10"/>
  <c r="Y9" i="10"/>
  <c r="AD9" i="10"/>
  <c r="AJ9" i="10"/>
  <c r="AO9" i="10"/>
  <c r="AT9" i="10"/>
  <c r="AZ9" i="10"/>
  <c r="BE9" i="10"/>
  <c r="BJ9" i="10"/>
  <c r="BP9" i="10"/>
  <c r="BU9" i="10"/>
  <c r="BZ9" i="10"/>
  <c r="CF9" i="10"/>
  <c r="CK9" i="10"/>
  <c r="F9" i="10"/>
  <c r="V9" i="10"/>
  <c r="AL9" i="10"/>
  <c r="AW9" i="10"/>
  <c r="BM9" i="10"/>
  <c r="CC9" i="10"/>
  <c r="CN9" i="10"/>
  <c r="C9" i="10"/>
  <c r="E9" i="10"/>
  <c r="J9" i="10"/>
  <c r="P9" i="10"/>
  <c r="U9" i="10"/>
  <c r="Z9" i="10"/>
  <c r="AF9" i="10"/>
  <c r="AK9" i="10"/>
  <c r="AP9" i="10"/>
  <c r="AV9" i="10"/>
  <c r="BA9" i="10"/>
  <c r="BF9" i="10"/>
  <c r="BL9" i="10"/>
  <c r="BQ9" i="10"/>
  <c r="BV9" i="10"/>
  <c r="CB9" i="10"/>
  <c r="CG9" i="10"/>
  <c r="CL9" i="10"/>
  <c r="H12" i="9"/>
  <c r="Q9" i="10"/>
  <c r="AG9" i="10"/>
  <c r="BB9" i="10"/>
  <c r="BR9" i="10"/>
  <c r="G5" i="10"/>
  <c r="K5" i="10"/>
  <c r="O5" i="10"/>
  <c r="S5" i="10"/>
  <c r="W5" i="10"/>
  <c r="AA5" i="10"/>
  <c r="AE5" i="10"/>
  <c r="AI5" i="10"/>
  <c r="AM5" i="10"/>
  <c r="AQ5" i="10"/>
  <c r="AU5" i="10"/>
  <c r="AY5" i="10"/>
  <c r="BC5" i="10"/>
  <c r="BG5" i="10"/>
  <c r="BK5" i="10"/>
  <c r="BO5" i="10"/>
  <c r="BS5" i="10"/>
  <c r="BW5" i="10"/>
  <c r="CA5" i="10"/>
  <c r="CE5" i="10"/>
  <c r="CI5" i="10"/>
  <c r="CM5" i="10"/>
  <c r="D5" i="10"/>
  <c r="H5" i="10"/>
  <c r="L5" i="10"/>
  <c r="P5" i="10"/>
  <c r="T5" i="10"/>
  <c r="X5" i="10"/>
  <c r="AB5" i="10"/>
  <c r="AF5" i="10"/>
  <c r="AJ5" i="10"/>
  <c r="AN5" i="10"/>
  <c r="AR5" i="10"/>
  <c r="AV5" i="10"/>
  <c r="AZ5" i="10"/>
  <c r="BD5" i="10"/>
  <c r="BH5" i="10"/>
  <c r="BL5" i="10"/>
  <c r="BP5" i="10"/>
  <c r="BT5" i="10"/>
  <c r="BX5" i="10"/>
  <c r="CB5" i="10"/>
  <c r="CF5" i="10"/>
  <c r="CJ5" i="10"/>
  <c r="CN5" i="10"/>
  <c r="E5" i="10"/>
  <c r="I5" i="10"/>
  <c r="M5" i="10"/>
  <c r="Q5" i="10"/>
  <c r="U5" i="10"/>
  <c r="Y5" i="10"/>
  <c r="AC5" i="10"/>
  <c r="AG5" i="10"/>
  <c r="AK5" i="10"/>
  <c r="AO5" i="10"/>
  <c r="AS5" i="10"/>
  <c r="AW5" i="10"/>
  <c r="BA5" i="10"/>
  <c r="BE5" i="10"/>
  <c r="BI5" i="10"/>
  <c r="BM5" i="10"/>
  <c r="BQ5" i="10"/>
  <c r="BU5" i="10"/>
  <c r="BY5" i="10"/>
  <c r="CC5" i="10"/>
  <c r="CG5" i="10"/>
  <c r="CK5" i="10"/>
  <c r="CO5" i="10"/>
  <c r="J5" i="10"/>
  <c r="Z5" i="10"/>
  <c r="AP5" i="10"/>
  <c r="BF5" i="10"/>
  <c r="BV5" i="10"/>
  <c r="CL5" i="10"/>
  <c r="F5" i="10"/>
  <c r="BB5" i="10"/>
  <c r="N5" i="10"/>
  <c r="AD5" i="10"/>
  <c r="AT5" i="10"/>
  <c r="BJ5" i="10"/>
  <c r="BZ5" i="10"/>
  <c r="V5" i="10"/>
  <c r="BR5" i="10"/>
  <c r="R5" i="10"/>
  <c r="AH5" i="10"/>
  <c r="AX5" i="10"/>
  <c r="BN5" i="10"/>
  <c r="CD5" i="10"/>
  <c r="D12" i="9"/>
  <c r="AL5" i="10"/>
  <c r="CH5" i="10"/>
  <c r="C5" i="10"/>
  <c r="JQ12" i="10"/>
  <c r="JP12" i="10"/>
  <c r="JL12" i="10"/>
  <c r="JH12" i="10"/>
  <c r="JD12" i="10"/>
  <c r="IZ12" i="10"/>
  <c r="IV12" i="10"/>
  <c r="IR12" i="10"/>
  <c r="IN12" i="10"/>
  <c r="IJ12" i="10"/>
  <c r="IF12" i="10"/>
  <c r="IB12" i="10"/>
  <c r="HX12" i="10"/>
  <c r="HT12" i="10"/>
  <c r="HP12" i="10"/>
  <c r="HL12" i="10"/>
  <c r="HH12" i="10"/>
  <c r="HD12" i="10"/>
  <c r="GZ12" i="10"/>
  <c r="GV12" i="10"/>
  <c r="GR12" i="10"/>
  <c r="GN12" i="10"/>
  <c r="GJ12" i="10"/>
  <c r="GF12" i="10"/>
  <c r="GB12" i="10"/>
  <c r="FX12" i="10"/>
  <c r="FT12" i="10"/>
  <c r="FP12" i="10"/>
  <c r="FL12" i="10"/>
  <c r="FH12" i="10"/>
  <c r="FD12" i="10"/>
  <c r="EZ12" i="10"/>
  <c r="EV12" i="10"/>
  <c r="ER12" i="10"/>
  <c r="EN12" i="10"/>
  <c r="EJ12" i="10"/>
  <c r="EF12" i="10"/>
  <c r="EB12" i="10"/>
  <c r="DX12" i="10"/>
  <c r="DT12" i="10"/>
  <c r="DP12" i="10"/>
  <c r="DL12" i="10"/>
  <c r="DH12" i="10"/>
  <c r="DD12" i="10"/>
  <c r="CZ12" i="10"/>
  <c r="CV12" i="10"/>
  <c r="CR12" i="10"/>
  <c r="JO12" i="10"/>
  <c r="JN12" i="10"/>
  <c r="JM12" i="10"/>
  <c r="JG12" i="10"/>
  <c r="JB12" i="10"/>
  <c r="IW12" i="10"/>
  <c r="IQ12" i="10"/>
  <c r="IL12" i="10"/>
  <c r="IG12" i="10"/>
  <c r="IA12" i="10"/>
  <c r="HV12" i="10"/>
  <c r="HQ12" i="10"/>
  <c r="HK12" i="10"/>
  <c r="HF12" i="10"/>
  <c r="HA12" i="10"/>
  <c r="GU12" i="10"/>
  <c r="GP12" i="10"/>
  <c r="GK12" i="10"/>
  <c r="GE12" i="10"/>
  <c r="FZ12" i="10"/>
  <c r="FU12" i="10"/>
  <c r="FO12" i="10"/>
  <c r="FJ12" i="10"/>
  <c r="FE12" i="10"/>
  <c r="EY12" i="10"/>
  <c r="ET12" i="10"/>
  <c r="EO12" i="10"/>
  <c r="EI12" i="10"/>
  <c r="ED12" i="10"/>
  <c r="DY12" i="10"/>
  <c r="DS12" i="10"/>
  <c r="DN12" i="10"/>
  <c r="DI12" i="10"/>
  <c r="DC12" i="10"/>
  <c r="CX12" i="10"/>
  <c r="CS12" i="10"/>
  <c r="JK12" i="10"/>
  <c r="JF12" i="10"/>
  <c r="JA12" i="10"/>
  <c r="IU12" i="10"/>
  <c r="IP12" i="10"/>
  <c r="IK12" i="10"/>
  <c r="IE12" i="10"/>
  <c r="HZ12" i="10"/>
  <c r="HU12" i="10"/>
  <c r="HO12" i="10"/>
  <c r="HJ12" i="10"/>
  <c r="HE12" i="10"/>
  <c r="GY12" i="10"/>
  <c r="GT12" i="10"/>
  <c r="GO12" i="10"/>
  <c r="GI12" i="10"/>
  <c r="GD12" i="10"/>
  <c r="FY12" i="10"/>
  <c r="FS12" i="10"/>
  <c r="FN12" i="10"/>
  <c r="FI12" i="10"/>
  <c r="FC12" i="10"/>
  <c r="EX12" i="10"/>
  <c r="ES12" i="10"/>
  <c r="EM12" i="10"/>
  <c r="EH12" i="10"/>
  <c r="EC12" i="10"/>
  <c r="DW12" i="10"/>
  <c r="DR12" i="10"/>
  <c r="DM12" i="10"/>
  <c r="DG12" i="10"/>
  <c r="DB12" i="10"/>
  <c r="CW12" i="10"/>
  <c r="CQ12" i="10"/>
  <c r="JJ12" i="10"/>
  <c r="JE12" i="10"/>
  <c r="IY12" i="10"/>
  <c r="IT12" i="10"/>
  <c r="IO12" i="10"/>
  <c r="II12" i="10"/>
  <c r="ID12" i="10"/>
  <c r="HY12" i="10"/>
  <c r="HS12" i="10"/>
  <c r="HN12" i="10"/>
  <c r="HI12" i="10"/>
  <c r="HC12" i="10"/>
  <c r="GX12" i="10"/>
  <c r="GS12" i="10"/>
  <c r="GM12" i="10"/>
  <c r="GH12" i="10"/>
  <c r="GC12" i="10"/>
  <c r="FW12" i="10"/>
  <c r="FR12" i="10"/>
  <c r="FM12" i="10"/>
  <c r="FG12" i="10"/>
  <c r="FB12" i="10"/>
  <c r="EW12" i="10"/>
  <c r="EQ12" i="10"/>
  <c r="EL12" i="10"/>
  <c r="EG12" i="10"/>
  <c r="EA12" i="10"/>
  <c r="DV12" i="10"/>
  <c r="DQ12" i="10"/>
  <c r="DK12" i="10"/>
  <c r="DF12" i="10"/>
  <c r="DA12" i="10"/>
  <c r="CU12" i="10"/>
  <c r="JI12" i="10"/>
  <c r="IM12" i="10"/>
  <c r="HR12" i="10"/>
  <c r="GW12" i="10"/>
  <c r="GA12" i="10"/>
  <c r="FF12" i="10"/>
  <c r="EK12" i="10"/>
  <c r="DO12" i="10"/>
  <c r="CT12" i="10"/>
  <c r="JC12" i="10"/>
  <c r="IH12" i="10"/>
  <c r="HM12" i="10"/>
  <c r="GQ12" i="10"/>
  <c r="FV12" i="10"/>
  <c r="FA12" i="10"/>
  <c r="EE12" i="10"/>
  <c r="DJ12" i="10"/>
  <c r="IX12" i="10"/>
  <c r="IC12" i="10"/>
  <c r="HG12" i="10"/>
  <c r="GL12" i="10"/>
  <c r="FQ12" i="10"/>
  <c r="EU12" i="10"/>
  <c r="DZ12" i="10"/>
  <c r="DE12" i="10"/>
  <c r="IS12" i="10"/>
  <c r="FK12" i="10"/>
  <c r="HW12" i="10"/>
  <c r="EP12" i="10"/>
  <c r="HB12" i="10"/>
  <c r="DU12" i="10"/>
  <c r="GG12" i="10"/>
  <c r="CY12" i="10"/>
  <c r="CP12" i="10"/>
  <c r="JO10" i="10"/>
  <c r="JK10" i="10"/>
  <c r="JG10" i="10"/>
  <c r="JC10" i="10"/>
  <c r="IY10" i="10"/>
  <c r="IU10" i="10"/>
  <c r="IQ10" i="10"/>
  <c r="IM10" i="10"/>
  <c r="II10" i="10"/>
  <c r="IE10" i="10"/>
  <c r="IA10" i="10"/>
  <c r="HW10" i="10"/>
  <c r="HS10" i="10"/>
  <c r="HO10" i="10"/>
  <c r="HK10" i="10"/>
  <c r="JN10" i="10"/>
  <c r="JJ10" i="10"/>
  <c r="JF10" i="10"/>
  <c r="JB10" i="10"/>
  <c r="IX10" i="10"/>
  <c r="IT10" i="10"/>
  <c r="IP10" i="10"/>
  <c r="IL10" i="10"/>
  <c r="IH10" i="10"/>
  <c r="ID10" i="10"/>
  <c r="HZ10" i="10"/>
  <c r="HV10" i="10"/>
  <c r="HR10" i="10"/>
  <c r="HN10" i="10"/>
  <c r="HJ10" i="10"/>
  <c r="HF10" i="10"/>
  <c r="JM10" i="10"/>
  <c r="JE10" i="10"/>
  <c r="IW10" i="10"/>
  <c r="IO10" i="10"/>
  <c r="IG10" i="10"/>
  <c r="HY10" i="10"/>
  <c r="HQ10" i="10"/>
  <c r="HI10" i="10"/>
  <c r="HD10" i="10"/>
  <c r="GZ10" i="10"/>
  <c r="GV10" i="10"/>
  <c r="GR10" i="10"/>
  <c r="GN10" i="10"/>
  <c r="GJ10" i="10"/>
  <c r="GF10" i="10"/>
  <c r="GB10" i="10"/>
  <c r="FX10" i="10"/>
  <c r="FT10" i="10"/>
  <c r="FP10" i="10"/>
  <c r="FL10" i="10"/>
  <c r="FH10" i="10"/>
  <c r="FD10" i="10"/>
  <c r="EZ10" i="10"/>
  <c r="EV10" i="10"/>
  <c r="ER10" i="10"/>
  <c r="EN10" i="10"/>
  <c r="EJ10" i="10"/>
  <c r="EF10" i="10"/>
  <c r="EB10" i="10"/>
  <c r="DX10" i="10"/>
  <c r="DT10" i="10"/>
  <c r="DP10" i="10"/>
  <c r="DL10" i="10"/>
  <c r="DH10" i="10"/>
  <c r="DD10" i="10"/>
  <c r="CZ10" i="10"/>
  <c r="CV10" i="10"/>
  <c r="CR10" i="10"/>
  <c r="JL10" i="10"/>
  <c r="JD10" i="10"/>
  <c r="IV10" i="10"/>
  <c r="IN10" i="10"/>
  <c r="IF10" i="10"/>
  <c r="HX10" i="10"/>
  <c r="HP10" i="10"/>
  <c r="HH10" i="10"/>
  <c r="HC10" i="10"/>
  <c r="GY10" i="10"/>
  <c r="GU10" i="10"/>
  <c r="GQ10" i="10"/>
  <c r="GM10" i="10"/>
  <c r="GI10" i="10"/>
  <c r="GE10" i="10"/>
  <c r="GA10" i="10"/>
  <c r="FW10" i="10"/>
  <c r="FS10" i="10"/>
  <c r="FO10" i="10"/>
  <c r="FK10" i="10"/>
  <c r="FG10" i="10"/>
  <c r="FC10" i="10"/>
  <c r="EY10" i="10"/>
  <c r="EU10" i="10"/>
  <c r="EQ10" i="10"/>
  <c r="EM10" i="10"/>
  <c r="EI10" i="10"/>
  <c r="EE10" i="10"/>
  <c r="EA10" i="10"/>
  <c r="DW10" i="10"/>
  <c r="DS10" i="10"/>
  <c r="DO10" i="10"/>
  <c r="DK10" i="10"/>
  <c r="DG10" i="10"/>
  <c r="DC10" i="10"/>
  <c r="CY10" i="10"/>
  <c r="CU10" i="10"/>
  <c r="CQ10" i="10"/>
  <c r="JQ10" i="10"/>
  <c r="JI10" i="10"/>
  <c r="JA10" i="10"/>
  <c r="IS10" i="10"/>
  <c r="IK10" i="10"/>
  <c r="IC10" i="10"/>
  <c r="HU10" i="10"/>
  <c r="HM10" i="10"/>
  <c r="HG10" i="10"/>
  <c r="HB10" i="10"/>
  <c r="GX10" i="10"/>
  <c r="GT10" i="10"/>
  <c r="GP10" i="10"/>
  <c r="GL10" i="10"/>
  <c r="GH10" i="10"/>
  <c r="GD10" i="10"/>
  <c r="FZ10" i="10"/>
  <c r="FV10" i="10"/>
  <c r="FR10" i="10"/>
  <c r="FN10" i="10"/>
  <c r="FJ10" i="10"/>
  <c r="FF10" i="10"/>
  <c r="FB10" i="10"/>
  <c r="EX10" i="10"/>
  <c r="ET10" i="10"/>
  <c r="EP10" i="10"/>
  <c r="EL10" i="10"/>
  <c r="EH10" i="10"/>
  <c r="ED10" i="10"/>
  <c r="DZ10" i="10"/>
  <c r="DV10" i="10"/>
  <c r="DR10" i="10"/>
  <c r="DN10" i="10"/>
  <c r="DJ10" i="10"/>
  <c r="DF10" i="10"/>
  <c r="DB10" i="10"/>
  <c r="CX10" i="10"/>
  <c r="CT10" i="10"/>
  <c r="IR10" i="10"/>
  <c r="HL10" i="10"/>
  <c r="GS10" i="10"/>
  <c r="GC10" i="10"/>
  <c r="FM10" i="10"/>
  <c r="EW10" i="10"/>
  <c r="EG10" i="10"/>
  <c r="DQ10" i="10"/>
  <c r="DA10" i="10"/>
  <c r="JP10" i="10"/>
  <c r="IJ10" i="10"/>
  <c r="HE10" i="10"/>
  <c r="GO10" i="10"/>
  <c r="FY10" i="10"/>
  <c r="FI10" i="10"/>
  <c r="ES10" i="10"/>
  <c r="EC10" i="10"/>
  <c r="DM10" i="10"/>
  <c r="CW10" i="10"/>
  <c r="JH10" i="10"/>
  <c r="IB10" i="10"/>
  <c r="HA10" i="10"/>
  <c r="GK10" i="10"/>
  <c r="FU10" i="10"/>
  <c r="FE10" i="10"/>
  <c r="EO10" i="10"/>
  <c r="DY10" i="10"/>
  <c r="DI10" i="10"/>
  <c r="CS10" i="10"/>
  <c r="IZ10" i="10"/>
  <c r="FQ10" i="10"/>
  <c r="DE10" i="10"/>
  <c r="HT10" i="10"/>
  <c r="FA10" i="10"/>
  <c r="GW10" i="10"/>
  <c r="EK10" i="10"/>
  <c r="CP10" i="10"/>
  <c r="GG10" i="10"/>
  <c r="DU10" i="10"/>
  <c r="G7" i="10"/>
  <c r="K7" i="10"/>
  <c r="O7" i="10"/>
  <c r="S7" i="10"/>
  <c r="W7" i="10"/>
  <c r="AA7" i="10"/>
  <c r="AE7" i="10"/>
  <c r="AI7" i="10"/>
  <c r="AM7" i="10"/>
  <c r="AQ7" i="10"/>
  <c r="AU7" i="10"/>
  <c r="AY7" i="10"/>
  <c r="BC7" i="10"/>
  <c r="BG7" i="10"/>
  <c r="BK7" i="10"/>
  <c r="BO7" i="10"/>
  <c r="BS7" i="10"/>
  <c r="BW7" i="10"/>
  <c r="CA7" i="10"/>
  <c r="CE7" i="10"/>
  <c r="CI7" i="10"/>
  <c r="CM7" i="10"/>
  <c r="D7" i="10"/>
  <c r="H7" i="10"/>
  <c r="L7" i="10"/>
  <c r="P7" i="10"/>
  <c r="T7" i="10"/>
  <c r="X7" i="10"/>
  <c r="AB7" i="10"/>
  <c r="AF7" i="10"/>
  <c r="AJ7" i="10"/>
  <c r="AN7" i="10"/>
  <c r="AR7" i="10"/>
  <c r="AV7" i="10"/>
  <c r="AZ7" i="10"/>
  <c r="BD7" i="10"/>
  <c r="BH7" i="10"/>
  <c r="BL7" i="10"/>
  <c r="BP7" i="10"/>
  <c r="BT7" i="10"/>
  <c r="BX7" i="10"/>
  <c r="CB7" i="10"/>
  <c r="CF7" i="10"/>
  <c r="CJ7" i="10"/>
  <c r="CN7" i="10"/>
  <c r="E7" i="10"/>
  <c r="I7" i="10"/>
  <c r="M7" i="10"/>
  <c r="Q7" i="10"/>
  <c r="U7" i="10"/>
  <c r="Y7" i="10"/>
  <c r="AC7" i="10"/>
  <c r="AG7" i="10"/>
  <c r="AK7" i="10"/>
  <c r="AO7" i="10"/>
  <c r="AS7" i="10"/>
  <c r="AW7" i="10"/>
  <c r="BA7" i="10"/>
  <c r="BE7" i="10"/>
  <c r="BI7" i="10"/>
  <c r="BM7" i="10"/>
  <c r="BQ7" i="10"/>
  <c r="BU7" i="10"/>
  <c r="BY7" i="10"/>
  <c r="CC7" i="10"/>
  <c r="CG7" i="10"/>
  <c r="CK7" i="10"/>
  <c r="CO7" i="10"/>
  <c r="F7" i="10"/>
  <c r="V7" i="10"/>
  <c r="AL7" i="10"/>
  <c r="BB7" i="10"/>
  <c r="BR7" i="10"/>
  <c r="CH7" i="10"/>
  <c r="F12" i="9"/>
  <c r="AX7" i="10"/>
  <c r="CD7" i="10"/>
  <c r="J7" i="10"/>
  <c r="Z7" i="10"/>
  <c r="AP7" i="10"/>
  <c r="BF7" i="10"/>
  <c r="BV7" i="10"/>
  <c r="CL7" i="10"/>
  <c r="C7" i="10"/>
  <c r="AH7" i="10"/>
  <c r="N7" i="10"/>
  <c r="AD7" i="10"/>
  <c r="AT7" i="10"/>
  <c r="BJ7" i="10"/>
  <c r="BZ7" i="10"/>
  <c r="R7" i="10"/>
  <c r="BN7" i="10"/>
  <c r="E6" i="10"/>
  <c r="I6" i="10"/>
  <c r="M6" i="10"/>
  <c r="Q6" i="10"/>
  <c r="U6" i="10"/>
  <c r="Y6" i="10"/>
  <c r="AC6" i="10"/>
  <c r="AG6" i="10"/>
  <c r="AK6" i="10"/>
  <c r="AO6" i="10"/>
  <c r="AS6" i="10"/>
  <c r="AW6" i="10"/>
  <c r="BA6" i="10"/>
  <c r="BE6" i="10"/>
  <c r="BI6" i="10"/>
  <c r="BM6" i="10"/>
  <c r="BQ6" i="10"/>
  <c r="BU6" i="10"/>
  <c r="BY6" i="10"/>
  <c r="CC6" i="10"/>
  <c r="CG6" i="10"/>
  <c r="CK6" i="10"/>
  <c r="CO6" i="10"/>
  <c r="F6" i="10"/>
  <c r="J6" i="10"/>
  <c r="N6" i="10"/>
  <c r="R6" i="10"/>
  <c r="V6" i="10"/>
  <c r="Z6" i="10"/>
  <c r="AD6" i="10"/>
  <c r="AH6" i="10"/>
  <c r="AL6" i="10"/>
  <c r="AP6" i="10"/>
  <c r="AT6" i="10"/>
  <c r="AX6" i="10"/>
  <c r="BB6" i="10"/>
  <c r="BF6" i="10"/>
  <c r="BJ6" i="10"/>
  <c r="BN6" i="10"/>
  <c r="BR6" i="10"/>
  <c r="BV6" i="10"/>
  <c r="BZ6" i="10"/>
  <c r="CD6" i="10"/>
  <c r="CH6" i="10"/>
  <c r="CL6" i="10"/>
  <c r="G6" i="10"/>
  <c r="K6" i="10"/>
  <c r="O6" i="10"/>
  <c r="S6" i="10"/>
  <c r="W6" i="10"/>
  <c r="AA6" i="10"/>
  <c r="AE6" i="10"/>
  <c r="AI6" i="10"/>
  <c r="AM6" i="10"/>
  <c r="AQ6" i="10"/>
  <c r="AU6" i="10"/>
  <c r="AY6" i="10"/>
  <c r="BC6" i="10"/>
  <c r="BG6" i="10"/>
  <c r="BK6" i="10"/>
  <c r="BO6" i="10"/>
  <c r="BS6" i="10"/>
  <c r="BW6" i="10"/>
  <c r="CA6" i="10"/>
  <c r="CE6" i="10"/>
  <c r="CI6" i="10"/>
  <c r="CM6" i="10"/>
  <c r="P6" i="10"/>
  <c r="AF6" i="10"/>
  <c r="AV6" i="10"/>
  <c r="BL6" i="10"/>
  <c r="CB6" i="10"/>
  <c r="AR6" i="10"/>
  <c r="CN6" i="10"/>
  <c r="E12" i="9"/>
  <c r="D6" i="10"/>
  <c r="T6" i="10"/>
  <c r="AJ6" i="10"/>
  <c r="AZ6" i="10"/>
  <c r="BP6" i="10"/>
  <c r="CF6" i="10"/>
  <c r="L6" i="10"/>
  <c r="AB6" i="10"/>
  <c r="BX6" i="10"/>
  <c r="H6" i="10"/>
  <c r="X6" i="10"/>
  <c r="AN6" i="10"/>
  <c r="BD6" i="10"/>
  <c r="BT6" i="10"/>
  <c r="CJ6" i="10"/>
  <c r="C6" i="10"/>
  <c r="BH6" i="10"/>
  <c r="JO9" i="10"/>
  <c r="JK9" i="10"/>
  <c r="JG9" i="10"/>
  <c r="JC9" i="10"/>
  <c r="IY9" i="10"/>
  <c r="IU9" i="10"/>
  <c r="IQ9" i="10"/>
  <c r="IM9" i="10"/>
  <c r="II9" i="10"/>
  <c r="IE9" i="10"/>
  <c r="IA9" i="10"/>
  <c r="HW9" i="10"/>
  <c r="HS9" i="10"/>
  <c r="HO9" i="10"/>
  <c r="HK9" i="10"/>
  <c r="HG9" i="10"/>
  <c r="HC9" i="10"/>
  <c r="GY9" i="10"/>
  <c r="GU9" i="10"/>
  <c r="GQ9" i="10"/>
  <c r="GM9" i="10"/>
  <c r="GI9" i="10"/>
  <c r="GE9" i="10"/>
  <c r="GA9" i="10"/>
  <c r="FW9" i="10"/>
  <c r="FS9" i="10"/>
  <c r="FO9" i="10"/>
  <c r="FK9" i="10"/>
  <c r="FG9" i="10"/>
  <c r="FC9" i="10"/>
  <c r="EY9" i="10"/>
  <c r="EU9" i="10"/>
  <c r="EQ9" i="10"/>
  <c r="EM9" i="10"/>
  <c r="EI9" i="10"/>
  <c r="EE9" i="10"/>
  <c r="EA9" i="10"/>
  <c r="DW9" i="10"/>
  <c r="DS9" i="10"/>
  <c r="DO9" i="10"/>
  <c r="DK9" i="10"/>
  <c r="DG9" i="10"/>
  <c r="DC9" i="10"/>
  <c r="CY9" i="10"/>
  <c r="CU9" i="10"/>
  <c r="CQ9" i="10"/>
  <c r="JN9" i="10"/>
  <c r="JJ9" i="10"/>
  <c r="JF9" i="10"/>
  <c r="JB9" i="10"/>
  <c r="IX9" i="10"/>
  <c r="IT9" i="10"/>
  <c r="IP9" i="10"/>
  <c r="IL9" i="10"/>
  <c r="IH9" i="10"/>
  <c r="ID9" i="10"/>
  <c r="HZ9" i="10"/>
  <c r="HV9" i="10"/>
  <c r="HR9" i="10"/>
  <c r="HN9" i="10"/>
  <c r="HJ9" i="10"/>
  <c r="HF9" i="10"/>
  <c r="HB9" i="10"/>
  <c r="GX9" i="10"/>
  <c r="GT9" i="10"/>
  <c r="GP9" i="10"/>
  <c r="GL9" i="10"/>
  <c r="GH9" i="10"/>
  <c r="GD9" i="10"/>
  <c r="FZ9" i="10"/>
  <c r="FV9" i="10"/>
  <c r="FR9" i="10"/>
  <c r="FN9" i="10"/>
  <c r="JQ9" i="10"/>
  <c r="JM9" i="10"/>
  <c r="JI9" i="10"/>
  <c r="JE9" i="10"/>
  <c r="JA9" i="10"/>
  <c r="IW9" i="10"/>
  <c r="IS9" i="10"/>
  <c r="IO9" i="10"/>
  <c r="IK9" i="10"/>
  <c r="IG9" i="10"/>
  <c r="IC9" i="10"/>
  <c r="HY9" i="10"/>
  <c r="HU9" i="10"/>
  <c r="HQ9" i="10"/>
  <c r="HM9" i="10"/>
  <c r="HI9" i="10"/>
  <c r="HE9" i="10"/>
  <c r="HA9" i="10"/>
  <c r="GW9" i="10"/>
  <c r="GS9" i="10"/>
  <c r="GO9" i="10"/>
  <c r="GK9" i="10"/>
  <c r="GG9" i="10"/>
  <c r="GC9" i="10"/>
  <c r="FY9" i="10"/>
  <c r="FU9" i="10"/>
  <c r="FQ9" i="10"/>
  <c r="FM9" i="10"/>
  <c r="FI9" i="10"/>
  <c r="FE9" i="10"/>
  <c r="JL9" i="10"/>
  <c r="IV9" i="10"/>
  <c r="IF9" i="10"/>
  <c r="HP9" i="10"/>
  <c r="GZ9" i="10"/>
  <c r="GJ9" i="10"/>
  <c r="FT9" i="10"/>
  <c r="FH9" i="10"/>
  <c r="FA9" i="10"/>
  <c r="EV9" i="10"/>
  <c r="EP9" i="10"/>
  <c r="EK9" i="10"/>
  <c r="EF9" i="10"/>
  <c r="DZ9" i="10"/>
  <c r="DU9" i="10"/>
  <c r="DP9" i="10"/>
  <c r="DJ9" i="10"/>
  <c r="DE9" i="10"/>
  <c r="CZ9" i="10"/>
  <c r="CT9" i="10"/>
  <c r="JH9" i="10"/>
  <c r="IR9" i="10"/>
  <c r="IB9" i="10"/>
  <c r="HL9" i="10"/>
  <c r="GV9" i="10"/>
  <c r="GF9" i="10"/>
  <c r="FP9" i="10"/>
  <c r="FF9" i="10"/>
  <c r="EZ9" i="10"/>
  <c r="ET9" i="10"/>
  <c r="EO9" i="10"/>
  <c r="EJ9" i="10"/>
  <c r="ED9" i="10"/>
  <c r="DY9" i="10"/>
  <c r="DT9" i="10"/>
  <c r="DN9" i="10"/>
  <c r="DI9" i="10"/>
  <c r="DD9" i="10"/>
  <c r="CX9" i="10"/>
  <c r="CS9" i="10"/>
  <c r="JD9" i="10"/>
  <c r="IN9" i="10"/>
  <c r="HX9" i="10"/>
  <c r="HH9" i="10"/>
  <c r="GR9" i="10"/>
  <c r="GB9" i="10"/>
  <c r="FL9" i="10"/>
  <c r="FD9" i="10"/>
  <c r="EX9" i="10"/>
  <c r="ES9" i="10"/>
  <c r="EN9" i="10"/>
  <c r="EH9" i="10"/>
  <c r="EC9" i="10"/>
  <c r="DX9" i="10"/>
  <c r="DR9" i="10"/>
  <c r="DM9" i="10"/>
  <c r="DH9" i="10"/>
  <c r="DB9" i="10"/>
  <c r="CW9" i="10"/>
  <c r="CR9" i="10"/>
  <c r="HT9" i="10"/>
  <c r="FJ9" i="10"/>
  <c r="EL9" i="10"/>
  <c r="DQ9" i="10"/>
  <c r="CV9" i="10"/>
  <c r="JP9" i="10"/>
  <c r="HD9" i="10"/>
  <c r="FB9" i="10"/>
  <c r="EG9" i="10"/>
  <c r="DL9" i="10"/>
  <c r="IZ9" i="10"/>
  <c r="GN9" i="10"/>
  <c r="EW9" i="10"/>
  <c r="EB9" i="10"/>
  <c r="DF9" i="10"/>
  <c r="FX9" i="10"/>
  <c r="ER9" i="10"/>
  <c r="CP9" i="10"/>
  <c r="DV9" i="10"/>
  <c r="IJ9" i="10"/>
  <c r="DA9" i="10"/>
  <c r="G11" i="10"/>
  <c r="K11" i="10"/>
  <c r="O11" i="10"/>
  <c r="S11" i="10"/>
  <c r="W11" i="10"/>
  <c r="AA11" i="10"/>
  <c r="AE11" i="10"/>
  <c r="AI11" i="10"/>
  <c r="AM11" i="10"/>
  <c r="AQ11" i="10"/>
  <c r="AU11" i="10"/>
  <c r="AY11" i="10"/>
  <c r="BC11" i="10"/>
  <c r="BG11" i="10"/>
  <c r="BK11" i="10"/>
  <c r="BO11" i="10"/>
  <c r="BS11" i="10"/>
  <c r="BW11" i="10"/>
  <c r="CA11" i="10"/>
  <c r="CE11" i="10"/>
  <c r="CI11" i="10"/>
  <c r="CM11" i="10"/>
  <c r="D11" i="10"/>
  <c r="I11" i="10"/>
  <c r="N11" i="10"/>
  <c r="T11" i="10"/>
  <c r="Y11" i="10"/>
  <c r="AD11" i="10"/>
  <c r="AJ11" i="10"/>
  <c r="AO11" i="10"/>
  <c r="AT11" i="10"/>
  <c r="AZ11" i="10"/>
  <c r="BE11" i="10"/>
  <c r="BJ11" i="10"/>
  <c r="BP11" i="10"/>
  <c r="BU11" i="10"/>
  <c r="BZ11" i="10"/>
  <c r="CF11" i="10"/>
  <c r="CK11" i="10"/>
  <c r="J12" i="9"/>
  <c r="R11" i="10"/>
  <c r="AC11" i="10"/>
  <c r="AN11" i="10"/>
  <c r="BI11" i="10"/>
  <c r="BY11" i="10"/>
  <c r="CO11" i="10"/>
  <c r="E11" i="10"/>
  <c r="J11" i="10"/>
  <c r="P11" i="10"/>
  <c r="U11" i="10"/>
  <c r="Z11" i="10"/>
  <c r="AF11" i="10"/>
  <c r="AK11" i="10"/>
  <c r="AP11" i="10"/>
  <c r="AV11" i="10"/>
  <c r="BA11" i="10"/>
  <c r="BF11" i="10"/>
  <c r="BL11" i="10"/>
  <c r="BQ11" i="10"/>
  <c r="BV11" i="10"/>
  <c r="CB11" i="10"/>
  <c r="CG11" i="10"/>
  <c r="CL11" i="10"/>
  <c r="C11" i="10"/>
  <c r="M11" i="10"/>
  <c r="X11" i="10"/>
  <c r="AS11" i="10"/>
  <c r="BD11" i="10"/>
  <c r="BT11" i="10"/>
  <c r="CD11" i="10"/>
  <c r="F11" i="10"/>
  <c r="L11" i="10"/>
  <c r="Q11" i="10"/>
  <c r="V11" i="10"/>
  <c r="AB11" i="10"/>
  <c r="AG11" i="10"/>
  <c r="AL11" i="10"/>
  <c r="AR11" i="10"/>
  <c r="AW11" i="10"/>
  <c r="BB11" i="10"/>
  <c r="BH11" i="10"/>
  <c r="BM11" i="10"/>
  <c r="BR11" i="10"/>
  <c r="BX11" i="10"/>
  <c r="CC11" i="10"/>
  <c r="CH11" i="10"/>
  <c r="CN11" i="10"/>
  <c r="H11" i="10"/>
  <c r="AH11" i="10"/>
  <c r="AX11" i="10"/>
  <c r="BN11" i="10"/>
  <c r="CJ11" i="10"/>
  <c r="E8" i="10"/>
  <c r="I8" i="10"/>
  <c r="M8" i="10"/>
  <c r="Q8" i="10"/>
  <c r="U8" i="10"/>
  <c r="Y8" i="10"/>
  <c r="AC8" i="10"/>
  <c r="AG8" i="10"/>
  <c r="AK8" i="10"/>
  <c r="AO8" i="10"/>
  <c r="AS8" i="10"/>
  <c r="AW8" i="10"/>
  <c r="BA8" i="10"/>
  <c r="BE8" i="10"/>
  <c r="BI8" i="10"/>
  <c r="BM8" i="10"/>
  <c r="BQ8" i="10"/>
  <c r="BU8" i="10"/>
  <c r="BY8" i="10"/>
  <c r="CC8" i="10"/>
  <c r="CG8" i="10"/>
  <c r="CK8" i="10"/>
  <c r="CO8" i="10"/>
  <c r="F8" i="10"/>
  <c r="J8" i="10"/>
  <c r="N8" i="10"/>
  <c r="R8" i="10"/>
  <c r="V8" i="10"/>
  <c r="Z8" i="10"/>
  <c r="AD8" i="10"/>
  <c r="AH8" i="10"/>
  <c r="AL8" i="10"/>
  <c r="AP8" i="10"/>
  <c r="AT8" i="10"/>
  <c r="AX8" i="10"/>
  <c r="BB8" i="10"/>
  <c r="BF8" i="10"/>
  <c r="BJ8" i="10"/>
  <c r="BN8" i="10"/>
  <c r="BR8" i="10"/>
  <c r="BV8" i="10"/>
  <c r="BZ8" i="10"/>
  <c r="CD8" i="10"/>
  <c r="G8" i="10"/>
  <c r="K8" i="10"/>
  <c r="O8" i="10"/>
  <c r="S8" i="10"/>
  <c r="W8" i="10"/>
  <c r="AA8" i="10"/>
  <c r="AE8" i="10"/>
  <c r="AI8" i="10"/>
  <c r="L8" i="10"/>
  <c r="AB8" i="10"/>
  <c r="AN8" i="10"/>
  <c r="AV8" i="10"/>
  <c r="BD8" i="10"/>
  <c r="BL8" i="10"/>
  <c r="BT8" i="10"/>
  <c r="CB8" i="10"/>
  <c r="CI8" i="10"/>
  <c r="CN8" i="10"/>
  <c r="C8" i="10"/>
  <c r="X8" i="10"/>
  <c r="BC8" i="10"/>
  <c r="CA8" i="10"/>
  <c r="P8" i="10"/>
  <c r="AF8" i="10"/>
  <c r="AQ8" i="10"/>
  <c r="AY8" i="10"/>
  <c r="BG8" i="10"/>
  <c r="BO8" i="10"/>
  <c r="BW8" i="10"/>
  <c r="CE8" i="10"/>
  <c r="CJ8" i="10"/>
  <c r="G12" i="9"/>
  <c r="H8" i="10"/>
  <c r="AU8" i="10"/>
  <c r="BK8" i="10"/>
  <c r="CH8" i="10"/>
  <c r="D8" i="10"/>
  <c r="T8" i="10"/>
  <c r="AJ8" i="10"/>
  <c r="AR8" i="10"/>
  <c r="AZ8" i="10"/>
  <c r="BH8" i="10"/>
  <c r="BP8" i="10"/>
  <c r="BX8" i="10"/>
  <c r="CF8" i="10"/>
  <c r="CL8" i="10"/>
  <c r="AM8" i="10"/>
  <c r="BS8" i="10"/>
  <c r="CM8" i="10"/>
  <c r="JN8" i="10"/>
  <c r="JJ8" i="10"/>
  <c r="JF8" i="10"/>
  <c r="JB8" i="10"/>
  <c r="IX8" i="10"/>
  <c r="IT8" i="10"/>
  <c r="IP8" i="10"/>
  <c r="IL8" i="10"/>
  <c r="IH8" i="10"/>
  <c r="ID8" i="10"/>
  <c r="HZ8" i="10"/>
  <c r="HV8" i="10"/>
  <c r="HR8" i="10"/>
  <c r="HN8" i="10"/>
  <c r="HJ8" i="10"/>
  <c r="HF8" i="10"/>
  <c r="HB8" i="10"/>
  <c r="GX8" i="10"/>
  <c r="GT8" i="10"/>
  <c r="JP8" i="10"/>
  <c r="JK8" i="10"/>
  <c r="JE8" i="10"/>
  <c r="IZ8" i="10"/>
  <c r="IU8" i="10"/>
  <c r="IO8" i="10"/>
  <c r="IJ8" i="10"/>
  <c r="IE8" i="10"/>
  <c r="HY8" i="10"/>
  <c r="HT8" i="10"/>
  <c r="HO8" i="10"/>
  <c r="HI8" i="10"/>
  <c r="HD8" i="10"/>
  <c r="GY8" i="10"/>
  <c r="GS8" i="10"/>
  <c r="GO8" i="10"/>
  <c r="GK8" i="10"/>
  <c r="GG8" i="10"/>
  <c r="GC8" i="10"/>
  <c r="FY8" i="10"/>
  <c r="FU8" i="10"/>
  <c r="FQ8" i="10"/>
  <c r="FM8" i="10"/>
  <c r="FI8" i="10"/>
  <c r="FE8" i="10"/>
  <c r="FA8" i="10"/>
  <c r="EW8" i="10"/>
  <c r="ES8" i="10"/>
  <c r="EO8" i="10"/>
  <c r="EK8" i="10"/>
  <c r="EG8" i="10"/>
  <c r="EC8" i="10"/>
  <c r="DY8" i="10"/>
  <c r="DU8" i="10"/>
  <c r="DQ8" i="10"/>
  <c r="DM8" i="10"/>
  <c r="DI8" i="10"/>
  <c r="DE8" i="10"/>
  <c r="DA8" i="10"/>
  <c r="CW8" i="10"/>
  <c r="CS8" i="10"/>
  <c r="JO8" i="10"/>
  <c r="JI8" i="10"/>
  <c r="JD8" i="10"/>
  <c r="IY8" i="10"/>
  <c r="IS8" i="10"/>
  <c r="IN8" i="10"/>
  <c r="II8" i="10"/>
  <c r="IC8" i="10"/>
  <c r="HX8" i="10"/>
  <c r="HS8" i="10"/>
  <c r="HM8" i="10"/>
  <c r="HH8" i="10"/>
  <c r="HC8" i="10"/>
  <c r="GW8" i="10"/>
  <c r="GR8" i="10"/>
  <c r="GN8" i="10"/>
  <c r="GJ8" i="10"/>
  <c r="GF8" i="10"/>
  <c r="GB8" i="10"/>
  <c r="FX8" i="10"/>
  <c r="FT8" i="10"/>
  <c r="FP8" i="10"/>
  <c r="FL8" i="10"/>
  <c r="FH8" i="10"/>
  <c r="FD8" i="10"/>
  <c r="EZ8" i="10"/>
  <c r="EV8" i="10"/>
  <c r="ER8" i="10"/>
  <c r="EN8" i="10"/>
  <c r="EJ8" i="10"/>
  <c r="EF8" i="10"/>
  <c r="EB8" i="10"/>
  <c r="DX8" i="10"/>
  <c r="DT8" i="10"/>
  <c r="DP8" i="10"/>
  <c r="DL8" i="10"/>
  <c r="DH8" i="10"/>
  <c r="DD8" i="10"/>
  <c r="CZ8" i="10"/>
  <c r="CV8" i="10"/>
  <c r="CR8" i="10"/>
  <c r="JM8" i="10"/>
  <c r="JH8" i="10"/>
  <c r="JC8" i="10"/>
  <c r="IW8" i="10"/>
  <c r="IR8" i="10"/>
  <c r="IM8" i="10"/>
  <c r="IG8" i="10"/>
  <c r="IB8" i="10"/>
  <c r="HW8" i="10"/>
  <c r="HQ8" i="10"/>
  <c r="HL8" i="10"/>
  <c r="HG8" i="10"/>
  <c r="HA8" i="10"/>
  <c r="GV8" i="10"/>
  <c r="GQ8" i="10"/>
  <c r="GM8" i="10"/>
  <c r="GI8" i="10"/>
  <c r="GE8" i="10"/>
  <c r="GA8" i="10"/>
  <c r="FW8" i="10"/>
  <c r="FS8" i="10"/>
  <c r="FO8" i="10"/>
  <c r="FK8" i="10"/>
  <c r="FG8" i="10"/>
  <c r="FC8" i="10"/>
  <c r="EY8" i="10"/>
  <c r="EU8" i="10"/>
  <c r="EQ8" i="10"/>
  <c r="EM8" i="10"/>
  <c r="EI8" i="10"/>
  <c r="EE8" i="10"/>
  <c r="EA8" i="10"/>
  <c r="DW8" i="10"/>
  <c r="DS8" i="10"/>
  <c r="DO8" i="10"/>
  <c r="DK8" i="10"/>
  <c r="DG8" i="10"/>
  <c r="DC8" i="10"/>
  <c r="CY8" i="10"/>
  <c r="CU8" i="10"/>
  <c r="CQ8" i="10"/>
  <c r="JA8" i="10"/>
  <c r="IF8" i="10"/>
  <c r="HK8" i="10"/>
  <c r="GP8" i="10"/>
  <c r="FZ8" i="10"/>
  <c r="FJ8" i="10"/>
  <c r="ET8" i="10"/>
  <c r="ED8" i="10"/>
  <c r="DN8" i="10"/>
  <c r="CX8" i="10"/>
  <c r="JQ8" i="10"/>
  <c r="IV8" i="10"/>
  <c r="IA8" i="10"/>
  <c r="HE8" i="10"/>
  <c r="GL8" i="10"/>
  <c r="FV8" i="10"/>
  <c r="FF8" i="10"/>
  <c r="EP8" i="10"/>
  <c r="DZ8" i="10"/>
  <c r="DJ8" i="10"/>
  <c r="CT8" i="10"/>
  <c r="JL8" i="10"/>
  <c r="IQ8" i="10"/>
  <c r="HU8" i="10"/>
  <c r="GZ8" i="10"/>
  <c r="GH8" i="10"/>
  <c r="FR8" i="10"/>
  <c r="FB8" i="10"/>
  <c r="EL8" i="10"/>
  <c r="DV8" i="10"/>
  <c r="DF8" i="10"/>
  <c r="JG8" i="10"/>
  <c r="GD8" i="10"/>
  <c r="DR8" i="10"/>
  <c r="IK8" i="10"/>
  <c r="FN8" i="10"/>
  <c r="DB8" i="10"/>
  <c r="HP8" i="10"/>
  <c r="EX8" i="10"/>
  <c r="CP8" i="10"/>
  <c r="EH8" i="10"/>
  <c r="GU8" i="10"/>
  <c r="JO4" i="10"/>
  <c r="JK4" i="10"/>
  <c r="JG4" i="10"/>
  <c r="JC4" i="10"/>
  <c r="IY4" i="10"/>
  <c r="IU4" i="10"/>
  <c r="IQ4" i="10"/>
  <c r="IM4" i="10"/>
  <c r="II4" i="10"/>
  <c r="IE4" i="10"/>
  <c r="IA4" i="10"/>
  <c r="HW4" i="10"/>
  <c r="HS4" i="10"/>
  <c r="HO4" i="10"/>
  <c r="HK4" i="10"/>
  <c r="HG4" i="10"/>
  <c r="HC4" i="10"/>
  <c r="GY4" i="10"/>
  <c r="GU4" i="10"/>
  <c r="GQ4" i="10"/>
  <c r="GM4" i="10"/>
  <c r="GI4" i="10"/>
  <c r="GE4" i="10"/>
  <c r="GA4" i="10"/>
  <c r="FW4" i="10"/>
  <c r="FS4" i="10"/>
  <c r="FO4" i="10"/>
  <c r="FK4" i="10"/>
  <c r="FG4" i="10"/>
  <c r="FC4" i="10"/>
  <c r="EY4" i="10"/>
  <c r="EU4" i="10"/>
  <c r="EQ4" i="10"/>
  <c r="EM4" i="10"/>
  <c r="EI4" i="10"/>
  <c r="EE4" i="10"/>
  <c r="EA4" i="10"/>
  <c r="DW4" i="10"/>
  <c r="DS4" i="10"/>
  <c r="DO4" i="10"/>
  <c r="DK4" i="10"/>
  <c r="DG4" i="10"/>
  <c r="DC4" i="10"/>
  <c r="CY4" i="10"/>
  <c r="CU4" i="10"/>
  <c r="CQ4" i="10"/>
  <c r="JN4" i="10"/>
  <c r="JJ4" i="10"/>
  <c r="JF4" i="10"/>
  <c r="JB4" i="10"/>
  <c r="IX4" i="10"/>
  <c r="IT4" i="10"/>
  <c r="IP4" i="10"/>
  <c r="IL4" i="10"/>
  <c r="IH4" i="10"/>
  <c r="ID4" i="10"/>
  <c r="HZ4" i="10"/>
  <c r="HV4" i="10"/>
  <c r="HR4" i="10"/>
  <c r="HN4" i="10"/>
  <c r="HJ4" i="10"/>
  <c r="HF4" i="10"/>
  <c r="HB4" i="10"/>
  <c r="GX4" i="10"/>
  <c r="GT4" i="10"/>
  <c r="GP4" i="10"/>
  <c r="GL4" i="10"/>
  <c r="GH4" i="10"/>
  <c r="GD4" i="10"/>
  <c r="FZ4" i="10"/>
  <c r="FV4" i="10"/>
  <c r="FR4" i="10"/>
  <c r="FN4" i="10"/>
  <c r="FJ4" i="10"/>
  <c r="FF4" i="10"/>
  <c r="FB4" i="10"/>
  <c r="EX4" i="10"/>
  <c r="ET4" i="10"/>
  <c r="EP4" i="10"/>
  <c r="EL4" i="10"/>
  <c r="EH4" i="10"/>
  <c r="ED4" i="10"/>
  <c r="DZ4" i="10"/>
  <c r="DV4" i="10"/>
  <c r="DR4" i="10"/>
  <c r="DN4" i="10"/>
  <c r="DJ4" i="10"/>
  <c r="DF4" i="10"/>
  <c r="DB4" i="10"/>
  <c r="CX4" i="10"/>
  <c r="CT4" i="10"/>
  <c r="JQ4" i="10"/>
  <c r="JM4" i="10"/>
  <c r="JI4" i="10"/>
  <c r="JE4" i="10"/>
  <c r="JA4" i="10"/>
  <c r="IW4" i="10"/>
  <c r="IS4" i="10"/>
  <c r="IO4" i="10"/>
  <c r="IK4" i="10"/>
  <c r="IG4" i="10"/>
  <c r="IC4" i="10"/>
  <c r="HY4" i="10"/>
  <c r="HU4" i="10"/>
  <c r="HQ4" i="10"/>
  <c r="HM4" i="10"/>
  <c r="HI4" i="10"/>
  <c r="HE4" i="10"/>
  <c r="HA4" i="10"/>
  <c r="GW4" i="10"/>
  <c r="GS4" i="10"/>
  <c r="GO4" i="10"/>
  <c r="GK4" i="10"/>
  <c r="GG4" i="10"/>
  <c r="GC4" i="10"/>
  <c r="FY4" i="10"/>
  <c r="FU4" i="10"/>
  <c r="FQ4" i="10"/>
  <c r="FM4" i="10"/>
  <c r="FI4" i="10"/>
  <c r="FE4" i="10"/>
  <c r="FA4" i="10"/>
  <c r="EW4" i="10"/>
  <c r="ES4" i="10"/>
  <c r="EO4" i="10"/>
  <c r="EK4" i="10"/>
  <c r="EG4" i="10"/>
  <c r="EC4" i="10"/>
  <c r="DY4" i="10"/>
  <c r="DU4" i="10"/>
  <c r="DQ4" i="10"/>
  <c r="DM4" i="10"/>
  <c r="DI4" i="10"/>
  <c r="DE4" i="10"/>
  <c r="DA4" i="10"/>
  <c r="CW4" i="10"/>
  <c r="CS4" i="10"/>
  <c r="JP4" i="10"/>
  <c r="IZ4" i="10"/>
  <c r="IJ4" i="10"/>
  <c r="HT4" i="10"/>
  <c r="HD4" i="10"/>
  <c r="GN4" i="10"/>
  <c r="FX4" i="10"/>
  <c r="FH4" i="10"/>
  <c r="ER4" i="10"/>
  <c r="EB4" i="10"/>
  <c r="DL4" i="10"/>
  <c r="CV4" i="10"/>
  <c r="JL4" i="10"/>
  <c r="IV4" i="10"/>
  <c r="IF4" i="10"/>
  <c r="HP4" i="10"/>
  <c r="GZ4" i="10"/>
  <c r="GJ4" i="10"/>
  <c r="FT4" i="10"/>
  <c r="FD4" i="10"/>
  <c r="EN4" i="10"/>
  <c r="DX4" i="10"/>
  <c r="DH4" i="10"/>
  <c r="CR4" i="10"/>
  <c r="JH4" i="10"/>
  <c r="IR4" i="10"/>
  <c r="IB4" i="10"/>
  <c r="HL4" i="10"/>
  <c r="GV4" i="10"/>
  <c r="GF4" i="10"/>
  <c r="FP4" i="10"/>
  <c r="EZ4" i="10"/>
  <c r="EJ4" i="10"/>
  <c r="DT4" i="10"/>
  <c r="DD4" i="10"/>
  <c r="CP4" i="10"/>
  <c r="IN4" i="10"/>
  <c r="GB4" i="10"/>
  <c r="DP4" i="10"/>
  <c r="HX4" i="10"/>
  <c r="FL4" i="10"/>
  <c r="CZ4" i="10"/>
  <c r="HH4" i="10"/>
  <c r="EV4" i="10"/>
  <c r="JD4" i="10"/>
  <c r="GR4" i="10"/>
  <c r="EF4" i="10"/>
  <c r="JN3" i="10"/>
  <c r="JJ3" i="10"/>
  <c r="JF3" i="10"/>
  <c r="JB3" i="10"/>
  <c r="IX3" i="10"/>
  <c r="IT3" i="10"/>
  <c r="IP3" i="10"/>
  <c r="IL3" i="10"/>
  <c r="IH3" i="10"/>
  <c r="ID3" i="10"/>
  <c r="HZ3" i="10"/>
  <c r="HV3" i="10"/>
  <c r="HR3" i="10"/>
  <c r="HN3" i="10"/>
  <c r="HJ3" i="10"/>
  <c r="HF3" i="10"/>
  <c r="HB3" i="10"/>
  <c r="GX3" i="10"/>
  <c r="GT3" i="10"/>
  <c r="GP3" i="10"/>
  <c r="GL3" i="10"/>
  <c r="GH3" i="10"/>
  <c r="GD3" i="10"/>
  <c r="FZ3" i="10"/>
  <c r="FV3" i="10"/>
  <c r="FR3" i="10"/>
  <c r="FN3" i="10"/>
  <c r="FJ3" i="10"/>
  <c r="FF3" i="10"/>
  <c r="FB3" i="10"/>
  <c r="EX3" i="10"/>
  <c r="JQ3" i="10"/>
  <c r="JM3" i="10"/>
  <c r="JI3" i="10"/>
  <c r="JE3" i="10"/>
  <c r="JA3" i="10"/>
  <c r="IW3" i="10"/>
  <c r="IS3" i="10"/>
  <c r="IO3" i="10"/>
  <c r="IK3" i="10"/>
  <c r="IG3" i="10"/>
  <c r="IC3" i="10"/>
  <c r="HY3" i="10"/>
  <c r="HU3" i="10"/>
  <c r="JL3" i="10"/>
  <c r="JD3" i="10"/>
  <c r="IV3" i="10"/>
  <c r="IN3" i="10"/>
  <c r="IF3" i="10"/>
  <c r="HX3" i="10"/>
  <c r="HQ3" i="10"/>
  <c r="HL3" i="10"/>
  <c r="HG3" i="10"/>
  <c r="HA3" i="10"/>
  <c r="GV3" i="10"/>
  <c r="GQ3" i="10"/>
  <c r="GK3" i="10"/>
  <c r="GF3" i="10"/>
  <c r="GA3" i="10"/>
  <c r="FU3" i="10"/>
  <c r="FP3" i="10"/>
  <c r="FK3" i="10"/>
  <c r="FE3" i="10"/>
  <c r="EZ3" i="10"/>
  <c r="EU3" i="10"/>
  <c r="EQ3" i="10"/>
  <c r="EM3" i="10"/>
  <c r="EI3" i="10"/>
  <c r="EE3" i="10"/>
  <c r="EA3" i="10"/>
  <c r="DW3" i="10"/>
  <c r="DS3" i="10"/>
  <c r="DO3" i="10"/>
  <c r="DK3" i="10"/>
  <c r="DG3" i="10"/>
  <c r="DC3" i="10"/>
  <c r="CY3" i="10"/>
  <c r="CU3" i="10"/>
  <c r="CQ3" i="10"/>
  <c r="JK3" i="10"/>
  <c r="JC3" i="10"/>
  <c r="IU3" i="10"/>
  <c r="IM3" i="10"/>
  <c r="IE3" i="10"/>
  <c r="HW3" i="10"/>
  <c r="HP3" i="10"/>
  <c r="HK3" i="10"/>
  <c r="HE3" i="10"/>
  <c r="GZ3" i="10"/>
  <c r="GU3" i="10"/>
  <c r="GO3" i="10"/>
  <c r="GJ3" i="10"/>
  <c r="GE3" i="10"/>
  <c r="FY3" i="10"/>
  <c r="FT3" i="10"/>
  <c r="FO3" i="10"/>
  <c r="FI3" i="10"/>
  <c r="FD3" i="10"/>
  <c r="EY3" i="10"/>
  <c r="ET3" i="10"/>
  <c r="EP3" i="10"/>
  <c r="EL3" i="10"/>
  <c r="EH3" i="10"/>
  <c r="ED3" i="10"/>
  <c r="DZ3" i="10"/>
  <c r="DV3" i="10"/>
  <c r="DR3" i="10"/>
  <c r="DN3" i="10"/>
  <c r="DJ3" i="10"/>
  <c r="DF3" i="10"/>
  <c r="DB3" i="10"/>
  <c r="CX3" i="10"/>
  <c r="CT3" i="10"/>
  <c r="JP3" i="10"/>
  <c r="JH3" i="10"/>
  <c r="IZ3" i="10"/>
  <c r="IR3" i="10"/>
  <c r="IJ3" i="10"/>
  <c r="IB3" i="10"/>
  <c r="HT3" i="10"/>
  <c r="HO3" i="10"/>
  <c r="HI3" i="10"/>
  <c r="HD3" i="10"/>
  <c r="GY3" i="10"/>
  <c r="GS3" i="10"/>
  <c r="GN3" i="10"/>
  <c r="GI3" i="10"/>
  <c r="GC3" i="10"/>
  <c r="FX3" i="10"/>
  <c r="FS3" i="10"/>
  <c r="FM3" i="10"/>
  <c r="FH3" i="10"/>
  <c r="FC3" i="10"/>
  <c r="EW3" i="10"/>
  <c r="ES3" i="10"/>
  <c r="EO3" i="10"/>
  <c r="EK3" i="10"/>
  <c r="EG3" i="10"/>
  <c r="EC3" i="10"/>
  <c r="DY3" i="10"/>
  <c r="DU3" i="10"/>
  <c r="DQ3" i="10"/>
  <c r="DM3" i="10"/>
  <c r="DI3" i="10"/>
  <c r="DE3" i="10"/>
  <c r="DA3" i="10"/>
  <c r="CW3" i="10"/>
  <c r="CS3" i="10"/>
  <c r="IY3" i="10"/>
  <c r="HS3" i="10"/>
  <c r="GW3" i="10"/>
  <c r="GB3" i="10"/>
  <c r="FG3" i="10"/>
  <c r="EN3" i="10"/>
  <c r="DX3" i="10"/>
  <c r="DH3" i="10"/>
  <c r="CR3" i="10"/>
  <c r="ER3" i="10"/>
  <c r="IQ3" i="10"/>
  <c r="HM3" i="10"/>
  <c r="GR3" i="10"/>
  <c r="FW3" i="10"/>
  <c r="FA3" i="10"/>
  <c r="EJ3" i="10"/>
  <c r="DT3" i="10"/>
  <c r="DD3" i="10"/>
  <c r="DL3" i="10"/>
  <c r="JO3" i="10"/>
  <c r="II3" i="10"/>
  <c r="HH3" i="10"/>
  <c r="GM3" i="10"/>
  <c r="FQ3" i="10"/>
  <c r="EV3" i="10"/>
  <c r="EF3" i="10"/>
  <c r="DP3" i="10"/>
  <c r="CZ3" i="10"/>
  <c r="JG3" i="10"/>
  <c r="IA3" i="10"/>
  <c r="HC3" i="10"/>
  <c r="GG3" i="10"/>
  <c r="FL3" i="10"/>
  <c r="EB3" i="10"/>
  <c r="CV3" i="10"/>
  <c r="C23" i="5"/>
  <c r="B27" i="5"/>
  <c r="C52" i="3"/>
  <c r="C54" i="3"/>
  <c r="C47" i="3"/>
  <c r="C55" i="3"/>
  <c r="C46" i="3"/>
  <c r="C44" i="3"/>
  <c r="C48" i="3"/>
  <c r="C43" i="3"/>
  <c r="C49" i="3"/>
  <c r="C45" i="3"/>
  <c r="C53" i="3"/>
  <c r="B12" i="9"/>
  <c r="D3" i="10"/>
  <c r="L3" i="10"/>
  <c r="T3" i="10"/>
  <c r="AB3" i="10"/>
  <c r="AJ3" i="10"/>
  <c r="AR3" i="10"/>
  <c r="AZ3" i="10"/>
  <c r="BH3" i="10"/>
  <c r="BP3" i="10"/>
  <c r="BX3" i="10"/>
  <c r="CF3" i="10"/>
  <c r="CN3" i="10"/>
  <c r="E3" i="10"/>
  <c r="M3" i="10"/>
  <c r="U3" i="10"/>
  <c r="AC3" i="10"/>
  <c r="AK3" i="10"/>
  <c r="AS3" i="10"/>
  <c r="BA3" i="10"/>
  <c r="BI3" i="10"/>
  <c r="BQ3" i="10"/>
  <c r="BY3" i="10"/>
  <c r="CG3" i="10"/>
  <c r="CO3" i="10"/>
  <c r="F3" i="10"/>
  <c r="N3" i="10"/>
  <c r="V3" i="10"/>
  <c r="AD3" i="10"/>
  <c r="AL3" i="10"/>
  <c r="AT3" i="10"/>
  <c r="BB3" i="10"/>
  <c r="BJ3" i="10"/>
  <c r="BR3" i="10"/>
  <c r="BZ3" i="10"/>
  <c r="CH3" i="10"/>
  <c r="G3" i="10"/>
  <c r="O3" i="10"/>
  <c r="W3" i="10"/>
  <c r="AE3" i="10"/>
  <c r="AM3" i="10"/>
  <c r="AU3" i="10"/>
  <c r="BC3" i="10"/>
  <c r="BK3" i="10"/>
  <c r="BS3" i="10"/>
  <c r="CA3" i="10"/>
  <c r="CI3" i="10"/>
  <c r="H3" i="10"/>
  <c r="P3" i="10"/>
  <c r="X3" i="10"/>
  <c r="AF3" i="10"/>
  <c r="AN3" i="10"/>
  <c r="AV3" i="10"/>
  <c r="BD3" i="10"/>
  <c r="BL3" i="10"/>
  <c r="BT3" i="10"/>
  <c r="CB3" i="10"/>
  <c r="CJ3" i="10"/>
  <c r="I3" i="10"/>
  <c r="Q3" i="10"/>
  <c r="Y3" i="10"/>
  <c r="AG3" i="10"/>
  <c r="AO3" i="10"/>
  <c r="AW3" i="10"/>
  <c r="BE3" i="10"/>
  <c r="BM3" i="10"/>
  <c r="BU3" i="10"/>
  <c r="CC3" i="10"/>
  <c r="CK3" i="10"/>
  <c r="C3" i="10"/>
  <c r="J3" i="10"/>
  <c r="R3" i="10"/>
  <c r="Z3" i="10"/>
  <c r="AH3" i="10"/>
  <c r="AP3" i="10"/>
  <c r="AX3" i="10"/>
  <c r="BF3" i="10"/>
  <c r="BN3" i="10"/>
  <c r="BV3" i="10"/>
  <c r="CD3" i="10"/>
  <c r="CL3" i="10"/>
  <c r="K3" i="10"/>
  <c r="S3" i="10"/>
  <c r="AA3" i="10"/>
  <c r="AI3" i="10"/>
  <c r="AQ3" i="10"/>
  <c r="AY3" i="10"/>
  <c r="BG3" i="10"/>
  <c r="BO3" i="10"/>
  <c r="BW3" i="10"/>
  <c r="CE3" i="10"/>
  <c r="CM3" i="10"/>
  <c r="C50" i="3"/>
  <c r="B5" i="2"/>
  <c r="B8" i="2" s="1"/>
  <c r="J11" i="2"/>
  <c r="K11" i="2"/>
  <c r="D11" i="2"/>
  <c r="E11" i="2"/>
  <c r="C11" i="2"/>
  <c r="F11" i="2"/>
  <c r="G11" i="2"/>
  <c r="H11" i="2"/>
  <c r="I11" i="2"/>
  <c r="E12" i="2" l="1"/>
  <c r="E18" i="2" s="1"/>
  <c r="E22" i="2"/>
  <c r="G12" i="2"/>
  <c r="G18" i="2" s="1"/>
  <c r="G22" i="2"/>
  <c r="D12" i="2"/>
  <c r="D18" i="2" s="1"/>
  <c r="D22" i="2"/>
  <c r="L12" i="9"/>
  <c r="F12" i="2"/>
  <c r="F18" i="2" s="1"/>
  <c r="F22" i="2"/>
  <c r="K12" i="2"/>
  <c r="K18" i="2" s="1"/>
  <c r="K22" i="2"/>
  <c r="H12" i="2"/>
  <c r="H18" i="2" s="1"/>
  <c r="H22" i="2"/>
  <c r="I12" i="2"/>
  <c r="I18" i="2" s="1"/>
  <c r="I22" i="2"/>
  <c r="C12" i="2"/>
  <c r="C18" i="2" s="1"/>
  <c r="C20" i="2" s="1"/>
  <c r="C22" i="2"/>
  <c r="E23" i="5" s="1"/>
  <c r="J12" i="2"/>
  <c r="J18" i="2" s="1"/>
  <c r="J22" i="2"/>
  <c r="C25" i="5"/>
  <c r="C24" i="5"/>
  <c r="C57" i="3"/>
  <c r="B11" i="2"/>
  <c r="I16" i="6" l="1"/>
  <c r="J16" i="6"/>
  <c r="E27" i="5"/>
  <c r="H16" i="6"/>
  <c r="F16" i="6"/>
  <c r="G16" i="6"/>
  <c r="K16" i="6"/>
  <c r="J22" i="6"/>
  <c r="G22" i="6"/>
  <c r="K22" i="6"/>
  <c r="H22" i="6"/>
  <c r="F22" i="6"/>
  <c r="I22" i="6"/>
  <c r="D23" i="6"/>
  <c r="C23" i="6"/>
  <c r="E23" i="6"/>
  <c r="H20" i="2"/>
  <c r="D21" i="6"/>
  <c r="E21" i="6"/>
  <c r="C21" i="6"/>
  <c r="F20" i="2"/>
  <c r="C22" i="6"/>
  <c r="E22" i="6"/>
  <c r="D22" i="6"/>
  <c r="G20" i="2"/>
  <c r="E24" i="5"/>
  <c r="D24" i="5"/>
  <c r="G21" i="6"/>
  <c r="K21" i="6"/>
  <c r="F21" i="6"/>
  <c r="H21" i="6"/>
  <c r="J21" i="6"/>
  <c r="I21" i="6"/>
  <c r="E25" i="5"/>
  <c r="D25" i="5"/>
  <c r="G25" i="6"/>
  <c r="K25" i="6"/>
  <c r="H25" i="6"/>
  <c r="J25" i="6"/>
  <c r="F25" i="6"/>
  <c r="I25" i="6"/>
  <c r="J26" i="6"/>
  <c r="G26" i="6"/>
  <c r="K26" i="6"/>
  <c r="H26" i="6"/>
  <c r="F26" i="6"/>
  <c r="I26" i="6"/>
  <c r="C27" i="5"/>
  <c r="I19" i="6"/>
  <c r="H19" i="6"/>
  <c r="J19" i="6"/>
  <c r="F19" i="6"/>
  <c r="G19" i="6"/>
  <c r="K19" i="6"/>
  <c r="H20" i="6"/>
  <c r="F20" i="6"/>
  <c r="K20" i="6"/>
  <c r="I20" i="6"/>
  <c r="G20" i="6"/>
  <c r="J20" i="6"/>
  <c r="I23" i="6"/>
  <c r="H23" i="6"/>
  <c r="J23" i="6"/>
  <c r="F23" i="6"/>
  <c r="G23" i="6"/>
  <c r="K23" i="6"/>
  <c r="H24" i="6"/>
  <c r="F24" i="6"/>
  <c r="K24" i="6"/>
  <c r="I24" i="6"/>
  <c r="G24" i="6"/>
  <c r="J24" i="6"/>
  <c r="D25" i="6"/>
  <c r="E25" i="6"/>
  <c r="C25" i="6"/>
  <c r="J20" i="2"/>
  <c r="D24" i="6"/>
  <c r="C24" i="6"/>
  <c r="E24" i="6"/>
  <c r="I20" i="2"/>
  <c r="C26" i="6"/>
  <c r="E26" i="6"/>
  <c r="D26" i="6"/>
  <c r="K20" i="2"/>
  <c r="D23" i="5"/>
  <c r="D19" i="6"/>
  <c r="C19" i="6"/>
  <c r="E19" i="6"/>
  <c r="D20" i="2"/>
  <c r="E20" i="6"/>
  <c r="D20" i="6"/>
  <c r="C20" i="6"/>
  <c r="E20" i="2"/>
  <c r="B12" i="2"/>
  <c r="B18" i="2" s="1"/>
  <c r="B22" i="2"/>
  <c r="E46" i="3" s="1"/>
  <c r="FR19" i="8" l="1"/>
  <c r="HM19" i="8"/>
  <c r="HF19" i="8"/>
  <c r="EN19" i="8"/>
  <c r="JA19" i="8"/>
  <c r="FB19" i="8"/>
  <c r="JM19" i="8"/>
  <c r="GI19" i="8"/>
  <c r="IV19" i="8"/>
  <c r="ED19" i="8"/>
  <c r="IN19" i="8"/>
  <c r="HQ19" i="8"/>
  <c r="HA19" i="8"/>
  <c r="HW19" i="8"/>
  <c r="EW19" i="8"/>
  <c r="GC19" i="8"/>
  <c r="DZ19" i="8"/>
  <c r="FF19" i="8"/>
  <c r="GL19" i="8"/>
  <c r="HR19" i="8"/>
  <c r="IX19" i="8"/>
  <c r="EA19" i="8"/>
  <c r="FG19" i="8"/>
  <c r="GM19" i="8"/>
  <c r="HS19" i="8"/>
  <c r="IY19" i="8"/>
  <c r="EB19" i="8"/>
  <c r="FH19" i="8"/>
  <c r="GN19" i="8"/>
  <c r="HT19" i="8"/>
  <c r="IZ19" i="8"/>
  <c r="EC19" i="8"/>
  <c r="FJ19" i="8"/>
  <c r="HP19" i="8"/>
  <c r="EL19" i="8"/>
  <c r="IS19" i="8"/>
  <c r="FY19" i="8"/>
  <c r="GH19" i="8"/>
  <c r="IM19" i="8"/>
  <c r="DW19" i="8"/>
  <c r="FE19" i="8"/>
  <c r="GS19" i="8"/>
  <c r="EX19" i="8"/>
  <c r="GT19" i="8"/>
  <c r="IH19" i="8"/>
  <c r="DS19" i="8"/>
  <c r="FO19" i="8"/>
  <c r="HC19" i="8"/>
  <c r="IQ19" i="8"/>
  <c r="EJ19" i="8"/>
  <c r="FX19" i="8"/>
  <c r="HL19" i="8"/>
  <c r="JH19" i="8"/>
  <c r="DX19" i="8"/>
  <c r="HE19" i="8"/>
  <c r="JQ19" i="8"/>
  <c r="GB19" i="8"/>
  <c r="IF19" i="8"/>
  <c r="FA19" i="8"/>
  <c r="HH19" i="8"/>
  <c r="JI19" i="8"/>
  <c r="HI19" i="8"/>
  <c r="FS19" i="8"/>
  <c r="JB19" i="8"/>
  <c r="HO19" i="8"/>
  <c r="DQ19" i="8"/>
  <c r="GZ19" i="8"/>
  <c r="HY19" i="8"/>
  <c r="GO19" i="8"/>
  <c r="GK19" i="8"/>
  <c r="JN19" i="8"/>
  <c r="II19" i="8"/>
  <c r="HD19" i="8"/>
  <c r="GP19" i="8"/>
  <c r="HU19" i="8"/>
  <c r="IU19" i="8"/>
  <c r="IK19" i="8"/>
  <c r="IE19" i="8"/>
  <c r="DY19" i="8"/>
  <c r="FM19" i="8"/>
  <c r="DR19" i="8"/>
  <c r="FN19" i="8"/>
  <c r="HB19" i="8"/>
  <c r="IP19" i="8"/>
  <c r="EI19" i="8"/>
  <c r="FW19" i="8"/>
  <c r="HK19" i="8"/>
  <c r="JG19" i="8"/>
  <c r="ER19" i="8"/>
  <c r="GF19" i="8"/>
  <c r="IB19" i="8"/>
  <c r="JP19" i="8"/>
  <c r="ET19" i="8"/>
  <c r="ID19" i="8"/>
  <c r="EE19" i="8"/>
  <c r="GR19" i="8"/>
  <c r="IT19" i="8"/>
  <c r="FQ19" i="8"/>
  <c r="HV19" i="8"/>
  <c r="EM19" i="8"/>
  <c r="IC19" i="8"/>
  <c r="GQ19" i="8"/>
  <c r="EU19" i="8"/>
  <c r="IL19" i="8"/>
  <c r="FI19" i="8"/>
  <c r="GY19" i="8"/>
  <c r="FC19" i="8"/>
  <c r="EO19" i="8"/>
  <c r="EP19" i="8"/>
  <c r="HZ19" i="8"/>
  <c r="GU19" i="8"/>
  <c r="FP19" i="8"/>
  <c r="IR19" i="8"/>
  <c r="JC19" i="8"/>
  <c r="EF19" i="8"/>
  <c r="ES19" i="8"/>
  <c r="JK19" i="8"/>
  <c r="HX19" i="8"/>
  <c r="GA19" i="8"/>
  <c r="EG19" i="8"/>
  <c r="FU19" i="8"/>
  <c r="EH19" i="8"/>
  <c r="FV19" i="8"/>
  <c r="HJ19" i="8"/>
  <c r="JF19" i="8"/>
  <c r="EQ19" i="8"/>
  <c r="GE19" i="8"/>
  <c r="IA19" i="8"/>
  <c r="JO19" i="8"/>
  <c r="EZ19" i="8"/>
  <c r="GV19" i="8"/>
  <c r="IJ19" i="8"/>
  <c r="DU19" i="8"/>
  <c r="FZ19" i="8"/>
  <c r="IO19" i="8"/>
  <c r="EV19" i="8"/>
  <c r="HG19" i="8"/>
  <c r="JE19" i="8"/>
  <c r="GG19" i="8"/>
  <c r="IG19" i="8"/>
  <c r="FK19" i="8"/>
  <c r="IW19" i="8"/>
  <c r="HN19" i="8"/>
  <c r="FT19" i="8"/>
  <c r="JD19" i="8"/>
  <c r="JL19" i="8"/>
  <c r="DV19" i="8"/>
  <c r="FD19" i="8"/>
  <c r="JJ19" i="8"/>
  <c r="GD19" i="8"/>
  <c r="EY19" i="8"/>
  <c r="DT19" i="8"/>
  <c r="EK19" i="8"/>
  <c r="FL19" i="8"/>
  <c r="GW19" i="8"/>
  <c r="GJ19" i="8"/>
  <c r="GX19" i="8"/>
  <c r="DH19" i="8"/>
  <c r="DC19" i="8"/>
  <c r="CQ19" i="8"/>
  <c r="DM19" i="8"/>
  <c r="DN19" i="8"/>
  <c r="DB19" i="8"/>
  <c r="D18" i="6"/>
  <c r="E18" i="6"/>
  <c r="C18" i="6"/>
  <c r="E17" i="6"/>
  <c r="D17" i="6"/>
  <c r="C17" i="6"/>
  <c r="BH23" i="8"/>
  <c r="CE23" i="8"/>
  <c r="V23" i="8"/>
  <c r="E23" i="8"/>
  <c r="BC23" i="8"/>
  <c r="BO23" i="8"/>
  <c r="L23" i="8"/>
  <c r="R23" i="8"/>
  <c r="AE23" i="8"/>
  <c r="CL23" i="8"/>
  <c r="I23" i="8"/>
  <c r="BW23" i="8"/>
  <c r="BY23" i="8"/>
  <c r="AC23" i="8"/>
  <c r="BD23" i="8"/>
  <c r="CO23" i="8"/>
  <c r="CQ23" i="8" s="1"/>
  <c r="AB23" i="8"/>
  <c r="AS23" i="8"/>
  <c r="AA23" i="8"/>
  <c r="J23" i="8"/>
  <c r="BX23" i="8"/>
  <c r="AY23" i="8"/>
  <c r="BI23" i="8"/>
  <c r="AT23" i="8"/>
  <c r="CD23" i="8"/>
  <c r="AG23" i="8"/>
  <c r="CN23" i="8"/>
  <c r="S23" i="8"/>
  <c r="CM23" i="8"/>
  <c r="BM23" i="8"/>
  <c r="BB23" i="8"/>
  <c r="X23" i="8"/>
  <c r="AM23" i="8"/>
  <c r="BJ23" i="8"/>
  <c r="AH23" i="8"/>
  <c r="BK23" i="8"/>
  <c r="BL23" i="8"/>
  <c r="AJ23" i="8"/>
  <c r="W23" i="8"/>
  <c r="AL23" i="8"/>
  <c r="BU23" i="8"/>
  <c r="AK23" i="8"/>
  <c r="F23" i="8"/>
  <c r="AI23" i="8"/>
  <c r="BP23" i="8"/>
  <c r="CC23" i="8"/>
  <c r="BN23" i="8"/>
  <c r="C23" i="8"/>
  <c r="K23" i="8"/>
  <c r="P23" i="8"/>
  <c r="CG23" i="8"/>
  <c r="BR23" i="8"/>
  <c r="AP23" i="8"/>
  <c r="BS23" i="8"/>
  <c r="BT23" i="8"/>
  <c r="AR23" i="8"/>
  <c r="O23" i="8"/>
  <c r="BG23" i="8"/>
  <c r="N23" i="8"/>
  <c r="U23" i="8"/>
  <c r="AQ23" i="8"/>
  <c r="BA23" i="8"/>
  <c r="Y23" i="8"/>
  <c r="AN23" i="8"/>
  <c r="D23" i="8"/>
  <c r="H23" i="8"/>
  <c r="BV23" i="8"/>
  <c r="BZ23" i="8"/>
  <c r="AX23" i="8"/>
  <c r="CA23" i="8"/>
  <c r="CB23" i="8"/>
  <c r="AZ23" i="8"/>
  <c r="G23" i="8"/>
  <c r="AU23" i="8"/>
  <c r="M23" i="8"/>
  <c r="T23" i="8"/>
  <c r="CH23" i="8"/>
  <c r="AF23" i="8"/>
  <c r="AW23" i="8"/>
  <c r="BF23" i="8"/>
  <c r="BE23" i="8"/>
  <c r="AD23" i="8"/>
  <c r="BQ23" i="8"/>
  <c r="Z23" i="8"/>
  <c r="AO23" i="8"/>
  <c r="CK23" i="8"/>
  <c r="CI23" i="8"/>
  <c r="AV23" i="8"/>
  <c r="CF23" i="8"/>
  <c r="Q23" i="8"/>
  <c r="CJ23" i="8"/>
  <c r="BS20" i="8"/>
  <c r="BT20" i="8"/>
  <c r="AH20" i="8"/>
  <c r="Q20" i="8"/>
  <c r="BF20" i="8"/>
  <c r="CC20" i="8"/>
  <c r="BA20" i="8"/>
  <c r="G20" i="8"/>
  <c r="AC20" i="8"/>
  <c r="AG20" i="8"/>
  <c r="CL20" i="8"/>
  <c r="BE20" i="8"/>
  <c r="O20" i="8"/>
  <c r="P20" i="8"/>
  <c r="E20" i="8"/>
  <c r="AR20" i="8"/>
  <c r="CJ20" i="8"/>
  <c r="CK20" i="8"/>
  <c r="Y20" i="8"/>
  <c r="X20" i="8"/>
  <c r="R20" i="8"/>
  <c r="CE20" i="8"/>
  <c r="BX20" i="8"/>
  <c r="BQ20" i="8"/>
  <c r="AL20" i="8"/>
  <c r="L20" i="8"/>
  <c r="BV20" i="8"/>
  <c r="AU20" i="8"/>
  <c r="CI20" i="8"/>
  <c r="BD20" i="8"/>
  <c r="U20" i="8"/>
  <c r="AD20" i="8"/>
  <c r="AY20" i="8"/>
  <c r="AW20" i="8"/>
  <c r="H20" i="8"/>
  <c r="AS20" i="8"/>
  <c r="BN20" i="8"/>
  <c r="BG20" i="8"/>
  <c r="CM20" i="8"/>
  <c r="CF20" i="8"/>
  <c r="BJ20" i="8"/>
  <c r="AT20" i="8"/>
  <c r="T20" i="8"/>
  <c r="CH20" i="8"/>
  <c r="BC20" i="8"/>
  <c r="AF20" i="8"/>
  <c r="F20" i="8"/>
  <c r="W20" i="8"/>
  <c r="AZ20" i="8"/>
  <c r="J20" i="8"/>
  <c r="AK20" i="8"/>
  <c r="Z20" i="8"/>
  <c r="BR20" i="8"/>
  <c r="AP20" i="8"/>
  <c r="AQ20" i="8"/>
  <c r="AI20" i="8"/>
  <c r="BH20" i="8"/>
  <c r="BU20" i="8"/>
  <c r="AB20" i="8"/>
  <c r="BL20" i="8"/>
  <c r="N20" i="8"/>
  <c r="K20" i="8"/>
  <c r="BZ20" i="8"/>
  <c r="BM20" i="8"/>
  <c r="BP20" i="8"/>
  <c r="CG20" i="8"/>
  <c r="BK20" i="8"/>
  <c r="BY20" i="8"/>
  <c r="V20" i="8"/>
  <c r="C20" i="8"/>
  <c r="M20" i="8"/>
  <c r="BO20" i="8"/>
  <c r="CN20" i="8"/>
  <c r="BB20" i="8"/>
  <c r="AE20" i="8"/>
  <c r="AN20" i="8"/>
  <c r="AO20" i="8"/>
  <c r="CA20" i="8"/>
  <c r="S20" i="8"/>
  <c r="AX20" i="8"/>
  <c r="AA20" i="8"/>
  <c r="BW20" i="8"/>
  <c r="AV20" i="8"/>
  <c r="I20" i="8"/>
  <c r="BI20" i="8"/>
  <c r="CO20" i="8"/>
  <c r="DO20" i="8" s="1"/>
  <c r="CD20" i="8"/>
  <c r="D20" i="8"/>
  <c r="CB20" i="8"/>
  <c r="AM20" i="8"/>
  <c r="AJ20" i="8"/>
  <c r="EE24" i="8"/>
  <c r="EH24" i="8"/>
  <c r="GG24" i="8"/>
  <c r="HU24" i="8"/>
  <c r="JI24" i="8"/>
  <c r="HE24" i="8"/>
  <c r="EI24" i="8"/>
  <c r="GH24" i="8"/>
  <c r="HV24" i="8"/>
  <c r="JJ24" i="8"/>
  <c r="FI24" i="8"/>
  <c r="IS24" i="8"/>
  <c r="FE24" i="8"/>
  <c r="GX24" i="8"/>
  <c r="IR24" i="8"/>
  <c r="HT24" i="8"/>
  <c r="DY24" i="8"/>
  <c r="JG24" i="8"/>
  <c r="FX24" i="8"/>
  <c r="HL24" i="8"/>
  <c r="DU24" i="8"/>
  <c r="IH24" i="8"/>
  <c r="EQ24" i="8"/>
  <c r="HJ24" i="8"/>
  <c r="DS24" i="8"/>
  <c r="HF24" i="8"/>
  <c r="GW24" i="8"/>
  <c r="IJ24" i="8"/>
  <c r="FA24" i="8"/>
  <c r="GU24" i="8"/>
  <c r="HK24" i="8"/>
  <c r="DT24" i="8"/>
  <c r="GM24" i="8"/>
  <c r="JQ24" i="8"/>
  <c r="GL24" i="8"/>
  <c r="JH24" i="8"/>
  <c r="DW24" i="8"/>
  <c r="FW24" i="8"/>
  <c r="DQ24" i="8"/>
  <c r="GT24" i="8"/>
  <c r="IX24" i="8"/>
  <c r="FO24" i="8"/>
  <c r="JB24" i="8"/>
  <c r="HD24" i="8"/>
  <c r="EY24" i="8"/>
  <c r="JO24" i="8"/>
  <c r="HN24" i="8"/>
  <c r="FM24" i="8"/>
  <c r="DV24" i="8"/>
  <c r="FB24" i="8"/>
  <c r="DX24" i="8"/>
  <c r="FD24" i="8"/>
  <c r="EJ24" i="8"/>
  <c r="GA24" i="8"/>
  <c r="HG24" i="8"/>
  <c r="IM24" i="8"/>
  <c r="EA24" i="8"/>
  <c r="FQ24" i="8"/>
  <c r="GZ24" i="8"/>
  <c r="IF24" i="8"/>
  <c r="JL24" i="8"/>
  <c r="EB24" i="8"/>
  <c r="FS24" i="8"/>
  <c r="HA24" i="8"/>
  <c r="IG24" i="8"/>
  <c r="JM24" i="8"/>
  <c r="IZ24" i="8"/>
  <c r="HB24" i="8"/>
  <c r="ER24" i="8"/>
  <c r="IK24" i="8"/>
  <c r="EZ24" i="8"/>
  <c r="FV24" i="8"/>
  <c r="ID24" i="8"/>
  <c r="EO24" i="8"/>
  <c r="GF24" i="8"/>
  <c r="HS24" i="8"/>
  <c r="JF24" i="8"/>
  <c r="FU24" i="8"/>
  <c r="IT24" i="8"/>
  <c r="DI24" i="8"/>
  <c r="IC24" i="8"/>
  <c r="GE24" i="8"/>
  <c r="IP24" i="8"/>
  <c r="GO24" i="8"/>
  <c r="EL24" i="8"/>
  <c r="FR24" i="8"/>
  <c r="EN24" i="8"/>
  <c r="FT24" i="8"/>
  <c r="FF24" i="8"/>
  <c r="GQ24" i="8"/>
  <c r="HW24" i="8"/>
  <c r="JC24" i="8"/>
  <c r="EW24" i="8"/>
  <c r="GJ24" i="8"/>
  <c r="HP24" i="8"/>
  <c r="IV24" i="8"/>
  <c r="EX24" i="8"/>
  <c r="GK24" i="8"/>
  <c r="HQ24" i="8"/>
  <c r="IW24" i="8"/>
  <c r="EP24" i="8"/>
  <c r="GP24" i="8"/>
  <c r="HC24" i="8"/>
  <c r="FJ24" i="8"/>
  <c r="FL24" i="8"/>
  <c r="GI24" i="8"/>
  <c r="IU24" i="8"/>
  <c r="GB24" i="8"/>
  <c r="IN24" i="8"/>
  <c r="EM24" i="8"/>
  <c r="HI24" i="8"/>
  <c r="IL24" i="8"/>
  <c r="FY24" i="8"/>
  <c r="IB24" i="8"/>
  <c r="ET24" i="8"/>
  <c r="IE24" i="8"/>
  <c r="DR24" i="8"/>
  <c r="GN24" i="8"/>
  <c r="GV24" i="8"/>
  <c r="IY24" i="8"/>
  <c r="JP24" i="8"/>
  <c r="FN24" i="8"/>
  <c r="GD24" i="8"/>
  <c r="FZ24" i="8"/>
  <c r="DZ24" i="8"/>
  <c r="GY24" i="8"/>
  <c r="JK24" i="8"/>
  <c r="GR24" i="8"/>
  <c r="JD24" i="8"/>
  <c r="FH24" i="8"/>
  <c r="HY24" i="8"/>
  <c r="DO24" i="8"/>
  <c r="IA24" i="8"/>
  <c r="FK24" i="8"/>
  <c r="FC24" i="8"/>
  <c r="EV24" i="8"/>
  <c r="FG24" i="8"/>
  <c r="GS24" i="8"/>
  <c r="IQ24" i="8"/>
  <c r="EG24" i="8"/>
  <c r="JA24" i="8"/>
  <c r="ES24" i="8"/>
  <c r="ED24" i="8"/>
  <c r="EF24" i="8"/>
  <c r="EU24" i="8"/>
  <c r="HO24" i="8"/>
  <c r="EK24" i="8"/>
  <c r="HH24" i="8"/>
  <c r="GC24" i="8"/>
  <c r="IO24" i="8"/>
  <c r="HM24" i="8"/>
  <c r="EC24" i="8"/>
  <c r="II24" i="8"/>
  <c r="HZ24" i="8"/>
  <c r="HR24" i="8"/>
  <c r="FP24" i="8"/>
  <c r="HX24" i="8"/>
  <c r="JE24" i="8"/>
  <c r="JN24" i="8"/>
  <c r="DD24" i="8"/>
  <c r="DE24" i="8"/>
  <c r="DM24" i="8"/>
  <c r="CP24" i="8"/>
  <c r="EE25" i="8"/>
  <c r="JE25" i="8"/>
  <c r="HP25" i="8"/>
  <c r="JC25" i="8"/>
  <c r="FJ25" i="8"/>
  <c r="DS25" i="8"/>
  <c r="EY25" i="8"/>
  <c r="GE25" i="8"/>
  <c r="HK25" i="8"/>
  <c r="IQ25" i="8"/>
  <c r="DQ25" i="8"/>
  <c r="ER25" i="8"/>
  <c r="FX25" i="8"/>
  <c r="HD25" i="8"/>
  <c r="IJ25" i="8"/>
  <c r="JP25" i="8"/>
  <c r="ES25" i="8"/>
  <c r="FY25" i="8"/>
  <c r="HE25" i="8"/>
  <c r="IK25" i="8"/>
  <c r="JQ25" i="8"/>
  <c r="FK25" i="8"/>
  <c r="EM25" i="8"/>
  <c r="GK25" i="8"/>
  <c r="IL25" i="8"/>
  <c r="EN25" i="8"/>
  <c r="GL25" i="8"/>
  <c r="IM25" i="8"/>
  <c r="EO25" i="8"/>
  <c r="GP25" i="8"/>
  <c r="IN25" i="8"/>
  <c r="DV25" i="8"/>
  <c r="FT25" i="8"/>
  <c r="IE25" i="8"/>
  <c r="DW25" i="8"/>
  <c r="GI25" i="8"/>
  <c r="HF25" i="8"/>
  <c r="IH25" i="8"/>
  <c r="GT25" i="8"/>
  <c r="EH25" i="8"/>
  <c r="GS25" i="8"/>
  <c r="IF25" i="8"/>
  <c r="EA25" i="8"/>
  <c r="FG25" i="8"/>
  <c r="GM25" i="8"/>
  <c r="HS25" i="8"/>
  <c r="IY25" i="8"/>
  <c r="DT25" i="8"/>
  <c r="EZ25" i="8"/>
  <c r="GF25" i="8"/>
  <c r="HL25" i="8"/>
  <c r="IR25" i="8"/>
  <c r="DU25" i="8"/>
  <c r="FA25" i="8"/>
  <c r="GG25" i="8"/>
  <c r="HM25" i="8"/>
  <c r="IS25" i="8"/>
  <c r="DX25" i="8"/>
  <c r="FV25" i="8"/>
  <c r="EX25" i="8"/>
  <c r="GY25" i="8"/>
  <c r="IW25" i="8"/>
  <c r="FB25" i="8"/>
  <c r="GZ25" i="8"/>
  <c r="IX25" i="8"/>
  <c r="FC25" i="8"/>
  <c r="HA25" i="8"/>
  <c r="JB25" i="8"/>
  <c r="EG25" i="8"/>
  <c r="GH25" i="8"/>
  <c r="HH25" i="8"/>
  <c r="IU25" i="8"/>
  <c r="FD25" i="8"/>
  <c r="JN25" i="8"/>
  <c r="GD25" i="8"/>
  <c r="JD25" i="8"/>
  <c r="FO25" i="8"/>
  <c r="IA25" i="8"/>
  <c r="EB25" i="8"/>
  <c r="GN25" i="8"/>
  <c r="IZ25" i="8"/>
  <c r="FI25" i="8"/>
  <c r="HU25" i="8"/>
  <c r="EL25" i="8"/>
  <c r="FL25" i="8"/>
  <c r="JK25" i="8"/>
  <c r="HN25" i="8"/>
  <c r="FN25" i="8"/>
  <c r="JM25" i="8"/>
  <c r="ID25" i="8"/>
  <c r="EV25" i="8"/>
  <c r="JJ25" i="8"/>
  <c r="GC25" i="8"/>
  <c r="JF25" i="8"/>
  <c r="FU25" i="8"/>
  <c r="HQ25" i="8"/>
  <c r="IG25" i="8"/>
  <c r="FW25" i="8"/>
  <c r="II25" i="8"/>
  <c r="EJ25" i="8"/>
  <c r="GV25" i="8"/>
  <c r="JH25" i="8"/>
  <c r="FQ25" i="8"/>
  <c r="IC25" i="8"/>
  <c r="EW25" i="8"/>
  <c r="FZ25" i="8"/>
  <c r="DZ25" i="8"/>
  <c r="HY25" i="8"/>
  <c r="GB25" i="8"/>
  <c r="DR25" i="8"/>
  <c r="IV25" i="8"/>
  <c r="HG25" i="8"/>
  <c r="IP25" i="8"/>
  <c r="ET25" i="8"/>
  <c r="IO25" i="8"/>
  <c r="EP25" i="8"/>
  <c r="FS25" i="8"/>
  <c r="FR25" i="8"/>
  <c r="HI25" i="8"/>
  <c r="EI25" i="8"/>
  <c r="GU25" i="8"/>
  <c r="JG25" i="8"/>
  <c r="FH25" i="8"/>
  <c r="HT25" i="8"/>
  <c r="EC25" i="8"/>
  <c r="GO25" i="8"/>
  <c r="JA25" i="8"/>
  <c r="GJ25" i="8"/>
  <c r="HJ25" i="8"/>
  <c r="FM25" i="8"/>
  <c r="JL25" i="8"/>
  <c r="HO25" i="8"/>
  <c r="EU25" i="8"/>
  <c r="GQ25" i="8"/>
  <c r="IT25" i="8"/>
  <c r="HV25" i="8"/>
  <c r="HR25" i="8"/>
  <c r="JO25" i="8"/>
  <c r="GW25" i="8"/>
  <c r="GA25" i="8"/>
  <c r="FE25" i="8"/>
  <c r="FP25" i="8"/>
  <c r="JI25" i="8"/>
  <c r="ED25" i="8"/>
  <c r="HW25" i="8"/>
  <c r="GX25" i="8"/>
  <c r="GR25" i="8"/>
  <c r="EK25" i="8"/>
  <c r="FF25" i="8"/>
  <c r="EF25" i="8"/>
  <c r="EQ25" i="8"/>
  <c r="IB25" i="8"/>
  <c r="DY25" i="8"/>
  <c r="HZ25" i="8"/>
  <c r="HB25" i="8"/>
  <c r="HC25" i="8"/>
  <c r="HX25" i="8"/>
  <c r="CX25" i="8"/>
  <c r="DM25" i="8"/>
  <c r="DD25" i="8"/>
  <c r="CW25" i="8"/>
  <c r="DB25" i="8"/>
  <c r="DE25" i="8"/>
  <c r="DH25" i="8"/>
  <c r="BO24" i="8"/>
  <c r="AL24" i="8"/>
  <c r="BP24" i="8"/>
  <c r="BI24" i="8"/>
  <c r="CO24" i="8"/>
  <c r="CW24" i="8" s="1"/>
  <c r="BD24" i="8"/>
  <c r="BJ24" i="8"/>
  <c r="K24" i="8"/>
  <c r="AM24" i="8"/>
  <c r="BT24" i="8"/>
  <c r="AB24" i="8"/>
  <c r="CD24" i="8"/>
  <c r="CI24" i="8"/>
  <c r="Y24" i="8"/>
  <c r="X24" i="8"/>
  <c r="AS24" i="8"/>
  <c r="AJ24" i="8"/>
  <c r="O24" i="8"/>
  <c r="AH24" i="8"/>
  <c r="CL24" i="8"/>
  <c r="BW24" i="8"/>
  <c r="AT24" i="8"/>
  <c r="BX24" i="8"/>
  <c r="BQ24" i="8"/>
  <c r="AF24" i="8"/>
  <c r="BS24" i="8"/>
  <c r="T24" i="8"/>
  <c r="P24" i="8"/>
  <c r="AI24" i="8"/>
  <c r="J24" i="8"/>
  <c r="I24" i="8"/>
  <c r="G24" i="8"/>
  <c r="CA24" i="8"/>
  <c r="Z24" i="8"/>
  <c r="AU24" i="8"/>
  <c r="CE24" i="8"/>
  <c r="CF24" i="8"/>
  <c r="AN24" i="8"/>
  <c r="AA24" i="8"/>
  <c r="L24" i="8"/>
  <c r="CC24" i="8"/>
  <c r="AD24" i="8"/>
  <c r="BC24" i="8"/>
  <c r="Q24" i="8"/>
  <c r="BA24" i="8"/>
  <c r="BL24" i="8"/>
  <c r="AC24" i="8"/>
  <c r="AZ24" i="8"/>
  <c r="CJ24" i="8"/>
  <c r="CM24" i="8"/>
  <c r="CN24" i="8"/>
  <c r="AV24" i="8"/>
  <c r="S24" i="8"/>
  <c r="BE24" i="8"/>
  <c r="BR24" i="8"/>
  <c r="W24" i="8"/>
  <c r="AR24" i="8"/>
  <c r="AO24" i="8"/>
  <c r="V24" i="8"/>
  <c r="AQ24" i="8"/>
  <c r="U24" i="8"/>
  <c r="AP24" i="8"/>
  <c r="BV24" i="8"/>
  <c r="BB24" i="8"/>
  <c r="BY24" i="8"/>
  <c r="AW24" i="8"/>
  <c r="R24" i="8"/>
  <c r="BF24" i="8"/>
  <c r="H24" i="8"/>
  <c r="CB24" i="8"/>
  <c r="D24" i="8"/>
  <c r="BM24" i="8"/>
  <c r="N24" i="8"/>
  <c r="AG24" i="8"/>
  <c r="CK24" i="8"/>
  <c r="AY24" i="8"/>
  <c r="M24" i="8"/>
  <c r="AE24" i="8"/>
  <c r="BK24" i="8"/>
  <c r="CH24" i="8"/>
  <c r="C24" i="8"/>
  <c r="BG24" i="8"/>
  <c r="BN24" i="8"/>
  <c r="F24" i="8"/>
  <c r="E24" i="8"/>
  <c r="CG24" i="8"/>
  <c r="BZ24" i="8"/>
  <c r="BU24" i="8"/>
  <c r="BH24" i="8"/>
  <c r="AX24" i="8"/>
  <c r="AK24" i="8"/>
  <c r="DT26" i="8"/>
  <c r="ER26" i="8"/>
  <c r="HD26" i="8"/>
  <c r="JP26" i="8"/>
  <c r="DS26" i="8"/>
  <c r="ES26" i="8"/>
  <c r="HE26" i="8"/>
  <c r="GE26" i="8"/>
  <c r="GD26" i="8"/>
  <c r="IP26" i="8"/>
  <c r="IQ26" i="8"/>
  <c r="JO26" i="8"/>
  <c r="EQ26" i="8"/>
  <c r="HB26" i="8"/>
  <c r="JG26" i="8"/>
  <c r="EC26" i="8"/>
  <c r="HT26" i="8"/>
  <c r="IS26" i="8"/>
  <c r="DU26" i="8"/>
  <c r="ET26" i="8"/>
  <c r="EM26" i="8"/>
  <c r="FS26" i="8"/>
  <c r="GY26" i="8"/>
  <c r="IE26" i="8"/>
  <c r="JK26" i="8"/>
  <c r="EV26" i="8"/>
  <c r="GB26" i="8"/>
  <c r="HH26" i="8"/>
  <c r="IN26" i="8"/>
  <c r="DQ26" i="8"/>
  <c r="EW26" i="8"/>
  <c r="GC26" i="8"/>
  <c r="HI26" i="8"/>
  <c r="IO26" i="8"/>
  <c r="DV26" i="8"/>
  <c r="FW26" i="8"/>
  <c r="HU26" i="8"/>
  <c r="DZ26" i="8"/>
  <c r="FX26" i="8"/>
  <c r="HV26" i="8"/>
  <c r="EA26" i="8"/>
  <c r="FY26" i="8"/>
  <c r="HZ26" i="8"/>
  <c r="GT26" i="8"/>
  <c r="DR26" i="8"/>
  <c r="HM26" i="8"/>
  <c r="EH26" i="8"/>
  <c r="IL26" i="8"/>
  <c r="FP26" i="8"/>
  <c r="IA26" i="8"/>
  <c r="EB26" i="8"/>
  <c r="HS26" i="8"/>
  <c r="GN26" i="8"/>
  <c r="IR26" i="8"/>
  <c r="EU26" i="8"/>
  <c r="GA26" i="8"/>
  <c r="HG26" i="8"/>
  <c r="IM26" i="8"/>
  <c r="DX26" i="8"/>
  <c r="FD26" i="8"/>
  <c r="GJ26" i="8"/>
  <c r="HP26" i="8"/>
  <c r="IV26" i="8"/>
  <c r="DY26" i="8"/>
  <c r="FE26" i="8"/>
  <c r="GK26" i="8"/>
  <c r="HQ26" i="8"/>
  <c r="IW26" i="8"/>
  <c r="EJ26" i="8"/>
  <c r="GH26" i="8"/>
  <c r="II26" i="8"/>
  <c r="EK26" i="8"/>
  <c r="GL26" i="8"/>
  <c r="IJ26" i="8"/>
  <c r="EL26" i="8"/>
  <c r="GM26" i="8"/>
  <c r="IK26" i="8"/>
  <c r="JB26" i="8"/>
  <c r="FZ26" i="8"/>
  <c r="GP26" i="8"/>
  <c r="EP26" i="8"/>
  <c r="GU26" i="8"/>
  <c r="FH26" i="8"/>
  <c r="HR26" i="8"/>
  <c r="DW26" i="8"/>
  <c r="GI26" i="8"/>
  <c r="IU26" i="8"/>
  <c r="FL26" i="8"/>
  <c r="HX26" i="8"/>
  <c r="EG26" i="8"/>
  <c r="GS26" i="8"/>
  <c r="JE26" i="8"/>
  <c r="GV26" i="8"/>
  <c r="EY26" i="8"/>
  <c r="IX26" i="8"/>
  <c r="GX26" i="8"/>
  <c r="IH26" i="8"/>
  <c r="FV26" i="8"/>
  <c r="JQ26" i="8"/>
  <c r="GO26" i="8"/>
  <c r="FO26" i="8"/>
  <c r="JF26" i="8"/>
  <c r="GF26" i="8"/>
  <c r="EE26" i="8"/>
  <c r="GQ26" i="8"/>
  <c r="JC26" i="8"/>
  <c r="FT26" i="8"/>
  <c r="IF26" i="8"/>
  <c r="EO26" i="8"/>
  <c r="HA26" i="8"/>
  <c r="JM26" i="8"/>
  <c r="HJ26" i="8"/>
  <c r="FJ26" i="8"/>
  <c r="JI26" i="8"/>
  <c r="HL26" i="8"/>
  <c r="HN26" i="8"/>
  <c r="FB26" i="8"/>
  <c r="IZ26" i="8"/>
  <c r="FR26" i="8"/>
  <c r="HC26" i="8"/>
  <c r="JN26" i="8"/>
  <c r="GG26" i="8"/>
  <c r="FC26" i="8"/>
  <c r="HO26" i="8"/>
  <c r="EF26" i="8"/>
  <c r="GR26" i="8"/>
  <c r="JD26" i="8"/>
  <c r="FM26" i="8"/>
  <c r="HY26" i="8"/>
  <c r="EX26" i="8"/>
  <c r="IT26" i="8"/>
  <c r="GW26" i="8"/>
  <c r="EZ26" i="8"/>
  <c r="IY26" i="8"/>
  <c r="FF26" i="8"/>
  <c r="JA26" i="8"/>
  <c r="IC26" i="8"/>
  <c r="FA26" i="8"/>
  <c r="IB26" i="8"/>
  <c r="HW26" i="8"/>
  <c r="FU26" i="8"/>
  <c r="HK26" i="8"/>
  <c r="ID26" i="8"/>
  <c r="HF26" i="8"/>
  <c r="EI26" i="8"/>
  <c r="EN26" i="8"/>
  <c r="IG26" i="8"/>
  <c r="FN26" i="8"/>
  <c r="ED26" i="8"/>
  <c r="FG26" i="8"/>
  <c r="FK26" i="8"/>
  <c r="JH26" i="8"/>
  <c r="FQ26" i="8"/>
  <c r="GZ26" i="8"/>
  <c r="FI26" i="8"/>
  <c r="JJ26" i="8"/>
  <c r="JL26" i="8"/>
  <c r="G18" i="6"/>
  <c r="K18" i="6"/>
  <c r="J18" i="6"/>
  <c r="H18" i="6"/>
  <c r="I18" i="6"/>
  <c r="F18" i="6"/>
  <c r="DV21" i="8"/>
  <c r="EE21" i="8"/>
  <c r="EU21" i="8"/>
  <c r="FS21" i="8"/>
  <c r="GQ21" i="8"/>
  <c r="HG21" i="8"/>
  <c r="IE21" i="8"/>
  <c r="JC21" i="8"/>
  <c r="EI21" i="8"/>
  <c r="GK21" i="8"/>
  <c r="IW21" i="8"/>
  <c r="EF21" i="8"/>
  <c r="FD21" i="8"/>
  <c r="FT21" i="8"/>
  <c r="GR21" i="8"/>
  <c r="HP21" i="8"/>
  <c r="IF21" i="8"/>
  <c r="JD21" i="8"/>
  <c r="DY21" i="8"/>
  <c r="FR21" i="8"/>
  <c r="ID21" i="8"/>
  <c r="EG21" i="8"/>
  <c r="FE21" i="8"/>
  <c r="FU21" i="8"/>
  <c r="GS21" i="8"/>
  <c r="HX21" i="8"/>
  <c r="IG21" i="8"/>
  <c r="JO21" i="8"/>
  <c r="HF21" i="8"/>
  <c r="EY21" i="8"/>
  <c r="DQ21" i="8"/>
  <c r="IT21" i="8"/>
  <c r="IU21" i="8"/>
  <c r="HH21" i="8"/>
  <c r="HK21" i="8"/>
  <c r="GI21" i="8"/>
  <c r="FZ21" i="8"/>
  <c r="EV21" i="8"/>
  <c r="DE21" i="8"/>
  <c r="HC21" i="8"/>
  <c r="DW21" i="8"/>
  <c r="HS21" i="8"/>
  <c r="EQ21" i="8"/>
  <c r="EH21" i="8"/>
  <c r="FN21" i="8"/>
  <c r="GT21" i="8"/>
  <c r="HZ21" i="8"/>
  <c r="JF21" i="8"/>
  <c r="EJ21" i="8"/>
  <c r="FP21" i="8"/>
  <c r="GV21" i="8"/>
  <c r="IB21" i="8"/>
  <c r="JH21" i="8"/>
  <c r="EK21" i="8"/>
  <c r="FQ21" i="8"/>
  <c r="GW21" i="8"/>
  <c r="IC21" i="8"/>
  <c r="JI21" i="8"/>
  <c r="EW21" i="8"/>
  <c r="GX21" i="8"/>
  <c r="IV21" i="8"/>
  <c r="FB21" i="8"/>
  <c r="GZ21" i="8"/>
  <c r="IY21" i="8"/>
  <c r="FC21" i="8"/>
  <c r="HA21" i="8"/>
  <c r="JB21" i="8"/>
  <c r="JE21" i="8"/>
  <c r="GC21" i="8"/>
  <c r="FJ21" i="8"/>
  <c r="GL21" i="8"/>
  <c r="GN21" i="8"/>
  <c r="GO21" i="8"/>
  <c r="EL21" i="8"/>
  <c r="EN21" i="8"/>
  <c r="EO21" i="8"/>
  <c r="DS21" i="8"/>
  <c r="JK21" i="8"/>
  <c r="GH21" i="8"/>
  <c r="GY21" i="8"/>
  <c r="EP21" i="8"/>
  <c r="FV21" i="8"/>
  <c r="HB21" i="8"/>
  <c r="IH21" i="8"/>
  <c r="JN21" i="8"/>
  <c r="ER21" i="8"/>
  <c r="FX21" i="8"/>
  <c r="HD21" i="8"/>
  <c r="IJ21" i="8"/>
  <c r="JP21" i="8"/>
  <c r="ES21" i="8"/>
  <c r="FY21" i="8"/>
  <c r="HE21" i="8"/>
  <c r="IK21" i="8"/>
  <c r="JQ21" i="8"/>
  <c r="FK21" i="8"/>
  <c r="HI21" i="8"/>
  <c r="JJ21" i="8"/>
  <c r="FM21" i="8"/>
  <c r="HN21" i="8"/>
  <c r="JL21" i="8"/>
  <c r="FO21" i="8"/>
  <c r="HO21" i="8"/>
  <c r="JM21" i="8"/>
  <c r="IL21" i="8"/>
  <c r="FG21" i="8"/>
  <c r="HV21" i="8"/>
  <c r="IO21" i="8"/>
  <c r="FF21" i="8"/>
  <c r="HR21" i="8"/>
  <c r="EB21" i="8"/>
  <c r="HT21" i="8"/>
  <c r="EC21" i="8"/>
  <c r="HU21" i="8"/>
  <c r="GJ21" i="8"/>
  <c r="GM21" i="8"/>
  <c r="GP21" i="8"/>
  <c r="GU21" i="8"/>
  <c r="IQ21" i="8"/>
  <c r="FL21" i="8"/>
  <c r="JG21" i="8"/>
  <c r="GE21" i="8"/>
  <c r="DR21" i="8"/>
  <c r="EX21" i="8"/>
  <c r="GD21" i="8"/>
  <c r="HJ21" i="8"/>
  <c r="IP21" i="8"/>
  <c r="DT21" i="8"/>
  <c r="EZ21" i="8"/>
  <c r="GF21" i="8"/>
  <c r="HL21" i="8"/>
  <c r="IR21" i="8"/>
  <c r="DU21" i="8"/>
  <c r="FA21" i="8"/>
  <c r="GG21" i="8"/>
  <c r="HM21" i="8"/>
  <c r="IS21" i="8"/>
  <c r="DX21" i="8"/>
  <c r="FW21" i="8"/>
  <c r="HW21" i="8"/>
  <c r="EA21" i="8"/>
  <c r="GA21" i="8"/>
  <c r="HY21" i="8"/>
  <c r="ED21" i="8"/>
  <c r="GB21" i="8"/>
  <c r="IA21" i="8"/>
  <c r="DC21" i="8"/>
  <c r="HQ21" i="8"/>
  <c r="EM21" i="8"/>
  <c r="ET21" i="8"/>
  <c r="DZ21" i="8"/>
  <c r="IX21" i="8"/>
  <c r="FH21" i="8"/>
  <c r="IZ21" i="8"/>
  <c r="FI21" i="8"/>
  <c r="JA21" i="8"/>
  <c r="II21" i="8"/>
  <c r="IM21" i="8"/>
  <c r="IN21" i="8"/>
  <c r="DP21" i="8"/>
  <c r="CX21" i="8"/>
  <c r="CT21" i="8"/>
  <c r="DJ21" i="8"/>
  <c r="DL21" i="8"/>
  <c r="H17" i="6"/>
  <c r="G17" i="6"/>
  <c r="I17" i="6"/>
  <c r="F17" i="6"/>
  <c r="J17" i="6"/>
  <c r="K17" i="6"/>
  <c r="BY22" i="8"/>
  <c r="BJ22" i="8"/>
  <c r="CB22" i="8"/>
  <c r="AQ22" i="8"/>
  <c r="H22" i="8"/>
  <c r="Q22" i="8"/>
  <c r="BC22" i="8"/>
  <c r="E22" i="8"/>
  <c r="BK22" i="8"/>
  <c r="CO22" i="8"/>
  <c r="CX22" i="8" s="1"/>
  <c r="AX22" i="8"/>
  <c r="I22" i="8"/>
  <c r="U22" i="8"/>
  <c r="AP22" i="8"/>
  <c r="P22" i="8"/>
  <c r="BZ22" i="8"/>
  <c r="AJ22" i="8"/>
  <c r="BA22" i="8"/>
  <c r="M22" i="8"/>
  <c r="X22" i="8"/>
  <c r="CA22" i="8"/>
  <c r="AO22" i="8"/>
  <c r="BL22" i="8"/>
  <c r="Y22" i="8"/>
  <c r="AZ22" i="8"/>
  <c r="AK22" i="8"/>
  <c r="BX22" i="8"/>
  <c r="C22" i="8"/>
  <c r="L22" i="8"/>
  <c r="BT22" i="8"/>
  <c r="AS22" i="8"/>
  <c r="W22" i="8"/>
  <c r="CI22" i="8"/>
  <c r="BQ22" i="8"/>
  <c r="O22" i="8"/>
  <c r="V22" i="8"/>
  <c r="D22" i="8"/>
  <c r="AD22" i="8"/>
  <c r="AW22" i="8"/>
  <c r="BI22" i="8"/>
  <c r="AA22" i="8"/>
  <c r="AH22" i="8"/>
  <c r="G22" i="8"/>
  <c r="BP22" i="8"/>
  <c r="F22" i="8"/>
  <c r="AB22" i="8"/>
  <c r="AI22" i="8"/>
  <c r="S22" i="8"/>
  <c r="CG22" i="8"/>
  <c r="BU22" i="8"/>
  <c r="AT22" i="8"/>
  <c r="CD22" i="8"/>
  <c r="AU22" i="8"/>
  <c r="CE22" i="8"/>
  <c r="AV22" i="8"/>
  <c r="R22" i="8"/>
  <c r="BR22" i="8"/>
  <c r="BH22" i="8"/>
  <c r="CJ22" i="8"/>
  <c r="T22" i="8"/>
  <c r="CH22" i="8"/>
  <c r="K22" i="8"/>
  <c r="BS22" i="8"/>
  <c r="CC22" i="8"/>
  <c r="BB22" i="8"/>
  <c r="CL22" i="8"/>
  <c r="BG22" i="8"/>
  <c r="CM22" i="8"/>
  <c r="BD22" i="8"/>
  <c r="J22" i="8"/>
  <c r="BE22" i="8"/>
  <c r="AY22" i="8"/>
  <c r="AC22" i="8"/>
  <c r="CK22" i="8"/>
  <c r="BN22" i="8"/>
  <c r="AE22" i="8"/>
  <c r="BO22" i="8"/>
  <c r="AF22" i="8"/>
  <c r="AR22" i="8"/>
  <c r="AL22" i="8"/>
  <c r="AN22" i="8"/>
  <c r="CF22" i="8"/>
  <c r="N22" i="8"/>
  <c r="BV22" i="8"/>
  <c r="BF22" i="8"/>
  <c r="BW22" i="8"/>
  <c r="CN22" i="8"/>
  <c r="AM22" i="8"/>
  <c r="Z22" i="8"/>
  <c r="AG22" i="8"/>
  <c r="BM22" i="8"/>
  <c r="EA23" i="8"/>
  <c r="FG23" i="8"/>
  <c r="EG23" i="8"/>
  <c r="FJ23" i="8"/>
  <c r="GM23" i="8"/>
  <c r="JE23" i="8"/>
  <c r="GU23" i="8"/>
  <c r="FU23" i="8"/>
  <c r="EM23" i="8"/>
  <c r="EW23" i="8"/>
  <c r="EY23" i="8"/>
  <c r="DV23" i="8"/>
  <c r="IW23" i="8"/>
  <c r="GS23" i="8"/>
  <c r="IY23" i="8"/>
  <c r="DY23" i="8"/>
  <c r="IF23" i="8"/>
  <c r="GX23" i="8"/>
  <c r="FW23" i="8"/>
  <c r="FZ23" i="8"/>
  <c r="GA23" i="8"/>
  <c r="FB23" i="8"/>
  <c r="EI23" i="8"/>
  <c r="IG23" i="8"/>
  <c r="HI23" i="8"/>
  <c r="GK23" i="8"/>
  <c r="HX23" i="8"/>
  <c r="EV23" i="8"/>
  <c r="DZ23" i="8"/>
  <c r="FF23" i="8"/>
  <c r="GL23" i="8"/>
  <c r="HR23" i="8"/>
  <c r="IX23" i="8"/>
  <c r="EB23" i="8"/>
  <c r="FH23" i="8"/>
  <c r="GN23" i="8"/>
  <c r="HT23" i="8"/>
  <c r="IZ23" i="8"/>
  <c r="EC23" i="8"/>
  <c r="FI23" i="8"/>
  <c r="GO23" i="8"/>
  <c r="HU23" i="8"/>
  <c r="JA23" i="8"/>
  <c r="EO23" i="8"/>
  <c r="GP23" i="8"/>
  <c r="IN23" i="8"/>
  <c r="DG23" i="8"/>
  <c r="FD23" i="8"/>
  <c r="HC23" i="8"/>
  <c r="JC23" i="8"/>
  <c r="DP23" i="8"/>
  <c r="FE23" i="8"/>
  <c r="HF23" i="8"/>
  <c r="JD23" i="8"/>
  <c r="HW23" i="8"/>
  <c r="EU23" i="8"/>
  <c r="HV23" i="8"/>
  <c r="EN23" i="8"/>
  <c r="FT23" i="8"/>
  <c r="DQ23" i="8"/>
  <c r="IL23" i="8"/>
  <c r="HN23" i="8"/>
  <c r="HY23" i="8"/>
  <c r="JG23" i="8"/>
  <c r="HH23" i="8"/>
  <c r="HK23" i="8"/>
  <c r="HS23" i="8"/>
  <c r="JL23" i="8"/>
  <c r="GJ23" i="8"/>
  <c r="EP23" i="8"/>
  <c r="FV23" i="8"/>
  <c r="HB23" i="8"/>
  <c r="IH23" i="8"/>
  <c r="JN23" i="8"/>
  <c r="ER23" i="8"/>
  <c r="FX23" i="8"/>
  <c r="HD23" i="8"/>
  <c r="IJ23" i="8"/>
  <c r="JP23" i="8"/>
  <c r="ES23" i="8"/>
  <c r="FY23" i="8"/>
  <c r="HE23" i="8"/>
  <c r="IK23" i="8"/>
  <c r="JQ23" i="8"/>
  <c r="FO23" i="8"/>
  <c r="HO23" i="8"/>
  <c r="JM23" i="8"/>
  <c r="EE23" i="8"/>
  <c r="GC23" i="8"/>
  <c r="ID23" i="8"/>
  <c r="CZ23" i="8"/>
  <c r="EF23" i="8"/>
  <c r="GE23" i="8"/>
  <c r="IE23" i="8"/>
  <c r="DF23" i="8"/>
  <c r="JK23" i="8"/>
  <c r="GI23" i="8"/>
  <c r="HG23" i="8"/>
  <c r="FN23" i="8"/>
  <c r="HZ23" i="8"/>
  <c r="EJ23" i="8"/>
  <c r="GV23" i="8"/>
  <c r="JH23" i="8"/>
  <c r="FQ23" i="8"/>
  <c r="IC23" i="8"/>
  <c r="FC23" i="8"/>
  <c r="JB23" i="8"/>
  <c r="FR23" i="8"/>
  <c r="JO23" i="8"/>
  <c r="FS23" i="8"/>
  <c r="DI23" i="8"/>
  <c r="GZ23" i="8"/>
  <c r="IM23" i="8"/>
  <c r="DW23" i="8"/>
  <c r="DT23" i="8"/>
  <c r="FA23" i="8"/>
  <c r="IO23" i="8"/>
  <c r="EL23" i="8"/>
  <c r="FM23" i="8"/>
  <c r="DR23" i="8"/>
  <c r="GD23" i="8"/>
  <c r="IP23" i="8"/>
  <c r="EZ23" i="8"/>
  <c r="HL23" i="8"/>
  <c r="DU23" i="8"/>
  <c r="GG23" i="8"/>
  <c r="IS23" i="8"/>
  <c r="GB23" i="8"/>
  <c r="CY23" i="8"/>
  <c r="GQ23" i="8"/>
  <c r="DH23" i="8"/>
  <c r="GR23" i="8"/>
  <c r="CU23" i="8"/>
  <c r="FL23" i="8"/>
  <c r="GY23" i="8"/>
  <c r="IU23" i="8"/>
  <c r="HJ23" i="8"/>
  <c r="IR23" i="8"/>
  <c r="ED23" i="8"/>
  <c r="EQ23" i="8"/>
  <c r="ET23" i="8"/>
  <c r="IT23" i="8"/>
  <c r="JJ23" i="8"/>
  <c r="II23" i="8"/>
  <c r="EH23" i="8"/>
  <c r="GT23" i="8"/>
  <c r="JF23" i="8"/>
  <c r="FP23" i="8"/>
  <c r="IB23" i="8"/>
  <c r="EK23" i="8"/>
  <c r="GW23" i="8"/>
  <c r="JI23" i="8"/>
  <c r="HA23" i="8"/>
  <c r="DO23" i="8"/>
  <c r="HP23" i="8"/>
  <c r="DS23" i="8"/>
  <c r="HQ23" i="8"/>
  <c r="DX23" i="8"/>
  <c r="GH23" i="8"/>
  <c r="IV23" i="8"/>
  <c r="EX23" i="8"/>
  <c r="GF23" i="8"/>
  <c r="HM23" i="8"/>
  <c r="IA23" i="8"/>
  <c r="IQ23" i="8"/>
  <c r="FK23" i="8"/>
  <c r="DA23" i="8"/>
  <c r="CS23" i="8"/>
  <c r="CX23" i="8"/>
  <c r="DC23" i="8"/>
  <c r="CT23" i="8"/>
  <c r="DJ23" i="8"/>
  <c r="DD23" i="8"/>
  <c r="CR23" i="8"/>
  <c r="DB23" i="8"/>
  <c r="DK23" i="8"/>
  <c r="DE23" i="8"/>
  <c r="CV23" i="8"/>
  <c r="DM23" i="8"/>
  <c r="CW23" i="8"/>
  <c r="CP23" i="8"/>
  <c r="DL23" i="8"/>
  <c r="DN23" i="8"/>
  <c r="EX20" i="8"/>
  <c r="EI20" i="8"/>
  <c r="FI20" i="8"/>
  <c r="GL20" i="8"/>
  <c r="HS20" i="8"/>
  <c r="IA20" i="8"/>
  <c r="JG20" i="8"/>
  <c r="GI20" i="8"/>
  <c r="IU20" i="8"/>
  <c r="EY20" i="8"/>
  <c r="GF20" i="8"/>
  <c r="GV20" i="8"/>
  <c r="HT20" i="8"/>
  <c r="IR20" i="8"/>
  <c r="JH20" i="8"/>
  <c r="DQ20" i="8"/>
  <c r="EC20" i="8"/>
  <c r="FE20" i="8"/>
  <c r="HW20" i="8"/>
  <c r="EZ20" i="8"/>
  <c r="GG20" i="8"/>
  <c r="GW20" i="8"/>
  <c r="HU20" i="8"/>
  <c r="IS20" i="8"/>
  <c r="JI20" i="8"/>
  <c r="HG20" i="8"/>
  <c r="GA20" i="8"/>
  <c r="JN20" i="8"/>
  <c r="DU20" i="8"/>
  <c r="JQ20" i="8"/>
  <c r="EA20" i="8"/>
  <c r="IJ20" i="8"/>
  <c r="HB20" i="8"/>
  <c r="FP20" i="8"/>
  <c r="IM20" i="8"/>
  <c r="GU20" i="8"/>
  <c r="EL20" i="8"/>
  <c r="FR20" i="8"/>
  <c r="EU20" i="8"/>
  <c r="DX20" i="8"/>
  <c r="FD20" i="8"/>
  <c r="EP20" i="8"/>
  <c r="GH20" i="8"/>
  <c r="HN20" i="8"/>
  <c r="IT20" i="8"/>
  <c r="EG20" i="8"/>
  <c r="GB20" i="8"/>
  <c r="HH20" i="8"/>
  <c r="IN20" i="8"/>
  <c r="DT20" i="8"/>
  <c r="FU20" i="8"/>
  <c r="HA20" i="8"/>
  <c r="IG20" i="8"/>
  <c r="JM20" i="8"/>
  <c r="FY20" i="8"/>
  <c r="HZ20" i="8"/>
  <c r="DY20" i="8"/>
  <c r="GO20" i="8"/>
  <c r="IP20" i="8"/>
  <c r="EW20" i="8"/>
  <c r="HD20" i="8"/>
  <c r="JC20" i="8"/>
  <c r="DN20" i="8"/>
  <c r="GT20" i="8"/>
  <c r="IX20" i="8"/>
  <c r="FV20" i="8"/>
  <c r="EM20" i="8"/>
  <c r="FZ20" i="8"/>
  <c r="GZ20" i="8"/>
  <c r="HY20" i="8"/>
  <c r="JK20" i="8"/>
  <c r="DZ20" i="8"/>
  <c r="HE20" i="8"/>
  <c r="JF20" i="8"/>
  <c r="FX20" i="8"/>
  <c r="ET20" i="8"/>
  <c r="DW20" i="8"/>
  <c r="FC20" i="8"/>
  <c r="EF20" i="8"/>
  <c r="FL20" i="8"/>
  <c r="FA20" i="8"/>
  <c r="GP20" i="8"/>
  <c r="HV20" i="8"/>
  <c r="JB20" i="8"/>
  <c r="ER20" i="8"/>
  <c r="GJ20" i="8"/>
  <c r="HP20" i="8"/>
  <c r="IV20" i="8"/>
  <c r="EH20" i="8"/>
  <c r="GC20" i="8"/>
  <c r="HI20" i="8"/>
  <c r="IO20" i="8"/>
  <c r="DR20" i="8"/>
  <c r="GM20" i="8"/>
  <c r="IK20" i="8"/>
  <c r="EQ20" i="8"/>
  <c r="HC20" i="8"/>
  <c r="JA20" i="8"/>
  <c r="FN20" i="8"/>
  <c r="HR20" i="8"/>
  <c r="JP20" i="8"/>
  <c r="DF20" i="8"/>
  <c r="IZ20" i="8"/>
  <c r="FW20" i="8"/>
  <c r="IE20" i="8"/>
  <c r="EJ20" i="8"/>
  <c r="HM20" i="8"/>
  <c r="ED20" i="8"/>
  <c r="FS20" i="8"/>
  <c r="EB20" i="8"/>
  <c r="HF20" i="8"/>
  <c r="DS20" i="8"/>
  <c r="IF20" i="8"/>
  <c r="FG20" i="8"/>
  <c r="JE20" i="8"/>
  <c r="HL20" i="8"/>
  <c r="IB20" i="8"/>
  <c r="IQ20" i="8"/>
  <c r="II20" i="8"/>
  <c r="DV20" i="8"/>
  <c r="FB20" i="8"/>
  <c r="EE20" i="8"/>
  <c r="FK20" i="8"/>
  <c r="EN20" i="8"/>
  <c r="FT20" i="8"/>
  <c r="FO20" i="8"/>
  <c r="GX20" i="8"/>
  <c r="ID20" i="8"/>
  <c r="JJ20" i="8"/>
  <c r="FF20" i="8"/>
  <c r="GR20" i="8"/>
  <c r="HX20" i="8"/>
  <c r="JD20" i="8"/>
  <c r="ES20" i="8"/>
  <c r="GK20" i="8"/>
  <c r="HQ20" i="8"/>
  <c r="IW20" i="8"/>
  <c r="EK20" i="8"/>
  <c r="GY20" i="8"/>
  <c r="IY20" i="8"/>
  <c r="FM20" i="8"/>
  <c r="HO20" i="8"/>
  <c r="JO20" i="8"/>
  <c r="GE20" i="8"/>
  <c r="IC20" i="8"/>
  <c r="IH20" i="8"/>
  <c r="EO20" i="8"/>
  <c r="HJ20" i="8"/>
  <c r="FJ20" i="8"/>
  <c r="EV20" i="8"/>
  <c r="IL20" i="8"/>
  <c r="FQ20" i="8"/>
  <c r="JL20" i="8"/>
  <c r="GS20" i="8"/>
  <c r="FH20" i="8"/>
  <c r="GD20" i="8"/>
  <c r="GQ20" i="8"/>
  <c r="HK20" i="8"/>
  <c r="GN20" i="8"/>
  <c r="CX20" i="8"/>
  <c r="DI20" i="8"/>
  <c r="CR20" i="8"/>
  <c r="CZ20" i="8"/>
  <c r="DC20" i="8"/>
  <c r="CQ20" i="8"/>
  <c r="DG20" i="8"/>
  <c r="CU20" i="8"/>
  <c r="DB20" i="8"/>
  <c r="CY20" i="8"/>
  <c r="DM20" i="8"/>
  <c r="CT20" i="8"/>
  <c r="CV20" i="8"/>
  <c r="DL20" i="8"/>
  <c r="DK20" i="8"/>
  <c r="DD20" i="8"/>
  <c r="DP20" i="8"/>
  <c r="CW20" i="8"/>
  <c r="DH20" i="8"/>
  <c r="DJ20" i="8"/>
  <c r="CS20" i="8"/>
  <c r="DA20" i="8"/>
  <c r="DE20" i="8"/>
  <c r="CP20" i="8"/>
  <c r="BQ21" i="8"/>
  <c r="AE21" i="8"/>
  <c r="BB21" i="8"/>
  <c r="I21" i="8"/>
  <c r="W21" i="8"/>
  <c r="BN21" i="8"/>
  <c r="H21" i="8"/>
  <c r="CH21" i="8"/>
  <c r="AS21" i="8"/>
  <c r="BC21" i="8"/>
  <c r="J21" i="8"/>
  <c r="X21" i="8"/>
  <c r="CL21" i="8"/>
  <c r="S21" i="8"/>
  <c r="CI21" i="8"/>
  <c r="AT21" i="8"/>
  <c r="G21" i="8"/>
  <c r="R21" i="8"/>
  <c r="Y21" i="8"/>
  <c r="BA21" i="8"/>
  <c r="BK21" i="8"/>
  <c r="O21" i="8"/>
  <c r="BE21" i="8"/>
  <c r="BP21" i="8"/>
  <c r="F21" i="8"/>
  <c r="AL21" i="8"/>
  <c r="CJ21" i="8"/>
  <c r="CK21" i="8"/>
  <c r="CN21" i="8"/>
  <c r="BF21" i="8"/>
  <c r="CO21" i="8"/>
  <c r="CW21" i="8" s="1"/>
  <c r="BJ21" i="8"/>
  <c r="AR21" i="8"/>
  <c r="AC21" i="8"/>
  <c r="BY21" i="8"/>
  <c r="BW21" i="8"/>
  <c r="Z21" i="8"/>
  <c r="P21" i="8"/>
  <c r="AO21" i="8"/>
  <c r="AF21" i="8"/>
  <c r="BO21" i="8"/>
  <c r="BL21" i="8"/>
  <c r="BM21" i="8"/>
  <c r="BH21" i="8"/>
  <c r="AH21" i="8"/>
  <c r="BI21" i="8"/>
  <c r="AI21" i="8"/>
  <c r="BV21" i="8"/>
  <c r="AZ21" i="8"/>
  <c r="U21" i="8"/>
  <c r="BG21" i="8"/>
  <c r="CA21" i="8"/>
  <c r="BU21" i="8"/>
  <c r="AP21" i="8"/>
  <c r="AQ21" i="8"/>
  <c r="AD21" i="8"/>
  <c r="AV21" i="8"/>
  <c r="L21" i="8"/>
  <c r="AU21" i="8"/>
  <c r="AN21" i="8"/>
  <c r="Q21" i="8"/>
  <c r="K21" i="8"/>
  <c r="AW21" i="8"/>
  <c r="CC21" i="8"/>
  <c r="AX21" i="8"/>
  <c r="AY21" i="8"/>
  <c r="C21" i="8"/>
  <c r="AK21" i="8"/>
  <c r="D21" i="8"/>
  <c r="AG21" i="8"/>
  <c r="CM21" i="8"/>
  <c r="AM21" i="8"/>
  <c r="AA21" i="8"/>
  <c r="V21" i="8"/>
  <c r="BZ21" i="8"/>
  <c r="BT21" i="8"/>
  <c r="BR21" i="8"/>
  <c r="BS21" i="8"/>
  <c r="CF21" i="8"/>
  <c r="M21" i="8"/>
  <c r="AB21" i="8"/>
  <c r="BX21" i="8"/>
  <c r="CE21" i="8"/>
  <c r="E21" i="8"/>
  <c r="T21" i="8"/>
  <c r="BD21" i="8"/>
  <c r="AJ21" i="8"/>
  <c r="N21" i="8"/>
  <c r="CD21" i="8"/>
  <c r="CG21" i="8"/>
  <c r="CB21" i="8"/>
  <c r="FO22" i="8"/>
  <c r="FS22" i="8"/>
  <c r="DS22" i="8"/>
  <c r="GZ22" i="8"/>
  <c r="HP22" i="8"/>
  <c r="HT22" i="8"/>
  <c r="HU22" i="8"/>
  <c r="HW22" i="8"/>
  <c r="IK22" i="8"/>
  <c r="IP22" i="8"/>
  <c r="DL22" i="8"/>
  <c r="IY22" i="8"/>
  <c r="JI22" i="8"/>
  <c r="JK22" i="8"/>
  <c r="JN22" i="8"/>
  <c r="JO22" i="8"/>
  <c r="IX22" i="8"/>
  <c r="HM22" i="8"/>
  <c r="DO22" i="8"/>
  <c r="CV22" i="8"/>
  <c r="DE22" i="8"/>
  <c r="EM22" i="8"/>
  <c r="EP22" i="8"/>
  <c r="FH22" i="8"/>
  <c r="DP22" i="8"/>
  <c r="DG22" i="8"/>
  <c r="DN22" i="8"/>
  <c r="DM22" i="8"/>
  <c r="EL22" i="8"/>
  <c r="FR22" i="8"/>
  <c r="GX22" i="8"/>
  <c r="ID22" i="8"/>
  <c r="EG22" i="8"/>
  <c r="FM22" i="8"/>
  <c r="GS22" i="8"/>
  <c r="HY22" i="8"/>
  <c r="EH22" i="8"/>
  <c r="FX22" i="8"/>
  <c r="HO22" i="8"/>
  <c r="JB22" i="8"/>
  <c r="EU22" i="8"/>
  <c r="GL22" i="8"/>
  <c r="IB22" i="8"/>
  <c r="JL22" i="8"/>
  <c r="FG22" i="8"/>
  <c r="GW22" i="8"/>
  <c r="IN22" i="8"/>
  <c r="EB22" i="8"/>
  <c r="GQ22" i="8"/>
  <c r="JC22" i="8"/>
  <c r="DI22" i="8"/>
  <c r="GD22" i="8"/>
  <c r="IR22" i="8"/>
  <c r="DB22" i="8"/>
  <c r="FL22" i="8"/>
  <c r="IE22" i="8"/>
  <c r="DC22" i="8"/>
  <c r="DH22" i="8"/>
  <c r="GG22" i="8"/>
  <c r="HC22" i="8"/>
  <c r="HB22" i="8"/>
  <c r="FV22" i="8"/>
  <c r="GN22" i="8"/>
  <c r="GY22" i="8"/>
  <c r="CY22" i="8"/>
  <c r="CQ22" i="8"/>
  <c r="ET22" i="8"/>
  <c r="FZ22" i="8"/>
  <c r="HF22" i="8"/>
  <c r="IL22" i="8"/>
  <c r="EO22" i="8"/>
  <c r="EI22" i="8"/>
  <c r="EN22" i="8"/>
  <c r="EY22" i="8"/>
  <c r="DR22" i="8"/>
  <c r="CP22" i="8"/>
  <c r="DV22" i="8"/>
  <c r="FB22" i="8"/>
  <c r="GH22" i="8"/>
  <c r="HN22" i="8"/>
  <c r="DX22" i="8"/>
  <c r="EW22" i="8"/>
  <c r="GC22" i="8"/>
  <c r="HI22" i="8"/>
  <c r="IO22" i="8"/>
  <c r="FC22" i="8"/>
  <c r="GT22" i="8"/>
  <c r="IJ22" i="8"/>
  <c r="DZ22" i="8"/>
  <c r="FP22" i="8"/>
  <c r="HG22" i="8"/>
  <c r="IV22" i="8"/>
  <c r="EK22" i="8"/>
  <c r="GB22" i="8"/>
  <c r="HS22" i="8"/>
  <c r="JE22" i="8"/>
  <c r="FI22" i="8"/>
  <c r="HX22" i="8"/>
  <c r="CS22" i="8"/>
  <c r="ES22" i="8"/>
  <c r="HK22" i="8"/>
  <c r="JQ22" i="8"/>
  <c r="EE22" i="8"/>
  <c r="GU22" i="8"/>
  <c r="JG22" i="8"/>
  <c r="DQ22" i="8"/>
  <c r="II22" i="8"/>
  <c r="EF22" i="8"/>
  <c r="JA22" i="8"/>
  <c r="FA22" i="8"/>
  <c r="CR22" i="8"/>
  <c r="GJ22" i="8"/>
  <c r="IU22" i="8"/>
  <c r="CZ22" i="8"/>
  <c r="GP22" i="8"/>
  <c r="FU22" i="8"/>
  <c r="IG22" i="8"/>
  <c r="GI22" i="8"/>
  <c r="JJ22" i="8"/>
  <c r="GV22" i="8"/>
  <c r="EA22" i="8"/>
  <c r="HH22" i="8"/>
  <c r="EQ22" i="8"/>
  <c r="JP22" i="8"/>
  <c r="GR22" i="8"/>
  <c r="DJ22" i="8"/>
  <c r="IS22" i="8"/>
  <c r="CW22" i="8"/>
  <c r="FD22" i="8"/>
  <c r="GF22" i="8"/>
  <c r="EZ22" i="8"/>
  <c r="HQ22" i="8"/>
  <c r="GM22" i="8"/>
  <c r="FK22" i="8"/>
  <c r="HE22" i="8"/>
  <c r="GO22" i="8"/>
  <c r="HV22" i="8"/>
  <c r="GK22" i="8"/>
  <c r="DU22" i="8"/>
  <c r="HD22" i="8"/>
  <c r="EJ22" i="8"/>
  <c r="HR22" i="8"/>
  <c r="EV22" i="8"/>
  <c r="IC22" i="8"/>
  <c r="FY22" i="8"/>
  <c r="DA22" i="8"/>
  <c r="IA22" i="8"/>
  <c r="EX22" i="8"/>
  <c r="CU22" i="8"/>
  <c r="DW22" i="8"/>
  <c r="IZ22" i="8"/>
  <c r="DT22" i="8"/>
  <c r="FJ22" i="8"/>
  <c r="FN22" i="8"/>
  <c r="GA22" i="8"/>
  <c r="JM22" i="8"/>
  <c r="CT22" i="8"/>
  <c r="FW22" i="8"/>
  <c r="ED22" i="8"/>
  <c r="DY22" i="8"/>
  <c r="HA22" i="8"/>
  <c r="ER22" i="8"/>
  <c r="HZ22" i="8"/>
  <c r="FF22" i="8"/>
  <c r="IM22" i="8"/>
  <c r="FQ22" i="8"/>
  <c r="IW22" i="8"/>
  <c r="HJ22" i="8"/>
  <c r="EC22" i="8"/>
  <c r="JF22" i="8"/>
  <c r="GE22" i="8"/>
  <c r="DK22" i="8"/>
  <c r="JH22" i="8"/>
  <c r="DF22" i="8"/>
  <c r="IF22" i="8"/>
  <c r="FT22" i="8"/>
  <c r="DD22" i="8"/>
  <c r="FE22" i="8"/>
  <c r="IT22" i="8"/>
  <c r="JD22" i="8"/>
  <c r="IQ22" i="8"/>
  <c r="HL22" i="8"/>
  <c r="IH22" i="8"/>
  <c r="CK19" i="8"/>
  <c r="AU19" i="8"/>
  <c r="CD19" i="8"/>
  <c r="I19" i="8"/>
  <c r="AT19" i="8"/>
  <c r="BD19" i="8"/>
  <c r="Q19" i="8"/>
  <c r="AO19" i="8"/>
  <c r="CO19" i="8"/>
  <c r="DO19" i="8" s="1"/>
  <c r="D19" i="8"/>
  <c r="BW19" i="8"/>
  <c r="R19" i="8"/>
  <c r="AK19" i="8"/>
  <c r="AV19" i="8"/>
  <c r="K19" i="8"/>
  <c r="U19" i="8"/>
  <c r="T19" i="8"/>
  <c r="AG19" i="8"/>
  <c r="BM19" i="8"/>
  <c r="AF19" i="8"/>
  <c r="CC19" i="8"/>
  <c r="E19" i="8"/>
  <c r="BX19" i="8"/>
  <c r="BY19" i="8"/>
  <c r="J19" i="8"/>
  <c r="AC19" i="8"/>
  <c r="G19" i="8"/>
  <c r="Z19" i="8"/>
  <c r="Y19" i="8"/>
  <c r="BA19" i="8"/>
  <c r="BJ19" i="8"/>
  <c r="BK19" i="8"/>
  <c r="BL19" i="8"/>
  <c r="BQ19" i="8"/>
  <c r="AX19" i="8"/>
  <c r="N19" i="8"/>
  <c r="CF19" i="8"/>
  <c r="BH19" i="8"/>
  <c r="AR19" i="8"/>
  <c r="X19" i="8"/>
  <c r="L19" i="8"/>
  <c r="S19" i="8"/>
  <c r="BE19" i="8"/>
  <c r="AB19" i="8"/>
  <c r="AA19" i="8"/>
  <c r="O19" i="8"/>
  <c r="AE19" i="8"/>
  <c r="M19" i="8"/>
  <c r="AM19" i="8"/>
  <c r="CM19" i="8"/>
  <c r="BR19" i="8"/>
  <c r="BS19" i="8"/>
  <c r="BT19" i="8"/>
  <c r="CE19" i="8"/>
  <c r="BF19" i="8"/>
  <c r="V19" i="8"/>
  <c r="AI19" i="8"/>
  <c r="BV19" i="8"/>
  <c r="AZ19" i="8"/>
  <c r="C19" i="8"/>
  <c r="AW19" i="8"/>
  <c r="BP19" i="8"/>
  <c r="BI19" i="8"/>
  <c r="BB19" i="8"/>
  <c r="BZ19" i="8"/>
  <c r="CA19" i="8"/>
  <c r="CB19" i="8"/>
  <c r="AH19" i="8"/>
  <c r="AD19" i="8"/>
  <c r="BG19" i="8"/>
  <c r="AQ19" i="8"/>
  <c r="CG19" i="8"/>
  <c r="H19" i="8"/>
  <c r="AL19" i="8"/>
  <c r="CL19" i="8"/>
  <c r="AN19" i="8"/>
  <c r="CJ19" i="8"/>
  <c r="AY19" i="8"/>
  <c r="BC19" i="8"/>
  <c r="BN19" i="8"/>
  <c r="AP19" i="8"/>
  <c r="AJ19" i="8"/>
  <c r="AS19" i="8"/>
  <c r="BU19" i="8"/>
  <c r="CH19" i="8"/>
  <c r="F19" i="8"/>
  <c r="P19" i="8"/>
  <c r="W19" i="8"/>
  <c r="CN19" i="8"/>
  <c r="CI19" i="8"/>
  <c r="BO19" i="8"/>
  <c r="CM25" i="8"/>
  <c r="AG25" i="8"/>
  <c r="R25" i="8"/>
  <c r="BY25" i="8"/>
  <c r="Z25" i="8"/>
  <c r="BK25" i="8"/>
  <c r="J25" i="8"/>
  <c r="BT25" i="8"/>
  <c r="AP25" i="8"/>
  <c r="BU25" i="8"/>
  <c r="BV25" i="8"/>
  <c r="AR25" i="8"/>
  <c r="Q25" i="8"/>
  <c r="AD25" i="8"/>
  <c r="BB25" i="8"/>
  <c r="CI25" i="8"/>
  <c r="P25" i="8"/>
  <c r="BR25" i="8"/>
  <c r="X25" i="8"/>
  <c r="O25" i="8"/>
  <c r="U25" i="8"/>
  <c r="AV25" i="8"/>
  <c r="AY25" i="8"/>
  <c r="CB25" i="8"/>
  <c r="AX25" i="8"/>
  <c r="CC25" i="8"/>
  <c r="CD25" i="8"/>
  <c r="AZ25" i="8"/>
  <c r="I25" i="8"/>
  <c r="AQ25" i="8"/>
  <c r="BX25" i="8"/>
  <c r="BA25" i="8"/>
  <c r="CH25" i="8"/>
  <c r="G25" i="8"/>
  <c r="AO25" i="8"/>
  <c r="AN25" i="8"/>
  <c r="CG25" i="8"/>
  <c r="V25" i="8"/>
  <c r="AW25" i="8"/>
  <c r="BG25" i="8"/>
  <c r="M25" i="8"/>
  <c r="AL25" i="8"/>
  <c r="BF25" i="8"/>
  <c r="CL25" i="8"/>
  <c r="N25" i="8"/>
  <c r="AM25" i="8"/>
  <c r="E25" i="8"/>
  <c r="CE25" i="8"/>
  <c r="D25" i="8"/>
  <c r="CA25" i="8"/>
  <c r="BC25" i="8"/>
  <c r="BL25" i="8"/>
  <c r="BM25" i="8"/>
  <c r="AJ25" i="8"/>
  <c r="H25" i="8"/>
  <c r="F25" i="8"/>
  <c r="CF25" i="8"/>
  <c r="BQ25" i="8"/>
  <c r="AB25" i="8"/>
  <c r="BE25" i="8"/>
  <c r="BP25" i="8"/>
  <c r="AA25" i="8"/>
  <c r="BD25" i="8"/>
  <c r="CN25" i="8"/>
  <c r="C25" i="8"/>
  <c r="CJ25" i="8"/>
  <c r="CK25" i="8"/>
  <c r="AF25" i="8"/>
  <c r="BJ25" i="8"/>
  <c r="BW25" i="8"/>
  <c r="BS25" i="8"/>
  <c r="T25" i="8"/>
  <c r="AU25" i="8"/>
  <c r="S25" i="8"/>
  <c r="AT25" i="8"/>
  <c r="BZ25" i="8"/>
  <c r="BH25" i="8"/>
  <c r="L25" i="8"/>
  <c r="AK25" i="8"/>
  <c r="K25" i="8"/>
  <c r="AH25" i="8"/>
  <c r="BI25" i="8"/>
  <c r="AI25" i="8"/>
  <c r="BO25" i="8"/>
  <c r="AS25" i="8"/>
  <c r="BN25" i="8"/>
  <c r="W25" i="8"/>
  <c r="AC25" i="8"/>
  <c r="AE25" i="8"/>
  <c r="CO25" i="8"/>
  <c r="DF25" i="8" s="1"/>
  <c r="Y25" i="8"/>
  <c r="D27" i="5"/>
  <c r="D16" i="6"/>
  <c r="C16" i="6"/>
  <c r="E16" i="6"/>
  <c r="AK26" i="8"/>
  <c r="AD26" i="8"/>
  <c r="G26" i="8"/>
  <c r="C26" i="8"/>
  <c r="O26" i="8"/>
  <c r="P26" i="8"/>
  <c r="BI26" i="8"/>
  <c r="CO26" i="8"/>
  <c r="CP26" i="8" s="1"/>
  <c r="BJ26" i="8"/>
  <c r="BK26" i="8"/>
  <c r="AF26" i="8"/>
  <c r="AI26" i="8"/>
  <c r="BM26" i="8"/>
  <c r="M26" i="8"/>
  <c r="AR26" i="8"/>
  <c r="D26" i="8"/>
  <c r="AG26" i="8"/>
  <c r="CJ26" i="8"/>
  <c r="AA26" i="8"/>
  <c r="BU26" i="8"/>
  <c r="N26" i="8"/>
  <c r="AC26" i="8"/>
  <c r="CC26" i="8"/>
  <c r="X26" i="8"/>
  <c r="CN26" i="8"/>
  <c r="BF26" i="8"/>
  <c r="BQ26" i="8"/>
  <c r="AL26" i="8"/>
  <c r="BR26" i="8"/>
  <c r="BS26" i="8"/>
  <c r="AN26" i="8"/>
  <c r="F26" i="8"/>
  <c r="BC26" i="8"/>
  <c r="BL26" i="8"/>
  <c r="AB26" i="8"/>
  <c r="BV26" i="8"/>
  <c r="S26" i="8"/>
  <c r="AZ26" i="8"/>
  <c r="BG26" i="8"/>
  <c r="E26" i="8"/>
  <c r="BW26" i="8"/>
  <c r="W26" i="8"/>
  <c r="BO26" i="8"/>
  <c r="AU26" i="8"/>
  <c r="CM26" i="8"/>
  <c r="AT26" i="8"/>
  <c r="CA26" i="8"/>
  <c r="BE26" i="8"/>
  <c r="CL26" i="8"/>
  <c r="V26" i="8"/>
  <c r="BH26" i="8"/>
  <c r="CK26" i="8"/>
  <c r="J26" i="8"/>
  <c r="AO26" i="8"/>
  <c r="I26" i="8"/>
  <c r="AM26" i="8"/>
  <c r="BP26" i="8"/>
  <c r="H26" i="8"/>
  <c r="AJ26" i="8"/>
  <c r="CB26" i="8"/>
  <c r="BB26" i="8"/>
  <c r="CI26" i="8"/>
  <c r="AS26" i="8"/>
  <c r="BX26" i="8"/>
  <c r="CE26" i="8"/>
  <c r="BY26" i="8"/>
  <c r="BZ26" i="8"/>
  <c r="AV26" i="8"/>
  <c r="U26" i="8"/>
  <c r="T26" i="8"/>
  <c r="BA26" i="8"/>
  <c r="K26" i="8"/>
  <c r="AP26" i="8"/>
  <c r="Z26" i="8"/>
  <c r="BT26" i="8"/>
  <c r="Y26" i="8"/>
  <c r="AW26" i="8"/>
  <c r="CH26" i="8"/>
  <c r="AX26" i="8"/>
  <c r="CD26" i="8"/>
  <c r="CG26" i="8"/>
  <c r="BD26" i="8"/>
  <c r="L26" i="8"/>
  <c r="AQ26" i="8"/>
  <c r="AH26" i="8"/>
  <c r="CF26" i="8"/>
  <c r="AY26" i="8"/>
  <c r="BN26" i="8"/>
  <c r="AE26" i="8"/>
  <c r="R26" i="8"/>
  <c r="Q26" i="8"/>
  <c r="DQ16" i="8"/>
  <c r="EC16" i="8"/>
  <c r="FI16" i="8"/>
  <c r="GO16" i="8"/>
  <c r="HU16" i="8"/>
  <c r="JA16" i="8"/>
  <c r="ED16" i="8"/>
  <c r="FJ16" i="8"/>
  <c r="GP16" i="8"/>
  <c r="HV16" i="8"/>
  <c r="JB16" i="8"/>
  <c r="EM16" i="8"/>
  <c r="FS16" i="8"/>
  <c r="GY16" i="8"/>
  <c r="IE16" i="8"/>
  <c r="JK16" i="8"/>
  <c r="EV16" i="8"/>
  <c r="GB16" i="8"/>
  <c r="HH16" i="8"/>
  <c r="IN16" i="8"/>
  <c r="DY16" i="8"/>
  <c r="FE16" i="8"/>
  <c r="GK16" i="8"/>
  <c r="HQ16" i="8"/>
  <c r="IW16" i="8"/>
  <c r="ER16" i="8"/>
  <c r="IA16" i="8"/>
  <c r="EY16" i="8"/>
  <c r="IH16" i="8"/>
  <c r="FW16" i="8"/>
  <c r="JF16" i="8"/>
  <c r="HZ16" i="8"/>
  <c r="HB16" i="8"/>
  <c r="FX16" i="8"/>
  <c r="GF16" i="8"/>
  <c r="IR16" i="8"/>
  <c r="FF16" i="8"/>
  <c r="IB16" i="8"/>
  <c r="EK16" i="8"/>
  <c r="FQ16" i="8"/>
  <c r="GW16" i="8"/>
  <c r="IC16" i="8"/>
  <c r="JI16" i="8"/>
  <c r="EL16" i="8"/>
  <c r="FR16" i="8"/>
  <c r="GX16" i="8"/>
  <c r="ID16" i="8"/>
  <c r="JJ16" i="8"/>
  <c r="EU16" i="8"/>
  <c r="GA16" i="8"/>
  <c r="HG16" i="8"/>
  <c r="IM16" i="8"/>
  <c r="DX16" i="8"/>
  <c r="FD16" i="8"/>
  <c r="GJ16" i="8"/>
  <c r="HP16" i="8"/>
  <c r="IV16" i="8"/>
  <c r="EG16" i="8"/>
  <c r="FM16" i="8"/>
  <c r="GS16" i="8"/>
  <c r="HY16" i="8"/>
  <c r="JE16" i="8"/>
  <c r="FO16" i="8"/>
  <c r="IX16" i="8"/>
  <c r="FV16" i="8"/>
  <c r="IZ16" i="8"/>
  <c r="GT16" i="8"/>
  <c r="FY16" i="8"/>
  <c r="IK16" i="8"/>
  <c r="ET16" i="8"/>
  <c r="HF16" i="8"/>
  <c r="DW16" i="8"/>
  <c r="GI16" i="8"/>
  <c r="IU16" i="8"/>
  <c r="FL16" i="8"/>
  <c r="HX16" i="8"/>
  <c r="EO16" i="8"/>
  <c r="HA16" i="8"/>
  <c r="JM16" i="8"/>
  <c r="JP16" i="8"/>
  <c r="EH16" i="8"/>
  <c r="EA16" i="8"/>
  <c r="EJ16" i="8"/>
  <c r="EP16" i="8"/>
  <c r="IQ16" i="8"/>
  <c r="GV16" i="8"/>
  <c r="FG16" i="8"/>
  <c r="FN16" i="8"/>
  <c r="HT16" i="8"/>
  <c r="DU16" i="8"/>
  <c r="GG16" i="8"/>
  <c r="IS16" i="8"/>
  <c r="FB16" i="8"/>
  <c r="HN16" i="8"/>
  <c r="EE16" i="8"/>
  <c r="GQ16" i="8"/>
  <c r="JC16" i="8"/>
  <c r="FT16" i="8"/>
  <c r="IF16" i="8"/>
  <c r="EW16" i="8"/>
  <c r="HI16" i="8"/>
  <c r="DZ16" i="8"/>
  <c r="EB16" i="8"/>
  <c r="EZ16" i="8"/>
  <c r="FH16" i="8"/>
  <c r="FP16" i="8"/>
  <c r="HC16" i="8"/>
  <c r="EQ16" i="8"/>
  <c r="IY16" i="8"/>
  <c r="HR16" i="8"/>
  <c r="HS16" i="8"/>
  <c r="DT16" i="8"/>
  <c r="ES16" i="8"/>
  <c r="HE16" i="8"/>
  <c r="JQ16" i="8"/>
  <c r="FZ16" i="8"/>
  <c r="IL16" i="8"/>
  <c r="FC16" i="8"/>
  <c r="HO16" i="8"/>
  <c r="EF16" i="8"/>
  <c r="GR16" i="8"/>
  <c r="JD16" i="8"/>
  <c r="FU16" i="8"/>
  <c r="IG16" i="8"/>
  <c r="GL16" i="8"/>
  <c r="GN16" i="8"/>
  <c r="HL16" i="8"/>
  <c r="GU16" i="8"/>
  <c r="IJ16" i="8"/>
  <c r="IP16" i="8"/>
  <c r="GM16" i="8"/>
  <c r="HJ16" i="8"/>
  <c r="JN16" i="8"/>
  <c r="DS16" i="8"/>
  <c r="GE16" i="8"/>
  <c r="GH16" i="8"/>
  <c r="EN16" i="8"/>
  <c r="IO16" i="8"/>
  <c r="JH16" i="8"/>
  <c r="JG16" i="8"/>
  <c r="II16" i="8"/>
  <c r="FA16" i="8"/>
  <c r="IT16" i="8"/>
  <c r="GZ16" i="8"/>
  <c r="HD16" i="8"/>
  <c r="JO16" i="8"/>
  <c r="DR16" i="8"/>
  <c r="HW16" i="8"/>
  <c r="EX16" i="8"/>
  <c r="HM16" i="8"/>
  <c r="FK16" i="8"/>
  <c r="JL16" i="8"/>
  <c r="HK16" i="8"/>
  <c r="EI16" i="8"/>
  <c r="GD16" i="8"/>
  <c r="DV16" i="8"/>
  <c r="GC16" i="8"/>
  <c r="G6" i="6"/>
  <c r="H6" i="6"/>
  <c r="I6" i="6"/>
  <c r="J6" i="6"/>
  <c r="K6" i="6"/>
  <c r="F6" i="6"/>
  <c r="D43" i="3"/>
  <c r="C3" i="6" s="1"/>
  <c r="D46" i="3"/>
  <c r="D52" i="3"/>
  <c r="D12" i="6" s="1"/>
  <c r="D47" i="3"/>
  <c r="C7" i="6" s="1"/>
  <c r="D53" i="3"/>
  <c r="E13" i="6" s="1"/>
  <c r="D44" i="3"/>
  <c r="E4" i="6" s="1"/>
  <c r="D48" i="3"/>
  <c r="E8" i="6" s="1"/>
  <c r="D50" i="3"/>
  <c r="C10" i="6" s="1"/>
  <c r="D49" i="3"/>
  <c r="D9" i="6" s="1"/>
  <c r="D55" i="3"/>
  <c r="E15" i="6" s="1"/>
  <c r="D51" i="3"/>
  <c r="E11" i="6" s="1"/>
  <c r="D54" i="3"/>
  <c r="C14" i="6" s="1"/>
  <c r="B20" i="2"/>
  <c r="D45" i="3"/>
  <c r="D5" i="6" s="1"/>
  <c r="C12" i="6"/>
  <c r="E55" i="3"/>
  <c r="E52" i="3"/>
  <c r="E47" i="3"/>
  <c r="E51" i="3"/>
  <c r="E54" i="3"/>
  <c r="E49" i="3"/>
  <c r="E50" i="3"/>
  <c r="E43" i="3"/>
  <c r="E53" i="3"/>
  <c r="E48" i="3"/>
  <c r="E45" i="3"/>
  <c r="E44" i="3"/>
  <c r="DC26" i="8" l="1"/>
  <c r="DE26" i="8"/>
  <c r="CT26" i="8"/>
  <c r="BN16" i="8"/>
  <c r="BP16" i="8"/>
  <c r="AG16" i="8"/>
  <c r="AY16" i="8"/>
  <c r="P16" i="8"/>
  <c r="Y16" i="8"/>
  <c r="BO16" i="8"/>
  <c r="X16" i="8"/>
  <c r="CF16" i="8"/>
  <c r="AK16" i="8"/>
  <c r="BE16" i="8"/>
  <c r="AD16" i="8"/>
  <c r="U16" i="8"/>
  <c r="CN16" i="8"/>
  <c r="AP16" i="8"/>
  <c r="E16" i="8"/>
  <c r="CM16" i="8"/>
  <c r="AO16" i="8"/>
  <c r="BF16" i="8"/>
  <c r="W16" i="8"/>
  <c r="C16" i="8"/>
  <c r="BY16" i="8"/>
  <c r="Z16" i="8"/>
  <c r="CE16" i="8"/>
  <c r="I16" i="8"/>
  <c r="BQ16" i="8"/>
  <c r="CD16" i="8"/>
  <c r="AC16" i="8"/>
  <c r="AW16" i="8"/>
  <c r="AQ16" i="8"/>
  <c r="R16" i="8"/>
  <c r="CA16" i="8"/>
  <c r="CB16" i="8"/>
  <c r="CC16" i="8"/>
  <c r="CG16" i="8"/>
  <c r="D16" i="8"/>
  <c r="BI16" i="8"/>
  <c r="AM16" i="8"/>
  <c r="BX16" i="8"/>
  <c r="AV16" i="8"/>
  <c r="V16" i="8"/>
  <c r="Q16" i="8"/>
  <c r="AH16" i="8"/>
  <c r="CO16" i="8"/>
  <c r="BA16" i="8"/>
  <c r="K16" i="8"/>
  <c r="AZ16" i="8"/>
  <c r="S16" i="8"/>
  <c r="H16" i="8"/>
  <c r="CI16" i="8"/>
  <c r="CJ16" i="8"/>
  <c r="CK16" i="8"/>
  <c r="AL16" i="8"/>
  <c r="L16" i="8"/>
  <c r="BW16" i="8"/>
  <c r="AU16" i="8"/>
  <c r="CL16" i="8"/>
  <c r="BD16" i="8"/>
  <c r="G16" i="8"/>
  <c r="BR16" i="8"/>
  <c r="O16" i="8"/>
  <c r="AR16" i="8"/>
  <c r="J16" i="8"/>
  <c r="AX16" i="8"/>
  <c r="BZ16" i="8"/>
  <c r="AI16" i="8"/>
  <c r="BK16" i="8"/>
  <c r="BL16" i="8"/>
  <c r="BM16" i="8"/>
  <c r="BH16" i="8"/>
  <c r="AT16" i="8"/>
  <c r="T16" i="8"/>
  <c r="CH16" i="8"/>
  <c r="BC16" i="8"/>
  <c r="AF16" i="8"/>
  <c r="F16" i="8"/>
  <c r="AJ16" i="8"/>
  <c r="BV16" i="8"/>
  <c r="BJ16" i="8"/>
  <c r="BG16" i="8"/>
  <c r="BS16" i="8"/>
  <c r="BB16" i="8"/>
  <c r="AN16" i="8"/>
  <c r="AS16" i="8"/>
  <c r="AE16" i="8"/>
  <c r="BT16" i="8"/>
  <c r="AB16" i="8"/>
  <c r="N16" i="8"/>
  <c r="AA16" i="8"/>
  <c r="M16" i="8"/>
  <c r="BU16" i="8"/>
  <c r="DD21" i="8"/>
  <c r="DI21" i="8"/>
  <c r="CZ21" i="8"/>
  <c r="CS21" i="8"/>
  <c r="DN21" i="8"/>
  <c r="DM21" i="8"/>
  <c r="CU21" i="8"/>
  <c r="CV21" i="8"/>
  <c r="DK26" i="8"/>
  <c r="DP26" i="8"/>
  <c r="DI26" i="8"/>
  <c r="DN26" i="8"/>
  <c r="CS26" i="8"/>
  <c r="CW26" i="8"/>
  <c r="CQ26" i="8"/>
  <c r="CP25" i="8"/>
  <c r="DC25" i="8"/>
  <c r="DI25" i="8"/>
  <c r="CT25" i="8"/>
  <c r="CQ25" i="8"/>
  <c r="DK25" i="8"/>
  <c r="DJ24" i="8"/>
  <c r="CY24" i="8"/>
  <c r="DB24" i="8"/>
  <c r="DA24" i="8"/>
  <c r="CY19" i="8"/>
  <c r="CP19" i="8"/>
  <c r="DF19" i="8"/>
  <c r="DD19" i="8"/>
  <c r="CT19" i="8"/>
  <c r="DK19" i="8"/>
  <c r="DB26" i="8"/>
  <c r="DJ26" i="8"/>
  <c r="DA21" i="8"/>
  <c r="DG21" i="8"/>
  <c r="CR21" i="8"/>
  <c r="DF21" i="8"/>
  <c r="CP21" i="8"/>
  <c r="DO26" i="8"/>
  <c r="DL26" i="8"/>
  <c r="DM26" i="8"/>
  <c r="CX26" i="8"/>
  <c r="CU26" i="8"/>
  <c r="DD26" i="8"/>
  <c r="DA26" i="8"/>
  <c r="CZ25" i="8"/>
  <c r="DO25" i="8"/>
  <c r="CR25" i="8"/>
  <c r="DL25" i="8"/>
  <c r="CY25" i="8"/>
  <c r="DG25" i="8"/>
  <c r="DC24" i="8"/>
  <c r="DP24" i="8"/>
  <c r="CX24" i="8"/>
  <c r="CV24" i="8"/>
  <c r="DL24" i="8"/>
  <c r="CQ24" i="8"/>
  <c r="DG24" i="8"/>
  <c r="CS24" i="8"/>
  <c r="AY18" i="8"/>
  <c r="N18" i="8"/>
  <c r="AH18" i="8"/>
  <c r="CN18" i="8"/>
  <c r="BE18" i="8"/>
  <c r="E18" i="8"/>
  <c r="BI18" i="8"/>
  <c r="AA18" i="8"/>
  <c r="D18" i="8"/>
  <c r="W18" i="8"/>
  <c r="BF18" i="8"/>
  <c r="AS18" i="8"/>
  <c r="T18" i="8"/>
  <c r="AQ18" i="8"/>
  <c r="CI18" i="8"/>
  <c r="L18" i="8"/>
  <c r="O18" i="8"/>
  <c r="AR18" i="8"/>
  <c r="CJ18" i="8"/>
  <c r="BL18" i="8"/>
  <c r="G18" i="8"/>
  <c r="BU18" i="8"/>
  <c r="BV18" i="8"/>
  <c r="BO18" i="8"/>
  <c r="BP18" i="8"/>
  <c r="AT18" i="8"/>
  <c r="X18" i="8"/>
  <c r="AM18" i="8"/>
  <c r="CF18" i="8"/>
  <c r="BD18" i="8"/>
  <c r="AO18" i="8"/>
  <c r="CG18" i="8"/>
  <c r="BK18" i="8"/>
  <c r="Y18" i="8"/>
  <c r="BT18" i="8"/>
  <c r="AG18" i="8"/>
  <c r="BS18" i="8"/>
  <c r="CC18" i="8"/>
  <c r="CD18" i="8"/>
  <c r="BW18" i="8"/>
  <c r="CA18" i="8"/>
  <c r="BB18" i="8"/>
  <c r="BQ18" i="8"/>
  <c r="AU18" i="8"/>
  <c r="AF18" i="8"/>
  <c r="J18" i="8"/>
  <c r="AB18" i="8"/>
  <c r="BJ18" i="8"/>
  <c r="C18" i="8"/>
  <c r="AK18" i="8"/>
  <c r="BZ18" i="8"/>
  <c r="AX18" i="8"/>
  <c r="BY18" i="8"/>
  <c r="M18" i="8"/>
  <c r="AW18" i="8"/>
  <c r="U18" i="8"/>
  <c r="V18" i="8"/>
  <c r="I18" i="8"/>
  <c r="AC18" i="8"/>
  <c r="AD18" i="8"/>
  <c r="BA18" i="8"/>
  <c r="CH18" i="8"/>
  <c r="CK18" i="8"/>
  <c r="CL18" i="8"/>
  <c r="CE18" i="8"/>
  <c r="CO18" i="8"/>
  <c r="DA18" i="8" s="1"/>
  <c r="H18" i="8"/>
  <c r="CB18" i="8"/>
  <c r="BC18" i="8"/>
  <c r="AN18" i="8"/>
  <c r="R18" i="8"/>
  <c r="Q18" i="8"/>
  <c r="AI18" i="8"/>
  <c r="K18" i="8"/>
  <c r="AP18" i="8"/>
  <c r="BM18" i="8"/>
  <c r="AL18" i="8"/>
  <c r="AV18" i="8"/>
  <c r="CM18" i="8"/>
  <c r="F18" i="8"/>
  <c r="BH18" i="8"/>
  <c r="S18" i="8"/>
  <c r="BN18" i="8"/>
  <c r="P18" i="8"/>
  <c r="Z18" i="8"/>
  <c r="AJ18" i="8"/>
  <c r="BR18" i="8"/>
  <c r="AZ18" i="8"/>
  <c r="BX18" i="8"/>
  <c r="BG18" i="8"/>
  <c r="AE18" i="8"/>
  <c r="CW19" i="8"/>
  <c r="CU19" i="8"/>
  <c r="CZ19" i="8"/>
  <c r="CX19" i="8"/>
  <c r="DG19" i="8"/>
  <c r="CV19" i="8"/>
  <c r="DI19" i="8"/>
  <c r="CR26" i="8"/>
  <c r="FT17" i="8"/>
  <c r="IL17" i="8"/>
  <c r="IF17" i="8"/>
  <c r="IE17" i="8"/>
  <c r="HN17" i="8"/>
  <c r="GA17" i="8"/>
  <c r="EF17" i="8"/>
  <c r="ED17" i="8"/>
  <c r="GQ17" i="8"/>
  <c r="FS17" i="8"/>
  <c r="DY17" i="8"/>
  <c r="FE17" i="8"/>
  <c r="GK17" i="8"/>
  <c r="HQ17" i="8"/>
  <c r="IW17" i="8"/>
  <c r="DZ17" i="8"/>
  <c r="FF17" i="8"/>
  <c r="GL17" i="8"/>
  <c r="HR17" i="8"/>
  <c r="IX17" i="8"/>
  <c r="EA17" i="8"/>
  <c r="FG17" i="8"/>
  <c r="GM17" i="8"/>
  <c r="HS17" i="8"/>
  <c r="IY17" i="8"/>
  <c r="EB17" i="8"/>
  <c r="FH17" i="8"/>
  <c r="GN17" i="8"/>
  <c r="HT17" i="8"/>
  <c r="IZ17" i="8"/>
  <c r="EC17" i="8"/>
  <c r="FI17" i="8"/>
  <c r="GO17" i="8"/>
  <c r="HU17" i="8"/>
  <c r="JA17" i="8"/>
  <c r="FJ17" i="8"/>
  <c r="IN17" i="8"/>
  <c r="FL17" i="8"/>
  <c r="IU17" i="8"/>
  <c r="GJ17" i="8"/>
  <c r="EN17" i="8"/>
  <c r="FB17" i="8"/>
  <c r="DV17" i="8"/>
  <c r="JC17" i="8"/>
  <c r="FK17" i="8"/>
  <c r="HW17" i="8"/>
  <c r="JL17" i="8"/>
  <c r="EW17" i="8"/>
  <c r="GS17" i="8"/>
  <c r="IG17" i="8"/>
  <c r="DR17" i="8"/>
  <c r="FN17" i="8"/>
  <c r="HB17" i="8"/>
  <c r="IP17" i="8"/>
  <c r="EI17" i="8"/>
  <c r="FW17" i="8"/>
  <c r="HK17" i="8"/>
  <c r="JG17" i="8"/>
  <c r="ER17" i="8"/>
  <c r="GF17" i="8"/>
  <c r="IB17" i="8"/>
  <c r="JP17" i="8"/>
  <c r="FA17" i="8"/>
  <c r="GW17" i="8"/>
  <c r="IK17" i="8"/>
  <c r="EM17" i="8"/>
  <c r="JK17" i="8"/>
  <c r="HF17" i="8"/>
  <c r="FR17" i="8"/>
  <c r="FZ17" i="8"/>
  <c r="HO17" i="8"/>
  <c r="HP17" i="8"/>
  <c r="GZ17" i="8"/>
  <c r="GX17" i="8"/>
  <c r="DK17" i="8"/>
  <c r="EL17" i="8"/>
  <c r="EO17" i="8"/>
  <c r="JM17" i="8"/>
  <c r="IH17" i="8"/>
  <c r="HC17" i="8"/>
  <c r="HL17" i="8"/>
  <c r="GG17" i="8"/>
  <c r="HV17" i="8"/>
  <c r="GH17" i="8"/>
  <c r="JD17" i="8"/>
  <c r="GR17" i="8"/>
  <c r="FM17" i="8"/>
  <c r="HA17" i="8"/>
  <c r="IO17" i="8"/>
  <c r="EH17" i="8"/>
  <c r="FV17" i="8"/>
  <c r="HJ17" i="8"/>
  <c r="JF17" i="8"/>
  <c r="EQ17" i="8"/>
  <c r="GE17" i="8"/>
  <c r="IA17" i="8"/>
  <c r="JO17" i="8"/>
  <c r="EZ17" i="8"/>
  <c r="GV17" i="8"/>
  <c r="IJ17" i="8"/>
  <c r="DU17" i="8"/>
  <c r="FQ17" i="8"/>
  <c r="HE17" i="8"/>
  <c r="IS17" i="8"/>
  <c r="GB17" i="8"/>
  <c r="DW17" i="8"/>
  <c r="HX17" i="8"/>
  <c r="HG17" i="8"/>
  <c r="HH17" i="8"/>
  <c r="JB17" i="8"/>
  <c r="FD17" i="8"/>
  <c r="EV17" i="8"/>
  <c r="DC17" i="8"/>
  <c r="HY17" i="8"/>
  <c r="EX17" i="8"/>
  <c r="DS17" i="8"/>
  <c r="IQ17" i="8"/>
  <c r="FX17" i="8"/>
  <c r="ES17" i="8"/>
  <c r="IC17" i="8"/>
  <c r="GI17" i="8"/>
  <c r="IV17" i="8"/>
  <c r="EE17" i="8"/>
  <c r="EG17" i="8"/>
  <c r="FU17" i="8"/>
  <c r="HI17" i="8"/>
  <c r="JE17" i="8"/>
  <c r="EP17" i="8"/>
  <c r="GD17" i="8"/>
  <c r="HZ17" i="8"/>
  <c r="JN17" i="8"/>
  <c r="EY17" i="8"/>
  <c r="GU17" i="8"/>
  <c r="II17" i="8"/>
  <c r="DT17" i="8"/>
  <c r="FP17" i="8"/>
  <c r="HD17" i="8"/>
  <c r="IR17" i="8"/>
  <c r="EK17" i="8"/>
  <c r="FY17" i="8"/>
  <c r="HM17" i="8"/>
  <c r="JI17" i="8"/>
  <c r="GY17" i="8"/>
  <c r="ET17" i="8"/>
  <c r="DX17" i="8"/>
  <c r="ID17" i="8"/>
  <c r="IM17" i="8"/>
  <c r="FC17" i="8"/>
  <c r="CP17" i="8"/>
  <c r="IT17" i="8"/>
  <c r="GC17" i="8"/>
  <c r="GT17" i="8"/>
  <c r="FO17" i="8"/>
  <c r="EJ17" i="8"/>
  <c r="JH17" i="8"/>
  <c r="JQ17" i="8"/>
  <c r="EU17" i="8"/>
  <c r="GP17" i="8"/>
  <c r="JJ17" i="8"/>
  <c r="DQ17" i="8"/>
  <c r="DA17" i="8"/>
  <c r="CQ17" i="8"/>
  <c r="CW17" i="8"/>
  <c r="DP17" i="8"/>
  <c r="CQ21" i="8"/>
  <c r="DO21" i="8"/>
  <c r="CY21" i="8"/>
  <c r="DB21" i="8"/>
  <c r="DK21" i="8"/>
  <c r="DH21" i="8"/>
  <c r="EA18" i="8"/>
  <c r="HR18" i="8"/>
  <c r="EC18" i="8"/>
  <c r="FI18" i="8"/>
  <c r="GO18" i="8"/>
  <c r="HU18" i="8"/>
  <c r="JA18" i="8"/>
  <c r="ED18" i="8"/>
  <c r="FJ18" i="8"/>
  <c r="GP18" i="8"/>
  <c r="HV18" i="8"/>
  <c r="JB18" i="8"/>
  <c r="EM18" i="8"/>
  <c r="FS18" i="8"/>
  <c r="GY18" i="8"/>
  <c r="IE18" i="8"/>
  <c r="JK18" i="8"/>
  <c r="EV18" i="8"/>
  <c r="GB18" i="8"/>
  <c r="HH18" i="8"/>
  <c r="IN18" i="8"/>
  <c r="DY18" i="8"/>
  <c r="FE18" i="8"/>
  <c r="GK18" i="8"/>
  <c r="HQ18" i="8"/>
  <c r="IW18" i="8"/>
  <c r="EZ18" i="8"/>
  <c r="II18" i="8"/>
  <c r="FG18" i="8"/>
  <c r="IP18" i="8"/>
  <c r="FH18" i="8"/>
  <c r="IQ18" i="8"/>
  <c r="GM18" i="8"/>
  <c r="FO18" i="8"/>
  <c r="EI18" i="8"/>
  <c r="JP18" i="8"/>
  <c r="EY18" i="8"/>
  <c r="FN18" i="8"/>
  <c r="ER18" i="8"/>
  <c r="FX18" i="8"/>
  <c r="DT18" i="8"/>
  <c r="EK18" i="8"/>
  <c r="FQ18" i="8"/>
  <c r="GW18" i="8"/>
  <c r="IC18" i="8"/>
  <c r="JI18" i="8"/>
  <c r="EL18" i="8"/>
  <c r="FR18" i="8"/>
  <c r="GX18" i="8"/>
  <c r="ID18" i="8"/>
  <c r="JJ18" i="8"/>
  <c r="EU18" i="8"/>
  <c r="GA18" i="8"/>
  <c r="HG18" i="8"/>
  <c r="IM18" i="8"/>
  <c r="DX18" i="8"/>
  <c r="FD18" i="8"/>
  <c r="GJ18" i="8"/>
  <c r="HP18" i="8"/>
  <c r="IV18" i="8"/>
  <c r="EG18" i="8"/>
  <c r="FM18" i="8"/>
  <c r="GS18" i="8"/>
  <c r="HY18" i="8"/>
  <c r="JE18" i="8"/>
  <c r="FW18" i="8"/>
  <c r="JF18" i="8"/>
  <c r="GD18" i="8"/>
  <c r="JH18" i="8"/>
  <c r="GE18" i="8"/>
  <c r="JN18" i="8"/>
  <c r="HZ18" i="8"/>
  <c r="GU18" i="8"/>
  <c r="FP18" i="8"/>
  <c r="EX18" i="8"/>
  <c r="HJ18" i="8"/>
  <c r="HK18" i="8"/>
  <c r="IJ18" i="8"/>
  <c r="IX18" i="8"/>
  <c r="GN18" i="8"/>
  <c r="ES18" i="8"/>
  <c r="HE18" i="8"/>
  <c r="JQ18" i="8"/>
  <c r="FZ18" i="8"/>
  <c r="IL18" i="8"/>
  <c r="FC18" i="8"/>
  <c r="HO18" i="8"/>
  <c r="EF18" i="8"/>
  <c r="GR18" i="8"/>
  <c r="JD18" i="8"/>
  <c r="FU18" i="8"/>
  <c r="IG18" i="8"/>
  <c r="GT18" i="8"/>
  <c r="GV18" i="8"/>
  <c r="HB18" i="8"/>
  <c r="IZ18" i="8"/>
  <c r="HC18" i="8"/>
  <c r="JG18" i="8"/>
  <c r="FV18" i="8"/>
  <c r="FA18" i="8"/>
  <c r="HM18" i="8"/>
  <c r="DV18" i="8"/>
  <c r="GH18" i="8"/>
  <c r="IT18" i="8"/>
  <c r="FK18" i="8"/>
  <c r="HW18" i="8"/>
  <c r="EN18" i="8"/>
  <c r="GZ18" i="8"/>
  <c r="JL18" i="8"/>
  <c r="GC18" i="8"/>
  <c r="IO18" i="8"/>
  <c r="HL18" i="8"/>
  <c r="HS18" i="8"/>
  <c r="HT18" i="8"/>
  <c r="EB18" i="8"/>
  <c r="IH18" i="8"/>
  <c r="DQ18" i="8"/>
  <c r="IR18" i="8"/>
  <c r="FY18" i="8"/>
  <c r="IK18" i="8"/>
  <c r="ET18" i="8"/>
  <c r="HF18" i="8"/>
  <c r="DW18" i="8"/>
  <c r="GI18" i="8"/>
  <c r="IU18" i="8"/>
  <c r="FL18" i="8"/>
  <c r="HX18" i="8"/>
  <c r="EO18" i="8"/>
  <c r="HA18" i="8"/>
  <c r="JM18" i="8"/>
  <c r="DR18" i="8"/>
  <c r="DS18" i="8"/>
  <c r="DZ18" i="8"/>
  <c r="IB18" i="8"/>
  <c r="HD18" i="8"/>
  <c r="EQ18" i="8"/>
  <c r="GF18" i="8"/>
  <c r="GG18" i="8"/>
  <c r="EE18" i="8"/>
  <c r="IF18" i="8"/>
  <c r="EJ18" i="8"/>
  <c r="IY18" i="8"/>
  <c r="IS18" i="8"/>
  <c r="GQ18" i="8"/>
  <c r="EW18" i="8"/>
  <c r="EP18" i="8"/>
  <c r="IA18" i="8"/>
  <c r="HN18" i="8"/>
  <c r="EH18" i="8"/>
  <c r="FB18" i="8"/>
  <c r="JC18" i="8"/>
  <c r="HI18" i="8"/>
  <c r="FF18" i="8"/>
  <c r="GL18" i="8"/>
  <c r="DU18" i="8"/>
  <c r="FT18" i="8"/>
  <c r="JO18" i="8"/>
  <c r="DH18" i="8"/>
  <c r="CQ18" i="8"/>
  <c r="CY18" i="8"/>
  <c r="DB18" i="8"/>
  <c r="CT18" i="8"/>
  <c r="DK18" i="8"/>
  <c r="DO18" i="8"/>
  <c r="CU18" i="8"/>
  <c r="DI18" i="8"/>
  <c r="DJ18" i="8"/>
  <c r="DN18" i="8"/>
  <c r="DP18" i="8"/>
  <c r="CS18" i="8"/>
  <c r="DC18" i="8"/>
  <c r="CX18" i="8"/>
  <c r="DF18" i="8"/>
  <c r="CZ18" i="8"/>
  <c r="CP18" i="8"/>
  <c r="DD18" i="8"/>
  <c r="CR18" i="8"/>
  <c r="DL18" i="8"/>
  <c r="DE18" i="8"/>
  <c r="CV18" i="8"/>
  <c r="DM18" i="8"/>
  <c r="CW18" i="8"/>
  <c r="DG18" i="8"/>
  <c r="CZ26" i="8"/>
  <c r="CY26" i="8"/>
  <c r="DF26" i="8"/>
  <c r="DG26" i="8"/>
  <c r="CV26" i="8"/>
  <c r="DH26" i="8"/>
  <c r="DJ25" i="8"/>
  <c r="CV25" i="8"/>
  <c r="CS25" i="8"/>
  <c r="DP25" i="8"/>
  <c r="DA25" i="8"/>
  <c r="CU25" i="8"/>
  <c r="DN25" i="8"/>
  <c r="CR24" i="8"/>
  <c r="DK24" i="8"/>
  <c r="CZ24" i="8"/>
  <c r="DH24" i="8"/>
  <c r="CT24" i="8"/>
  <c r="DF24" i="8"/>
  <c r="CU24" i="8"/>
  <c r="DN24" i="8"/>
  <c r="AK17" i="8"/>
  <c r="BA17" i="8"/>
  <c r="BT17" i="8"/>
  <c r="Q17" i="8"/>
  <c r="AW17" i="8"/>
  <c r="CJ17" i="8"/>
  <c r="P17" i="8"/>
  <c r="CF17" i="8"/>
  <c r="BY17" i="8"/>
  <c r="BR17" i="8"/>
  <c r="BW17" i="8"/>
  <c r="AX17" i="8"/>
  <c r="Z17" i="8"/>
  <c r="AI17" i="8"/>
  <c r="CB17" i="8"/>
  <c r="AZ17" i="8"/>
  <c r="AB17" i="8"/>
  <c r="BO17" i="8"/>
  <c r="Y17" i="8"/>
  <c r="AU17" i="8"/>
  <c r="CE17" i="8"/>
  <c r="N17" i="8"/>
  <c r="AF17" i="8"/>
  <c r="BG17" i="8"/>
  <c r="AV17" i="8"/>
  <c r="U17" i="8"/>
  <c r="BU17" i="8"/>
  <c r="AM17" i="8"/>
  <c r="G17" i="8"/>
  <c r="AL17" i="8"/>
  <c r="BS17" i="8"/>
  <c r="BH17" i="8"/>
  <c r="CN17" i="8"/>
  <c r="CG17" i="8"/>
  <c r="BZ17" i="8"/>
  <c r="CK17" i="8"/>
  <c r="BF17" i="8"/>
  <c r="BM17" i="8"/>
  <c r="AQ17" i="8"/>
  <c r="CM17" i="8"/>
  <c r="D17" i="8"/>
  <c r="O17" i="8"/>
  <c r="AG17" i="8"/>
  <c r="BK17" i="8"/>
  <c r="BP17" i="8"/>
  <c r="CO17" i="8"/>
  <c r="DL17" i="8" s="1"/>
  <c r="AH17" i="8"/>
  <c r="CA17" i="8"/>
  <c r="AJ17" i="8"/>
  <c r="E17" i="8"/>
  <c r="BE17" i="8"/>
  <c r="CI17" i="8"/>
  <c r="BD17" i="8"/>
  <c r="V17" i="8"/>
  <c r="AN17" i="8"/>
  <c r="BX17" i="8"/>
  <c r="BJ17" i="8"/>
  <c r="AP17" i="8"/>
  <c r="CL17" i="8"/>
  <c r="AR17" i="8"/>
  <c r="AA17" i="8"/>
  <c r="AT17" i="8"/>
  <c r="CD17" i="8"/>
  <c r="W17" i="8"/>
  <c r="AS17" i="8"/>
  <c r="K17" i="8"/>
  <c r="BC17" i="8"/>
  <c r="BB17" i="8"/>
  <c r="C17" i="8"/>
  <c r="S17" i="8"/>
  <c r="BI17" i="8"/>
  <c r="CH17" i="8"/>
  <c r="J17" i="8"/>
  <c r="AY17" i="8"/>
  <c r="L17" i="8"/>
  <c r="F17" i="8"/>
  <c r="M17" i="8"/>
  <c r="AE17" i="8"/>
  <c r="AD17" i="8"/>
  <c r="AO17" i="8"/>
  <c r="BV17" i="8"/>
  <c r="I17" i="8"/>
  <c r="BN17" i="8"/>
  <c r="H17" i="8"/>
  <c r="BQ17" i="8"/>
  <c r="T17" i="8"/>
  <c r="X17" i="8"/>
  <c r="AC17" i="8"/>
  <c r="BL17" i="8"/>
  <c r="CC17" i="8"/>
  <c r="R17" i="8"/>
  <c r="DE19" i="8"/>
  <c r="CS19" i="8"/>
  <c r="CR19" i="8"/>
  <c r="DJ19" i="8"/>
  <c r="DL19" i="8"/>
  <c r="DA19" i="8"/>
  <c r="DP19" i="8"/>
  <c r="D11" i="6"/>
  <c r="D13" i="6"/>
  <c r="D8" i="6"/>
  <c r="E10" i="6"/>
  <c r="C8" i="6"/>
  <c r="BB8" i="8" s="1"/>
  <c r="C5" i="6"/>
  <c r="CC5" i="8" s="1"/>
  <c r="E12" i="6"/>
  <c r="C11" i="6"/>
  <c r="BV11" i="8" s="1"/>
  <c r="D4" i="6"/>
  <c r="D14" i="6"/>
  <c r="D7" i="6"/>
  <c r="E14" i="6"/>
  <c r="E3" i="6"/>
  <c r="D3" i="6"/>
  <c r="E7" i="6"/>
  <c r="DR6" i="8"/>
  <c r="EB6" i="8"/>
  <c r="EL6" i="8"/>
  <c r="EX6" i="8"/>
  <c r="FH6" i="8"/>
  <c r="FR6" i="8"/>
  <c r="GD6" i="8"/>
  <c r="GN6" i="8"/>
  <c r="GX6" i="8"/>
  <c r="HJ6" i="8"/>
  <c r="HT6" i="8"/>
  <c r="ID6" i="8"/>
  <c r="IP6" i="8"/>
  <c r="IZ6" i="8"/>
  <c r="JJ6" i="8"/>
  <c r="DS6" i="8"/>
  <c r="EC6" i="8"/>
  <c r="EM6" i="8"/>
  <c r="EY6" i="8"/>
  <c r="FI6" i="8"/>
  <c r="FS6" i="8"/>
  <c r="GE6" i="8"/>
  <c r="GO6" i="8"/>
  <c r="GY6" i="8"/>
  <c r="HK6" i="8"/>
  <c r="HU6" i="8"/>
  <c r="IE6" i="8"/>
  <c r="IQ6" i="8"/>
  <c r="JA6" i="8"/>
  <c r="JK6" i="8"/>
  <c r="DT6" i="8"/>
  <c r="ED6" i="8"/>
  <c r="EP6" i="8"/>
  <c r="EZ6" i="8"/>
  <c r="FJ6" i="8"/>
  <c r="FV6" i="8"/>
  <c r="GF6" i="8"/>
  <c r="GP6" i="8"/>
  <c r="HB6" i="8"/>
  <c r="HL6" i="8"/>
  <c r="HV6" i="8"/>
  <c r="IH6" i="8"/>
  <c r="IR6" i="8"/>
  <c r="JB6" i="8"/>
  <c r="JN6" i="8"/>
  <c r="DU6" i="8"/>
  <c r="EE6" i="8"/>
  <c r="EQ6" i="8"/>
  <c r="FA6" i="8"/>
  <c r="FK6" i="8"/>
  <c r="FW6" i="8"/>
  <c r="GG6" i="8"/>
  <c r="GQ6" i="8"/>
  <c r="HC6" i="8"/>
  <c r="HM6" i="8"/>
  <c r="HW6" i="8"/>
  <c r="II6" i="8"/>
  <c r="IS6" i="8"/>
  <c r="JC6" i="8"/>
  <c r="JO6" i="8"/>
  <c r="DV6" i="8"/>
  <c r="EH6" i="8"/>
  <c r="ER6" i="8"/>
  <c r="FB6" i="8"/>
  <c r="FN6" i="8"/>
  <c r="FX6" i="8"/>
  <c r="GH6" i="8"/>
  <c r="GT6" i="8"/>
  <c r="HD6" i="8"/>
  <c r="HN6" i="8"/>
  <c r="HZ6" i="8"/>
  <c r="IJ6" i="8"/>
  <c r="IT6" i="8"/>
  <c r="JF6" i="8"/>
  <c r="JP6" i="8"/>
  <c r="DW6" i="8"/>
  <c r="EI6" i="8"/>
  <c r="ES6" i="8"/>
  <c r="FC6" i="8"/>
  <c r="FO6" i="8"/>
  <c r="FY6" i="8"/>
  <c r="GI6" i="8"/>
  <c r="GU6" i="8"/>
  <c r="HE6" i="8"/>
  <c r="HO6" i="8"/>
  <c r="IA6" i="8"/>
  <c r="IK6" i="8"/>
  <c r="IU6" i="8"/>
  <c r="JG6" i="8"/>
  <c r="JQ6" i="8"/>
  <c r="DZ6" i="8"/>
  <c r="EJ6" i="8"/>
  <c r="ET6" i="8"/>
  <c r="FF6" i="8"/>
  <c r="FP6" i="8"/>
  <c r="FZ6" i="8"/>
  <c r="GL6" i="8"/>
  <c r="GV6" i="8"/>
  <c r="HF6" i="8"/>
  <c r="HR6" i="8"/>
  <c r="IB6" i="8"/>
  <c r="IL6" i="8"/>
  <c r="IX6" i="8"/>
  <c r="JH6" i="8"/>
  <c r="EA6" i="8"/>
  <c r="EK6" i="8"/>
  <c r="EU6" i="8"/>
  <c r="FG6" i="8"/>
  <c r="FQ6" i="8"/>
  <c r="GA6" i="8"/>
  <c r="GM6" i="8"/>
  <c r="GW6" i="8"/>
  <c r="HG6" i="8"/>
  <c r="HS6" i="8"/>
  <c r="IC6" i="8"/>
  <c r="IM6" i="8"/>
  <c r="IY6" i="8"/>
  <c r="JI6" i="8"/>
  <c r="HY6" i="8"/>
  <c r="FM6" i="8"/>
  <c r="HX6" i="8"/>
  <c r="FL6" i="8"/>
  <c r="HI6" i="8"/>
  <c r="EV6" i="8"/>
  <c r="HQ6" i="8"/>
  <c r="FE6" i="8"/>
  <c r="HP6" i="8"/>
  <c r="FD6" i="8"/>
  <c r="EW6" i="8"/>
  <c r="HH6" i="8"/>
  <c r="JM6" i="8"/>
  <c r="HA6" i="8"/>
  <c r="EO6" i="8"/>
  <c r="JL6" i="8"/>
  <c r="GZ6" i="8"/>
  <c r="EN6" i="8"/>
  <c r="JE6" i="8"/>
  <c r="GS6" i="8"/>
  <c r="EG6" i="8"/>
  <c r="JD6" i="8"/>
  <c r="GR6" i="8"/>
  <c r="EF6" i="8"/>
  <c r="IW6" i="8"/>
  <c r="GK6" i="8"/>
  <c r="DY6" i="8"/>
  <c r="IV6" i="8"/>
  <c r="GJ6" i="8"/>
  <c r="DX6" i="8"/>
  <c r="IO6" i="8"/>
  <c r="GC6" i="8"/>
  <c r="DQ6" i="8"/>
  <c r="IN6" i="8"/>
  <c r="GB6" i="8"/>
  <c r="IG6" i="8"/>
  <c r="FU6" i="8"/>
  <c r="IF6" i="8"/>
  <c r="FT6" i="8"/>
  <c r="C9" i="6"/>
  <c r="AP9" i="8" s="1"/>
  <c r="C13" i="6"/>
  <c r="CF13" i="8" s="1"/>
  <c r="E9" i="6"/>
  <c r="D57" i="3"/>
  <c r="C6" i="6"/>
  <c r="D6" i="6"/>
  <c r="E6" i="6"/>
  <c r="C15" i="6"/>
  <c r="BJ15" i="8" s="1"/>
  <c r="D10" i="6"/>
  <c r="D15" i="6"/>
  <c r="C4" i="6"/>
  <c r="CF4" i="8" s="1"/>
  <c r="E5" i="6"/>
  <c r="H14" i="6"/>
  <c r="I14" i="6"/>
  <c r="G14" i="6"/>
  <c r="J14" i="6"/>
  <c r="F14" i="6"/>
  <c r="K14" i="6"/>
  <c r="BG7" i="8"/>
  <c r="BO7" i="8"/>
  <c r="BW7" i="8"/>
  <c r="CE7" i="8"/>
  <c r="CM7" i="8"/>
  <c r="BM7" i="8"/>
  <c r="BV7" i="8"/>
  <c r="CF7" i="8"/>
  <c r="CO7" i="8"/>
  <c r="AH7" i="8"/>
  <c r="AP7" i="8"/>
  <c r="AX7" i="8"/>
  <c r="BF7" i="8"/>
  <c r="AD7" i="8"/>
  <c r="J7" i="8"/>
  <c r="R7" i="8"/>
  <c r="Z7" i="8"/>
  <c r="BN7" i="8"/>
  <c r="BX7" i="8"/>
  <c r="CG7" i="8"/>
  <c r="AI7" i="8"/>
  <c r="AQ7" i="8"/>
  <c r="AY7" i="8"/>
  <c r="K7" i="8"/>
  <c r="S7" i="8"/>
  <c r="AA7" i="8"/>
  <c r="BI7" i="8"/>
  <c r="BR7" i="8"/>
  <c r="CA7" i="8"/>
  <c r="CJ7" i="8"/>
  <c r="BJ7" i="8"/>
  <c r="BS7" i="8"/>
  <c r="CB7" i="8"/>
  <c r="CK7" i="8"/>
  <c r="BK7" i="8"/>
  <c r="BT7" i="8"/>
  <c r="CC7" i="8"/>
  <c r="CL7" i="8"/>
  <c r="AF7" i="8"/>
  <c r="AN7" i="8"/>
  <c r="AV7" i="8"/>
  <c r="BD7" i="8"/>
  <c r="BQ7" i="8"/>
  <c r="AE7" i="8"/>
  <c r="AS7" i="8"/>
  <c r="BE7" i="8"/>
  <c r="F7" i="8"/>
  <c r="P7" i="8"/>
  <c r="AB7" i="8"/>
  <c r="BU7" i="8"/>
  <c r="AG7" i="8"/>
  <c r="AT7" i="8"/>
  <c r="G7" i="8"/>
  <c r="Q7" i="8"/>
  <c r="AC7" i="8"/>
  <c r="BY7" i="8"/>
  <c r="AJ7" i="8"/>
  <c r="AU7" i="8"/>
  <c r="H7" i="8"/>
  <c r="T7" i="8"/>
  <c r="BZ7" i="8"/>
  <c r="AK7" i="8"/>
  <c r="AW7" i="8"/>
  <c r="I7" i="8"/>
  <c r="U7" i="8"/>
  <c r="CD7" i="8"/>
  <c r="AL7" i="8"/>
  <c r="AZ7" i="8"/>
  <c r="L7" i="8"/>
  <c r="V7" i="8"/>
  <c r="BH7" i="8"/>
  <c r="CH7" i="8"/>
  <c r="AM7" i="8"/>
  <c r="BA7" i="8"/>
  <c r="M7" i="8"/>
  <c r="W7" i="8"/>
  <c r="BL7" i="8"/>
  <c r="CI7" i="8"/>
  <c r="AO7" i="8"/>
  <c r="BB7" i="8"/>
  <c r="D7" i="8"/>
  <c r="N7" i="8"/>
  <c r="X7" i="8"/>
  <c r="BP7" i="8"/>
  <c r="CN7" i="8"/>
  <c r="O7" i="8"/>
  <c r="Y7" i="8"/>
  <c r="AR7" i="8"/>
  <c r="BC7" i="8"/>
  <c r="C7" i="8"/>
  <c r="E7" i="8"/>
  <c r="J11" i="6"/>
  <c r="K11" i="6"/>
  <c r="F11" i="6"/>
  <c r="I11" i="6"/>
  <c r="G11" i="6"/>
  <c r="H11" i="6"/>
  <c r="J7" i="6"/>
  <c r="K7" i="6"/>
  <c r="G7" i="6"/>
  <c r="H7" i="6"/>
  <c r="F7" i="6"/>
  <c r="I7" i="6"/>
  <c r="BI10" i="8"/>
  <c r="BQ10" i="8"/>
  <c r="BY10" i="8"/>
  <c r="CG10" i="8"/>
  <c r="CO10" i="8"/>
  <c r="AL10" i="8"/>
  <c r="AT10" i="8"/>
  <c r="BB10" i="8"/>
  <c r="D10" i="8"/>
  <c r="L10" i="8"/>
  <c r="T10" i="8"/>
  <c r="AB10" i="8"/>
  <c r="C10" i="8"/>
  <c r="BJ10" i="8"/>
  <c r="BR10" i="8"/>
  <c r="BZ10" i="8"/>
  <c r="CH10" i="8"/>
  <c r="AE10" i="8"/>
  <c r="AM10" i="8"/>
  <c r="AU10" i="8"/>
  <c r="BC10" i="8"/>
  <c r="E10" i="8"/>
  <c r="M10" i="8"/>
  <c r="U10" i="8"/>
  <c r="AC10" i="8"/>
  <c r="BM10" i="8"/>
  <c r="BU10" i="8"/>
  <c r="CC10" i="8"/>
  <c r="CK10" i="8"/>
  <c r="BN10" i="8"/>
  <c r="BV10" i="8"/>
  <c r="CD10" i="8"/>
  <c r="CL10" i="8"/>
  <c r="BG10" i="8"/>
  <c r="BO10" i="8"/>
  <c r="BW10" i="8"/>
  <c r="CE10" i="8"/>
  <c r="CM10" i="8"/>
  <c r="BX10" i="8"/>
  <c r="AH10" i="8"/>
  <c r="AR10" i="8"/>
  <c r="BD10" i="8"/>
  <c r="N10" i="8"/>
  <c r="X10" i="8"/>
  <c r="CA10" i="8"/>
  <c r="AI10" i="8"/>
  <c r="AS10" i="8"/>
  <c r="BE10" i="8"/>
  <c r="O10" i="8"/>
  <c r="Y10" i="8"/>
  <c r="BH10" i="8"/>
  <c r="CB10" i="8"/>
  <c r="AJ10" i="8"/>
  <c r="AV10" i="8"/>
  <c r="BF10" i="8"/>
  <c r="F10" i="8"/>
  <c r="P10" i="8"/>
  <c r="Z10" i="8"/>
  <c r="BK10" i="8"/>
  <c r="CF10" i="8"/>
  <c r="AK10" i="8"/>
  <c r="AW10" i="8"/>
  <c r="G10" i="8"/>
  <c r="Q10" i="8"/>
  <c r="AA10" i="8"/>
  <c r="BL10" i="8"/>
  <c r="CI10" i="8"/>
  <c r="AN10" i="8"/>
  <c r="AX10" i="8"/>
  <c r="AD10" i="8"/>
  <c r="H10" i="8"/>
  <c r="R10" i="8"/>
  <c r="BP10" i="8"/>
  <c r="CJ10" i="8"/>
  <c r="AO10" i="8"/>
  <c r="AY10" i="8"/>
  <c r="I10" i="8"/>
  <c r="S10" i="8"/>
  <c r="BS10" i="8"/>
  <c r="CN10" i="8"/>
  <c r="AF10" i="8"/>
  <c r="AP10" i="8"/>
  <c r="AZ10" i="8"/>
  <c r="J10" i="8"/>
  <c r="V10" i="8"/>
  <c r="AG10" i="8"/>
  <c r="W10" i="8"/>
  <c r="AQ10" i="8"/>
  <c r="BA10" i="8"/>
  <c r="BT10" i="8"/>
  <c r="K10" i="8"/>
  <c r="K8" i="6"/>
  <c r="G8" i="6"/>
  <c r="H8" i="6"/>
  <c r="I8" i="6"/>
  <c r="J8" i="6"/>
  <c r="F8" i="6"/>
  <c r="BM5" i="8"/>
  <c r="BU5" i="8"/>
  <c r="AH5" i="8"/>
  <c r="V5" i="8"/>
  <c r="BK5" i="8"/>
  <c r="BT5" i="8"/>
  <c r="CD5" i="8"/>
  <c r="O5" i="8"/>
  <c r="W5" i="8"/>
  <c r="BY5" i="8"/>
  <c r="CH5" i="8"/>
  <c r="BH5" i="8"/>
  <c r="BQ5" i="8"/>
  <c r="BD5" i="8"/>
  <c r="BN5" i="8"/>
  <c r="Z5" i="8"/>
  <c r="BR5" i="8"/>
  <c r="CO5" i="8"/>
  <c r="AL5" i="8"/>
  <c r="BV5" i="8"/>
  <c r="AM5" i="8"/>
  <c r="AO5" i="8"/>
  <c r="BB5" i="8"/>
  <c r="I5" i="8"/>
  <c r="S5" i="8"/>
  <c r="T5" i="8"/>
  <c r="CE5" i="8"/>
  <c r="C5" i="8"/>
  <c r="BI5" i="8"/>
  <c r="CF5" i="8"/>
  <c r="AG5" i="8"/>
  <c r="CJ5" i="8"/>
  <c r="M5" i="8"/>
  <c r="Y5" i="8"/>
  <c r="AJ5" i="8"/>
  <c r="E57" i="3"/>
  <c r="J15" i="6"/>
  <c r="K15" i="6"/>
  <c r="G15" i="6"/>
  <c r="H15" i="6"/>
  <c r="I15" i="6"/>
  <c r="F15" i="6"/>
  <c r="H3" i="6"/>
  <c r="I3" i="6"/>
  <c r="F3" i="6"/>
  <c r="G3" i="6"/>
  <c r="K3" i="6"/>
  <c r="J3" i="6"/>
  <c r="BX15" i="8"/>
  <c r="CM8" i="8"/>
  <c r="BP8" i="8"/>
  <c r="AD8" i="8"/>
  <c r="BK8" i="8"/>
  <c r="AJ8" i="8"/>
  <c r="V8" i="8"/>
  <c r="W8" i="8"/>
  <c r="Z8" i="8"/>
  <c r="AA8" i="8"/>
  <c r="AB8" i="8"/>
  <c r="G8" i="8"/>
  <c r="T8" i="8"/>
  <c r="F9" i="6"/>
  <c r="G9" i="6"/>
  <c r="H9" i="6"/>
  <c r="K9" i="6"/>
  <c r="J9" i="6"/>
  <c r="I9" i="6"/>
  <c r="F4" i="6"/>
  <c r="I4" i="6"/>
  <c r="J4" i="6"/>
  <c r="K4" i="6"/>
  <c r="G4" i="6"/>
  <c r="H4" i="6"/>
  <c r="BM14" i="8"/>
  <c r="BU14" i="8"/>
  <c r="CC14" i="8"/>
  <c r="CK14" i="8"/>
  <c r="AL14" i="8"/>
  <c r="AT14" i="8"/>
  <c r="BB14" i="8"/>
  <c r="D14" i="8"/>
  <c r="L14" i="8"/>
  <c r="T14" i="8"/>
  <c r="AB14" i="8"/>
  <c r="BN14" i="8"/>
  <c r="BV14" i="8"/>
  <c r="CD14" i="8"/>
  <c r="CL14" i="8"/>
  <c r="AE14" i="8"/>
  <c r="AM14" i="8"/>
  <c r="AU14" i="8"/>
  <c r="BC14" i="8"/>
  <c r="E14" i="8"/>
  <c r="M14" i="8"/>
  <c r="U14" i="8"/>
  <c r="AC14" i="8"/>
  <c r="BI14" i="8"/>
  <c r="BQ14" i="8"/>
  <c r="BJ14" i="8"/>
  <c r="BR14" i="8"/>
  <c r="BZ14" i="8"/>
  <c r="CH14" i="8"/>
  <c r="BK14" i="8"/>
  <c r="BS14" i="8"/>
  <c r="CA14" i="8"/>
  <c r="CI14" i="8"/>
  <c r="BL14" i="8"/>
  <c r="CE14" i="8"/>
  <c r="AN14" i="8"/>
  <c r="AX14" i="8"/>
  <c r="AD14" i="8"/>
  <c r="F14" i="8"/>
  <c r="P14" i="8"/>
  <c r="Z14" i="8"/>
  <c r="BO14" i="8"/>
  <c r="CF14" i="8"/>
  <c r="AO14" i="8"/>
  <c r="AY14" i="8"/>
  <c r="G14" i="8"/>
  <c r="Q14" i="8"/>
  <c r="AA14" i="8"/>
  <c r="BP14" i="8"/>
  <c r="CG14" i="8"/>
  <c r="AF14" i="8"/>
  <c r="AP14" i="8"/>
  <c r="AZ14" i="8"/>
  <c r="H14" i="8"/>
  <c r="R14" i="8"/>
  <c r="BT14" i="8"/>
  <c r="CJ14" i="8"/>
  <c r="AG14" i="8"/>
  <c r="AQ14" i="8"/>
  <c r="BA14" i="8"/>
  <c r="I14" i="8"/>
  <c r="S14" i="8"/>
  <c r="BW14" i="8"/>
  <c r="CM14" i="8"/>
  <c r="AH14" i="8"/>
  <c r="AR14" i="8"/>
  <c r="BD14" i="8"/>
  <c r="J14" i="8"/>
  <c r="V14" i="8"/>
  <c r="C14" i="8"/>
  <c r="BX14" i="8"/>
  <c r="CN14" i="8"/>
  <c r="AI14" i="8"/>
  <c r="AS14" i="8"/>
  <c r="BE14" i="8"/>
  <c r="K14" i="8"/>
  <c r="W14" i="8"/>
  <c r="BG14" i="8"/>
  <c r="BY14" i="8"/>
  <c r="CO14" i="8"/>
  <c r="AJ14" i="8"/>
  <c r="AV14" i="8"/>
  <c r="BF14" i="8"/>
  <c r="N14" i="8"/>
  <c r="X14" i="8"/>
  <c r="O14" i="8"/>
  <c r="Y14" i="8"/>
  <c r="AK14" i="8"/>
  <c r="AW14" i="8"/>
  <c r="BH14" i="8"/>
  <c r="CB14" i="8"/>
  <c r="F5" i="6"/>
  <c r="G5" i="6"/>
  <c r="I5" i="6"/>
  <c r="J5" i="6"/>
  <c r="H5" i="6"/>
  <c r="K5" i="6"/>
  <c r="BK3" i="8"/>
  <c r="CH3" i="8"/>
  <c r="AW3" i="8"/>
  <c r="AC3" i="8"/>
  <c r="CN3" i="8"/>
  <c r="D3" i="8"/>
  <c r="BO3" i="8"/>
  <c r="AT3" i="8"/>
  <c r="J3" i="8"/>
  <c r="Y3" i="8"/>
  <c r="BT3" i="8"/>
  <c r="CI3" i="8"/>
  <c r="BL3" i="8"/>
  <c r="O3" i="8"/>
  <c r="AG3" i="8"/>
  <c r="BX3" i="8"/>
  <c r="C3" i="8"/>
  <c r="AS3" i="8"/>
  <c r="X3" i="8"/>
  <c r="CG3" i="8"/>
  <c r="AE3" i="8"/>
  <c r="CK3" i="8"/>
  <c r="BY3" i="8"/>
  <c r="CM3" i="8"/>
  <c r="CC3" i="8"/>
  <c r="AP3" i="8"/>
  <c r="AD3" i="8"/>
  <c r="AQ3" i="8"/>
  <c r="BI3" i="8"/>
  <c r="CB3" i="8"/>
  <c r="W3" i="8"/>
  <c r="BZ3" i="8"/>
  <c r="AO3" i="8"/>
  <c r="U3" i="8"/>
  <c r="CF3" i="8"/>
  <c r="BC3" i="8"/>
  <c r="BG3" i="8"/>
  <c r="AL3" i="8"/>
  <c r="BA3" i="8"/>
  <c r="Q3" i="8"/>
  <c r="CA3" i="8"/>
  <c r="BR3" i="8"/>
  <c r="M3" i="8"/>
  <c r="AU3" i="8"/>
  <c r="CL3" i="8"/>
  <c r="I3" i="8"/>
  <c r="BS3" i="8"/>
  <c r="BD3" i="8"/>
  <c r="BV3" i="8"/>
  <c r="N3" i="8"/>
  <c r="BN3" i="8"/>
  <c r="T3" i="8"/>
  <c r="BW3" i="8"/>
  <c r="G3" i="8"/>
  <c r="BJ3" i="8"/>
  <c r="CO3" i="8"/>
  <c r="E3" i="8"/>
  <c r="BP3" i="8"/>
  <c r="AM3" i="8"/>
  <c r="AA3" i="8"/>
  <c r="CD3" i="8"/>
  <c r="AK3" i="8"/>
  <c r="AZ3" i="8"/>
  <c r="P3" i="8"/>
  <c r="BF3" i="8"/>
  <c r="BH3" i="8"/>
  <c r="S3" i="8"/>
  <c r="AR3" i="8"/>
  <c r="H3" i="8"/>
  <c r="AB3" i="8"/>
  <c r="AJ3" i="8"/>
  <c r="F3" i="8"/>
  <c r="CE3" i="8"/>
  <c r="CJ3" i="8"/>
  <c r="L3" i="8"/>
  <c r="BM3" i="8"/>
  <c r="V3" i="8"/>
  <c r="AX3" i="8"/>
  <c r="K3" i="8"/>
  <c r="BQ3" i="8"/>
  <c r="BU3" i="8"/>
  <c r="AF3" i="8"/>
  <c r="AI3" i="8"/>
  <c r="AV3" i="8"/>
  <c r="AY3" i="8"/>
  <c r="AN3" i="8"/>
  <c r="Z3" i="8"/>
  <c r="BE3" i="8"/>
  <c r="R3" i="8"/>
  <c r="AH3" i="8"/>
  <c r="BB3" i="8"/>
  <c r="I12" i="6"/>
  <c r="J12" i="6"/>
  <c r="F12" i="6"/>
  <c r="G12" i="6"/>
  <c r="H12" i="6"/>
  <c r="K12" i="6"/>
  <c r="F13" i="6"/>
  <c r="G13" i="6"/>
  <c r="I13" i="6"/>
  <c r="J13" i="6"/>
  <c r="K13" i="6"/>
  <c r="H13" i="6"/>
  <c r="H10" i="6"/>
  <c r="I10" i="6"/>
  <c r="K10" i="6"/>
  <c r="F10" i="6"/>
  <c r="G10" i="6"/>
  <c r="J10" i="6"/>
  <c r="BK12" i="8"/>
  <c r="BS12" i="8"/>
  <c r="CA12" i="8"/>
  <c r="CI12" i="8"/>
  <c r="AL12" i="8"/>
  <c r="AT12" i="8"/>
  <c r="BB12" i="8"/>
  <c r="H12" i="8"/>
  <c r="P12" i="8"/>
  <c r="X12" i="8"/>
  <c r="BL12" i="8"/>
  <c r="BT12" i="8"/>
  <c r="CB12" i="8"/>
  <c r="CJ12" i="8"/>
  <c r="AE12" i="8"/>
  <c r="AM12" i="8"/>
  <c r="AU12" i="8"/>
  <c r="BC12" i="8"/>
  <c r="I12" i="8"/>
  <c r="Q12" i="8"/>
  <c r="Y12" i="8"/>
  <c r="BG12" i="8"/>
  <c r="BO12" i="8"/>
  <c r="BW12" i="8"/>
  <c r="CE12" i="8"/>
  <c r="CM12" i="8"/>
  <c r="BH12" i="8"/>
  <c r="BP12" i="8"/>
  <c r="BX12" i="8"/>
  <c r="CF12" i="8"/>
  <c r="CN12" i="8"/>
  <c r="BI12" i="8"/>
  <c r="BQ12" i="8"/>
  <c r="BY12" i="8"/>
  <c r="CG12" i="8"/>
  <c r="CO12" i="8"/>
  <c r="BR12" i="8"/>
  <c r="CL12" i="8"/>
  <c r="AF12" i="8"/>
  <c r="AP12" i="8"/>
  <c r="AZ12" i="8"/>
  <c r="D12" i="8"/>
  <c r="N12" i="8"/>
  <c r="Z12" i="8"/>
  <c r="BU12" i="8"/>
  <c r="AG12" i="8"/>
  <c r="AQ12" i="8"/>
  <c r="BA12" i="8"/>
  <c r="E12" i="8"/>
  <c r="O12" i="8"/>
  <c r="AA12" i="8"/>
  <c r="BV12" i="8"/>
  <c r="AH12" i="8"/>
  <c r="AR12" i="8"/>
  <c r="BD12" i="8"/>
  <c r="F12" i="8"/>
  <c r="R12" i="8"/>
  <c r="AB12" i="8"/>
  <c r="C12" i="8"/>
  <c r="BZ12" i="8"/>
  <c r="AI12" i="8"/>
  <c r="AS12" i="8"/>
  <c r="BE12" i="8"/>
  <c r="G12" i="8"/>
  <c r="S12" i="8"/>
  <c r="AC12" i="8"/>
  <c r="CC12" i="8"/>
  <c r="AJ12" i="8"/>
  <c r="AV12" i="8"/>
  <c r="BF12" i="8"/>
  <c r="J12" i="8"/>
  <c r="T12" i="8"/>
  <c r="BJ12" i="8"/>
  <c r="CD12" i="8"/>
  <c r="AK12" i="8"/>
  <c r="AW12" i="8"/>
  <c r="K12" i="8"/>
  <c r="U12" i="8"/>
  <c r="BM12" i="8"/>
  <c r="CH12" i="8"/>
  <c r="AN12" i="8"/>
  <c r="AX12" i="8"/>
  <c r="AD12" i="8"/>
  <c r="L12" i="8"/>
  <c r="V12" i="8"/>
  <c r="BN12" i="8"/>
  <c r="CK12" i="8"/>
  <c r="M12" i="8"/>
  <c r="W12" i="8"/>
  <c r="AO12" i="8"/>
  <c r="AY12" i="8"/>
  <c r="J8" i="8" l="1"/>
  <c r="AX8" i="8"/>
  <c r="AI8" i="8"/>
  <c r="O8" i="8"/>
  <c r="N8" i="8"/>
  <c r="M8" i="8"/>
  <c r="L8" i="8"/>
  <c r="CK8" i="8"/>
  <c r="CI8" i="8"/>
  <c r="BC8" i="8"/>
  <c r="BG8" i="8"/>
  <c r="CE8" i="8"/>
  <c r="CZ17" i="8"/>
  <c r="DN17" i="8"/>
  <c r="CR17" i="8"/>
  <c r="DI17" i="8"/>
  <c r="DO17" i="8"/>
  <c r="CQ16" i="8"/>
  <c r="DA16" i="8"/>
  <c r="DO16" i="8"/>
  <c r="DD16" i="8"/>
  <c r="DE16" i="8"/>
  <c r="CY16" i="8"/>
  <c r="DI16" i="8"/>
  <c r="CW16" i="8"/>
  <c r="CV16" i="8"/>
  <c r="DM16" i="8"/>
  <c r="DB16" i="8"/>
  <c r="CR16" i="8"/>
  <c r="DF16" i="8"/>
  <c r="DH16" i="8"/>
  <c r="CU16" i="8"/>
  <c r="CP16" i="8"/>
  <c r="CS16" i="8"/>
  <c r="DG16" i="8"/>
  <c r="DN16" i="8"/>
  <c r="DJ16" i="8"/>
  <c r="CT16" i="8"/>
  <c r="CX16" i="8"/>
  <c r="CZ16" i="8"/>
  <c r="DL16" i="8"/>
  <c r="DK16" i="8"/>
  <c r="DC16" i="8"/>
  <c r="DP16" i="8"/>
  <c r="BA8" i="8"/>
  <c r="AY8" i="8"/>
  <c r="AK8" i="8"/>
  <c r="CO8" i="8"/>
  <c r="CW8" i="8" s="1"/>
  <c r="CL8" i="8"/>
  <c r="CH8" i="8"/>
  <c r="BI8" i="8"/>
  <c r="AZ8" i="8"/>
  <c r="CB8" i="8"/>
  <c r="Q8" i="8"/>
  <c r="CF8" i="8"/>
  <c r="AT8" i="8"/>
  <c r="DH17" i="8"/>
  <c r="CY17" i="8"/>
  <c r="DB17" i="8"/>
  <c r="DJ17" i="8"/>
  <c r="DG17" i="8"/>
  <c r="CV17" i="8"/>
  <c r="DM17" i="8"/>
  <c r="DD17" i="8"/>
  <c r="BZ8" i="8"/>
  <c r="AN8" i="8"/>
  <c r="BV8" i="8"/>
  <c r="BR8" i="8"/>
  <c r="BQ8" i="8"/>
  <c r="BN8" i="8"/>
  <c r="C8" i="8"/>
  <c r="AR8" i="8"/>
  <c r="BT8" i="8"/>
  <c r="I8" i="8"/>
  <c r="BX8" i="8"/>
  <c r="AL8" i="8"/>
  <c r="DF17" i="8"/>
  <c r="CT17" i="8"/>
  <c r="CS17" i="8"/>
  <c r="DE17" i="8"/>
  <c r="CX17" i="8"/>
  <c r="CU17" i="8"/>
  <c r="AP15" i="8"/>
  <c r="CJ15" i="8"/>
  <c r="BE15" i="8"/>
  <c r="AS15" i="8"/>
  <c r="CL5" i="8"/>
  <c r="E13" i="8"/>
  <c r="AE5" i="8"/>
  <c r="BA5" i="8"/>
  <c r="CN5" i="8"/>
  <c r="BO5" i="8"/>
  <c r="AP5" i="8"/>
  <c r="J5" i="8"/>
  <c r="AA5" i="8"/>
  <c r="AV5" i="8"/>
  <c r="G5" i="8"/>
  <c r="CB5" i="8"/>
  <c r="D8" i="8"/>
  <c r="BE8" i="8"/>
  <c r="BD8" i="8"/>
  <c r="CA8" i="8"/>
  <c r="AU8" i="8"/>
  <c r="X8" i="8"/>
  <c r="AW13" i="8"/>
  <c r="BL5" i="8"/>
  <c r="U5" i="8"/>
  <c r="BC5" i="8"/>
  <c r="BW5" i="8"/>
  <c r="Q5" i="8"/>
  <c r="P5" i="8"/>
  <c r="AN5" i="8"/>
  <c r="BP5" i="8"/>
  <c r="AY5" i="8"/>
  <c r="N5" i="8"/>
  <c r="BS5" i="8"/>
  <c r="CC8" i="8"/>
  <c r="CA9" i="8"/>
  <c r="AO8" i="8"/>
  <c r="X5" i="8"/>
  <c r="BY8" i="8"/>
  <c r="E8" i="8"/>
  <c r="AQ8" i="8"/>
  <c r="BU8" i="8"/>
  <c r="P8" i="8"/>
  <c r="AR5" i="8"/>
  <c r="E5" i="8"/>
  <c r="AF5" i="8"/>
  <c r="AQ5" i="8"/>
  <c r="BJ5" i="8"/>
  <c r="U8" i="8"/>
  <c r="AC8" i="8"/>
  <c r="F8" i="8"/>
  <c r="AV8" i="8"/>
  <c r="AS8" i="8"/>
  <c r="AF8" i="8"/>
  <c r="CD8" i="8"/>
  <c r="BM8" i="8"/>
  <c r="BJ8" i="8"/>
  <c r="AE8" i="8"/>
  <c r="H8" i="8"/>
  <c r="BL8" i="8"/>
  <c r="BL13" i="8"/>
  <c r="L5" i="8"/>
  <c r="BE5" i="8"/>
  <c r="CA5" i="8"/>
  <c r="R5" i="8"/>
  <c r="AD5" i="8"/>
  <c r="AW5" i="8"/>
  <c r="CI5" i="8"/>
  <c r="CG5" i="8"/>
  <c r="AI5" i="8"/>
  <c r="BF5" i="8"/>
  <c r="CK5" i="8"/>
  <c r="AV9" i="8"/>
  <c r="BW8" i="8"/>
  <c r="R8" i="8"/>
  <c r="BF8" i="8"/>
  <c r="AP8" i="8"/>
  <c r="BS8" i="8"/>
  <c r="AM8" i="8"/>
  <c r="BO8" i="8"/>
  <c r="BG13" i="8"/>
  <c r="K5" i="8"/>
  <c r="AB5" i="8"/>
  <c r="D5" i="8"/>
  <c r="BG5" i="8"/>
  <c r="F5" i="8"/>
  <c r="K8" i="8"/>
  <c r="S8" i="8"/>
  <c r="AW8" i="8"/>
  <c r="AH8" i="8"/>
  <c r="AG8" i="8"/>
  <c r="CG8" i="8"/>
  <c r="BH8" i="8"/>
  <c r="CJ8" i="8"/>
  <c r="Y8" i="8"/>
  <c r="CN8" i="8"/>
  <c r="CL15" i="8"/>
  <c r="AX13" i="8"/>
  <c r="AU5" i="8"/>
  <c r="AT5" i="8"/>
  <c r="AS5" i="8"/>
  <c r="AC5" i="8"/>
  <c r="H5" i="8"/>
  <c r="AZ5" i="8"/>
  <c r="AK5" i="8"/>
  <c r="BZ5" i="8"/>
  <c r="BX5" i="8"/>
  <c r="CM5" i="8"/>
  <c r="AX5" i="8"/>
  <c r="BY15" i="8"/>
  <c r="AU15" i="8"/>
  <c r="AA15" i="8"/>
  <c r="H15" i="8"/>
  <c r="D15" i="8"/>
  <c r="Z15" i="8"/>
  <c r="G15" i="8"/>
  <c r="W15" i="8"/>
  <c r="AX15" i="8"/>
  <c r="BU15" i="8"/>
  <c r="AG15" i="8"/>
  <c r="P15" i="8"/>
  <c r="V15" i="8"/>
  <c r="BI15" i="8"/>
  <c r="E15" i="8"/>
  <c r="CN15" i="8"/>
  <c r="CF15" i="8"/>
  <c r="BN11" i="8"/>
  <c r="AD11" i="8"/>
  <c r="BC11" i="8"/>
  <c r="T11" i="8"/>
  <c r="H11" i="8"/>
  <c r="BB11" i="8"/>
  <c r="BT11" i="8"/>
  <c r="AR11" i="8"/>
  <c r="BL11" i="8"/>
  <c r="AC11" i="8"/>
  <c r="AO11" i="8"/>
  <c r="BR11" i="8"/>
  <c r="AK11" i="8"/>
  <c r="AE11" i="8"/>
  <c r="BJ11" i="8"/>
  <c r="F11" i="8"/>
  <c r="CK11" i="8"/>
  <c r="AI11" i="8"/>
  <c r="BD11" i="8"/>
  <c r="BP11" i="8"/>
  <c r="CM11" i="8"/>
  <c r="J11" i="8"/>
  <c r="BF11" i="8"/>
  <c r="Q11" i="8"/>
  <c r="AT11" i="8"/>
  <c r="AS11" i="8"/>
  <c r="AF11" i="8"/>
  <c r="CN11" i="8"/>
  <c r="U11" i="8"/>
  <c r="AV11" i="8"/>
  <c r="CI11" i="8"/>
  <c r="C11" i="8"/>
  <c r="CE11" i="8"/>
  <c r="AX11" i="8"/>
  <c r="G11" i="8"/>
  <c r="AJ11" i="8"/>
  <c r="AG11" i="8"/>
  <c r="CO11" i="8"/>
  <c r="DO11" i="8" s="1"/>
  <c r="BQ11" i="8"/>
  <c r="I11" i="8"/>
  <c r="AL11" i="8"/>
  <c r="CA11" i="8"/>
  <c r="AA11" i="8"/>
  <c r="BW11" i="8"/>
  <c r="AP11" i="8"/>
  <c r="CC11" i="8"/>
  <c r="BY11" i="8"/>
  <c r="BX11" i="8"/>
  <c r="BU11" i="8"/>
  <c r="V11" i="8"/>
  <c r="AW11" i="8"/>
  <c r="CF11" i="8"/>
  <c r="BS11" i="8"/>
  <c r="S11" i="8"/>
  <c r="BO11" i="8"/>
  <c r="AH11" i="8"/>
  <c r="BH11" i="8"/>
  <c r="Y11" i="8"/>
  <c r="X11" i="8"/>
  <c r="W11" i="8"/>
  <c r="L11" i="8"/>
  <c r="AM11" i="8"/>
  <c r="BI11" i="8"/>
  <c r="BK11" i="8"/>
  <c r="K11" i="8"/>
  <c r="BG11" i="8"/>
  <c r="CL11" i="8"/>
  <c r="BE11" i="8"/>
  <c r="AB11" i="8"/>
  <c r="O11" i="8"/>
  <c r="N11" i="8"/>
  <c r="M11" i="8"/>
  <c r="AZ11" i="8"/>
  <c r="CG11" i="8"/>
  <c r="CJ11" i="8"/>
  <c r="CH11" i="8"/>
  <c r="AY11" i="8"/>
  <c r="Z11" i="8"/>
  <c r="CD11" i="8"/>
  <c r="AU11" i="8"/>
  <c r="P11" i="8"/>
  <c r="E11" i="8"/>
  <c r="D11" i="8"/>
  <c r="BA11" i="8"/>
  <c r="AN11" i="8"/>
  <c r="BM11" i="8"/>
  <c r="CB11" i="8"/>
  <c r="BZ11" i="8"/>
  <c r="AQ11" i="8"/>
  <c r="R11" i="8"/>
  <c r="I9" i="8"/>
  <c r="BQ9" i="8"/>
  <c r="BM9" i="8"/>
  <c r="Y9" i="8"/>
  <c r="BC9" i="8"/>
  <c r="BS9" i="8"/>
  <c r="BI9" i="8"/>
  <c r="V9" i="8"/>
  <c r="M9" i="8"/>
  <c r="AS9" i="8"/>
  <c r="H9" i="8"/>
  <c r="CN9" i="8"/>
  <c r="N9" i="8"/>
  <c r="AE9" i="8"/>
  <c r="AW9" i="8"/>
  <c r="AA9" i="8"/>
  <c r="AU9" i="8"/>
  <c r="BV9" i="8"/>
  <c r="AN9" i="8"/>
  <c r="W9" i="8"/>
  <c r="CB9" i="8"/>
  <c r="CF9" i="8"/>
  <c r="AL9" i="8"/>
  <c r="AJ9" i="8"/>
  <c r="C9" i="8"/>
  <c r="AF9" i="8"/>
  <c r="O9" i="8"/>
  <c r="BT9" i="8"/>
  <c r="BE9" i="8"/>
  <c r="AZ9" i="8"/>
  <c r="BN9" i="8"/>
  <c r="AT9" i="8"/>
  <c r="AC9" i="8"/>
  <c r="CH9" i="8"/>
  <c r="AQ9" i="8"/>
  <c r="BL9" i="8"/>
  <c r="F9" i="8"/>
  <c r="Z9" i="8"/>
  <c r="AG9" i="8"/>
  <c r="S9" i="8"/>
  <c r="BZ9" i="8"/>
  <c r="BU9" i="8"/>
  <c r="AD13" i="8"/>
  <c r="BA13" i="8"/>
  <c r="AM13" i="8"/>
  <c r="BD13" i="8"/>
  <c r="W13" i="8"/>
  <c r="AP13" i="8"/>
  <c r="CH13" i="8"/>
  <c r="AQ13" i="8"/>
  <c r="BX13" i="8"/>
  <c r="T15" i="8"/>
  <c r="AB15" i="8"/>
  <c r="N15" i="8"/>
  <c r="BM15" i="8"/>
  <c r="BG15" i="8"/>
  <c r="BC13" i="8"/>
  <c r="AE13" i="8"/>
  <c r="CE13" i="8"/>
  <c r="CD13" i="8"/>
  <c r="AI13" i="8"/>
  <c r="CL13" i="8"/>
  <c r="AB13" i="8"/>
  <c r="P13" i="8"/>
  <c r="BJ13" i="8"/>
  <c r="BV13" i="8"/>
  <c r="CO13" i="8"/>
  <c r="DM13" i="8" s="1"/>
  <c r="BW13" i="8"/>
  <c r="CK15" i="8"/>
  <c r="BT15" i="8"/>
  <c r="BD15" i="8"/>
  <c r="L15" i="8"/>
  <c r="CA15" i="8"/>
  <c r="R13" i="8"/>
  <c r="AN13" i="8"/>
  <c r="U13" i="8"/>
  <c r="BN13" i="8"/>
  <c r="N13" i="8"/>
  <c r="AO13" i="8"/>
  <c r="BV15" i="8"/>
  <c r="Y15" i="8"/>
  <c r="AT15" i="8"/>
  <c r="BB15" i="8"/>
  <c r="BS15" i="8"/>
  <c r="H13" i="8"/>
  <c r="CI13" i="8"/>
  <c r="K13" i="8"/>
  <c r="CK13" i="8"/>
  <c r="F13" i="8"/>
  <c r="BA15" i="8"/>
  <c r="Q15" i="8"/>
  <c r="O15" i="8"/>
  <c r="BN15" i="8"/>
  <c r="BL15" i="8"/>
  <c r="BK15" i="8"/>
  <c r="Q13" i="8"/>
  <c r="M13" i="8"/>
  <c r="CA13" i="8"/>
  <c r="BT13" i="8"/>
  <c r="BF13" i="8"/>
  <c r="AA4" i="8"/>
  <c r="BH4" i="8"/>
  <c r="BT4" i="8"/>
  <c r="AF4" i="8"/>
  <c r="P9" i="8"/>
  <c r="L9" i="8"/>
  <c r="BW9" i="8"/>
  <c r="AB9" i="8"/>
  <c r="BR9" i="8"/>
  <c r="G9" i="8"/>
  <c r="AH9" i="8"/>
  <c r="U15" i="8"/>
  <c r="C15" i="8"/>
  <c r="F15" i="8"/>
  <c r="BQ15" i="8"/>
  <c r="M15" i="8"/>
  <c r="AR15" i="8"/>
  <c r="S15" i="8"/>
  <c r="AH15" i="8"/>
  <c r="S13" i="8"/>
  <c r="BB13" i="8"/>
  <c r="D13" i="8"/>
  <c r="BK13" i="8"/>
  <c r="T13" i="8"/>
  <c r="CJ13" i="8"/>
  <c r="CG13" i="8"/>
  <c r="BP13" i="8"/>
  <c r="V4" i="8"/>
  <c r="D9" i="8"/>
  <c r="BD9" i="8"/>
  <c r="T9" i="8"/>
  <c r="R9" i="8"/>
  <c r="BY9" i="8"/>
  <c r="AY9" i="8"/>
  <c r="CJ9" i="8"/>
  <c r="I15" i="8"/>
  <c r="AC15" i="8"/>
  <c r="AV15" i="8"/>
  <c r="X15" i="8"/>
  <c r="BC15" i="8"/>
  <c r="AF15" i="8"/>
  <c r="K15" i="8"/>
  <c r="CH15" i="8"/>
  <c r="I13" i="8"/>
  <c r="AR13" i="8"/>
  <c r="AZ13" i="8"/>
  <c r="AL13" i="8"/>
  <c r="J13" i="8"/>
  <c r="CB13" i="8"/>
  <c r="BY13" i="8"/>
  <c r="BH13" i="8"/>
  <c r="BA4" i="8"/>
  <c r="CE4" i="8"/>
  <c r="BC4" i="8"/>
  <c r="AI4" i="8"/>
  <c r="AU4" i="8"/>
  <c r="O4" i="8"/>
  <c r="AO4" i="8"/>
  <c r="AM4" i="8"/>
  <c r="AS4" i="8"/>
  <c r="CC4" i="8"/>
  <c r="BJ4" i="8"/>
  <c r="CI9" i="8"/>
  <c r="AK9" i="8"/>
  <c r="CD9" i="8"/>
  <c r="U9" i="8"/>
  <c r="J9" i="8"/>
  <c r="BA9" i="8"/>
  <c r="AM9" i="8"/>
  <c r="BJ9" i="8"/>
  <c r="BX9" i="8"/>
  <c r="AI9" i="8"/>
  <c r="BF9" i="8"/>
  <c r="AS13" i="8"/>
  <c r="AF13" i="8"/>
  <c r="CM13" i="8"/>
  <c r="BO13" i="8"/>
  <c r="X13" i="8"/>
  <c r="BE13" i="8"/>
  <c r="AT13" i="8"/>
  <c r="CC13" i="8"/>
  <c r="O13" i="8"/>
  <c r="BQ13" i="8"/>
  <c r="AH13" i="8"/>
  <c r="AG4" i="8"/>
  <c r="AZ4" i="8"/>
  <c r="P4" i="8"/>
  <c r="Q9" i="8"/>
  <c r="CE9" i="8"/>
  <c r="BG9" i="8"/>
  <c r="K9" i="8"/>
  <c r="BB9" i="8"/>
  <c r="AO9" i="8"/>
  <c r="CL9" i="8"/>
  <c r="CO9" i="8"/>
  <c r="CW9" i="8" s="1"/>
  <c r="BP9" i="8"/>
  <c r="CK9" i="8"/>
  <c r="AX9" i="8"/>
  <c r="AC13" i="8"/>
  <c r="BS13" i="8"/>
  <c r="BR13" i="8"/>
  <c r="C13" i="8"/>
  <c r="L13" i="8"/>
  <c r="AU13" i="8"/>
  <c r="AJ13" i="8"/>
  <c r="BU13" i="8"/>
  <c r="G13" i="8"/>
  <c r="BI13" i="8"/>
  <c r="CN13" i="8"/>
  <c r="AC4" i="8"/>
  <c r="W4" i="8"/>
  <c r="AR4" i="8"/>
  <c r="BX4" i="8"/>
  <c r="E9" i="8"/>
  <c r="BK9" i="8"/>
  <c r="X9" i="8"/>
  <c r="AD9" i="8"/>
  <c r="AR9" i="8"/>
  <c r="CM9" i="8"/>
  <c r="BO9" i="8"/>
  <c r="CG9" i="8"/>
  <c r="BH9" i="8"/>
  <c r="CC9" i="8"/>
  <c r="AG13" i="8"/>
  <c r="AA13" i="8"/>
  <c r="Z13" i="8"/>
  <c r="Y13" i="8"/>
  <c r="AV13" i="8"/>
  <c r="AK13" i="8"/>
  <c r="BZ13" i="8"/>
  <c r="BM13" i="8"/>
  <c r="AY13" i="8"/>
  <c r="V13" i="8"/>
  <c r="AW4" i="8"/>
  <c r="M4" i="8"/>
  <c r="BO4" i="8"/>
  <c r="BP4" i="8"/>
  <c r="AX4" i="8"/>
  <c r="BQ4" i="8"/>
  <c r="U4" i="8"/>
  <c r="CG4" i="8"/>
  <c r="H4" i="8"/>
  <c r="AK4" i="8"/>
  <c r="N4" i="8"/>
  <c r="K4" i="8"/>
  <c r="BW4" i="8"/>
  <c r="CA4" i="8"/>
  <c r="AE15" i="8"/>
  <c r="AN15" i="8"/>
  <c r="AM15" i="8"/>
  <c r="CG15" i="8"/>
  <c r="CE15" i="8"/>
  <c r="CD15" i="8"/>
  <c r="CC15" i="8"/>
  <c r="CB15" i="8"/>
  <c r="BO15" i="8"/>
  <c r="CI15" i="8"/>
  <c r="BF15" i="8"/>
  <c r="F4" i="8"/>
  <c r="Z4" i="8"/>
  <c r="BK4" i="8"/>
  <c r="BZ4" i="8"/>
  <c r="I4" i="8"/>
  <c r="CJ4" i="8"/>
  <c r="F6" i="8"/>
  <c r="N6" i="8"/>
  <c r="V6" i="8"/>
  <c r="AD6" i="8"/>
  <c r="AL6" i="8"/>
  <c r="AT6" i="8"/>
  <c r="BB6" i="8"/>
  <c r="BJ6" i="8"/>
  <c r="BR6" i="8"/>
  <c r="BZ6" i="8"/>
  <c r="CH6" i="8"/>
  <c r="G6" i="8"/>
  <c r="O6" i="8"/>
  <c r="W6" i="8"/>
  <c r="AE6" i="8"/>
  <c r="AM6" i="8"/>
  <c r="AU6" i="8"/>
  <c r="BC6" i="8"/>
  <c r="BK6" i="8"/>
  <c r="BS6" i="8"/>
  <c r="CA6" i="8"/>
  <c r="CI6" i="8"/>
  <c r="H6" i="8"/>
  <c r="P6" i="8"/>
  <c r="X6" i="8"/>
  <c r="AF6" i="8"/>
  <c r="AN6" i="8"/>
  <c r="AV6" i="8"/>
  <c r="BD6" i="8"/>
  <c r="BL6" i="8"/>
  <c r="BT6" i="8"/>
  <c r="CB6" i="8"/>
  <c r="CJ6" i="8"/>
  <c r="I6" i="8"/>
  <c r="Q6" i="8"/>
  <c r="Y6" i="8"/>
  <c r="AG6" i="8"/>
  <c r="AO6" i="8"/>
  <c r="AW6" i="8"/>
  <c r="BE6" i="8"/>
  <c r="BM6" i="8"/>
  <c r="BU6" i="8"/>
  <c r="CC6" i="8"/>
  <c r="CK6" i="8"/>
  <c r="J6" i="8"/>
  <c r="R6" i="8"/>
  <c r="Z6" i="8"/>
  <c r="AH6" i="8"/>
  <c r="AP6" i="8"/>
  <c r="AX6" i="8"/>
  <c r="BF6" i="8"/>
  <c r="BN6" i="8"/>
  <c r="BV6" i="8"/>
  <c r="CD6" i="8"/>
  <c r="CL6" i="8"/>
  <c r="C6" i="8"/>
  <c r="K6" i="8"/>
  <c r="S6" i="8"/>
  <c r="AA6" i="8"/>
  <c r="AI6" i="8"/>
  <c r="AQ6" i="8"/>
  <c r="AY6" i="8"/>
  <c r="BG6" i="8"/>
  <c r="BO6" i="8"/>
  <c r="BW6" i="8"/>
  <c r="CE6" i="8"/>
  <c r="CM6" i="8"/>
  <c r="D6" i="8"/>
  <c r="L6" i="8"/>
  <c r="T6" i="8"/>
  <c r="AB6" i="8"/>
  <c r="AJ6" i="8"/>
  <c r="AR6" i="8"/>
  <c r="AZ6" i="8"/>
  <c r="BH6" i="8"/>
  <c r="BP6" i="8"/>
  <c r="BX6" i="8"/>
  <c r="CF6" i="8"/>
  <c r="CN6" i="8"/>
  <c r="E6" i="8"/>
  <c r="M6" i="8"/>
  <c r="U6" i="8"/>
  <c r="AC6" i="8"/>
  <c r="AK6" i="8"/>
  <c r="AS6" i="8"/>
  <c r="BA6" i="8"/>
  <c r="BI6" i="8"/>
  <c r="BQ6" i="8"/>
  <c r="BY6" i="8"/>
  <c r="CG6" i="8"/>
  <c r="CO6" i="8"/>
  <c r="BP15" i="8"/>
  <c r="AY15" i="8"/>
  <c r="R15" i="8"/>
  <c r="BZ15" i="8"/>
  <c r="BH15" i="8"/>
  <c r="AQ15" i="8"/>
  <c r="J15" i="8"/>
  <c r="BR15" i="8"/>
  <c r="AO15" i="8"/>
  <c r="AZ15" i="8"/>
  <c r="AW15" i="8"/>
  <c r="AL15" i="8"/>
  <c r="AK15" i="8"/>
  <c r="AJ15" i="8"/>
  <c r="CO15" i="8"/>
  <c r="CQ15" i="8" s="1"/>
  <c r="CM15" i="8"/>
  <c r="BW15" i="8"/>
  <c r="AI15" i="8"/>
  <c r="AD15" i="8"/>
  <c r="S4" i="8"/>
  <c r="C4" i="8"/>
  <c r="CI4" i="8"/>
  <c r="T4" i="8"/>
  <c r="Y4" i="8"/>
  <c r="AL4" i="8"/>
  <c r="G4" i="8"/>
  <c r="AH4" i="8"/>
  <c r="CL4" i="8"/>
  <c r="L4" i="8"/>
  <c r="AY4" i="8"/>
  <c r="BN4" i="8"/>
  <c r="CB4" i="8"/>
  <c r="BR4" i="8"/>
  <c r="BU4" i="8"/>
  <c r="CM4" i="8"/>
  <c r="BL4" i="8"/>
  <c r="BD4" i="8"/>
  <c r="AN4" i="8"/>
  <c r="CO4" i="8"/>
  <c r="DM4" i="8" s="1"/>
  <c r="BS4" i="8"/>
  <c r="BG4" i="8"/>
  <c r="AJ4" i="8"/>
  <c r="Q4" i="8"/>
  <c r="X4" i="8"/>
  <c r="BI4" i="8"/>
  <c r="AB4" i="8"/>
  <c r="E4" i="8"/>
  <c r="D4" i="8"/>
  <c r="BE4" i="8"/>
  <c r="AP4" i="8"/>
  <c r="J4" i="8"/>
  <c r="CH4" i="8"/>
  <c r="BV4" i="8"/>
  <c r="AE4" i="8"/>
  <c r="BB4" i="8"/>
  <c r="CN4" i="8"/>
  <c r="R4" i="8"/>
  <c r="AV4" i="8"/>
  <c r="BF4" i="8"/>
  <c r="AQ4" i="8"/>
  <c r="CD4" i="8"/>
  <c r="AD4" i="8"/>
  <c r="BY4" i="8"/>
  <c r="BM4" i="8"/>
  <c r="CK4" i="8"/>
  <c r="AT4" i="8"/>
  <c r="DT13" i="8"/>
  <c r="EB13" i="8"/>
  <c r="EJ13" i="8"/>
  <c r="ER13" i="8"/>
  <c r="EZ13" i="8"/>
  <c r="FH13" i="8"/>
  <c r="FP13" i="8"/>
  <c r="FX13" i="8"/>
  <c r="GF13" i="8"/>
  <c r="GN13" i="8"/>
  <c r="GV13" i="8"/>
  <c r="HD13" i="8"/>
  <c r="HL13" i="8"/>
  <c r="HT13" i="8"/>
  <c r="IB13" i="8"/>
  <c r="IJ13" i="8"/>
  <c r="IR13" i="8"/>
  <c r="IZ13" i="8"/>
  <c r="JH13" i="8"/>
  <c r="JP13" i="8"/>
  <c r="DU13" i="8"/>
  <c r="EC13" i="8"/>
  <c r="EK13" i="8"/>
  <c r="ES13" i="8"/>
  <c r="FA13" i="8"/>
  <c r="FI13" i="8"/>
  <c r="FQ13" i="8"/>
  <c r="FY13" i="8"/>
  <c r="GG13" i="8"/>
  <c r="GO13" i="8"/>
  <c r="GW13" i="8"/>
  <c r="HE13" i="8"/>
  <c r="HM13" i="8"/>
  <c r="HU13" i="8"/>
  <c r="IC13" i="8"/>
  <c r="IK13" i="8"/>
  <c r="IS13" i="8"/>
  <c r="JA13" i="8"/>
  <c r="JI13" i="8"/>
  <c r="JQ13" i="8"/>
  <c r="DX13" i="8"/>
  <c r="EH13" i="8"/>
  <c r="ET13" i="8"/>
  <c r="FD13" i="8"/>
  <c r="FN13" i="8"/>
  <c r="FZ13" i="8"/>
  <c r="GJ13" i="8"/>
  <c r="GT13" i="8"/>
  <c r="HF13" i="8"/>
  <c r="HP13" i="8"/>
  <c r="HZ13" i="8"/>
  <c r="IL13" i="8"/>
  <c r="IV13" i="8"/>
  <c r="JF13" i="8"/>
  <c r="DY13" i="8"/>
  <c r="EI13" i="8"/>
  <c r="EU13" i="8"/>
  <c r="FE13" i="8"/>
  <c r="FO13" i="8"/>
  <c r="GA13" i="8"/>
  <c r="GK13" i="8"/>
  <c r="GU13" i="8"/>
  <c r="HG13" i="8"/>
  <c r="HQ13" i="8"/>
  <c r="IA13" i="8"/>
  <c r="IM13" i="8"/>
  <c r="IW13" i="8"/>
  <c r="JG13" i="8"/>
  <c r="DZ13" i="8"/>
  <c r="EL13" i="8"/>
  <c r="EV13" i="8"/>
  <c r="FF13" i="8"/>
  <c r="FR13" i="8"/>
  <c r="GB13" i="8"/>
  <c r="GL13" i="8"/>
  <c r="GX13" i="8"/>
  <c r="HH13" i="8"/>
  <c r="HR13" i="8"/>
  <c r="ID13" i="8"/>
  <c r="IN13" i="8"/>
  <c r="IX13" i="8"/>
  <c r="JJ13" i="8"/>
  <c r="EA13" i="8"/>
  <c r="EM13" i="8"/>
  <c r="EW13" i="8"/>
  <c r="FG13" i="8"/>
  <c r="FS13" i="8"/>
  <c r="GC13" i="8"/>
  <c r="GM13" i="8"/>
  <c r="GY13" i="8"/>
  <c r="HI13" i="8"/>
  <c r="HS13" i="8"/>
  <c r="IE13" i="8"/>
  <c r="IO13" i="8"/>
  <c r="IY13" i="8"/>
  <c r="JK13" i="8"/>
  <c r="ED13" i="8"/>
  <c r="EX13" i="8"/>
  <c r="FT13" i="8"/>
  <c r="GP13" i="8"/>
  <c r="HJ13" i="8"/>
  <c r="IF13" i="8"/>
  <c r="JB13" i="8"/>
  <c r="EE13" i="8"/>
  <c r="EY13" i="8"/>
  <c r="FU13" i="8"/>
  <c r="GQ13" i="8"/>
  <c r="HK13" i="8"/>
  <c r="IG13" i="8"/>
  <c r="JC13" i="8"/>
  <c r="EF13" i="8"/>
  <c r="FB13" i="8"/>
  <c r="FV13" i="8"/>
  <c r="GR13" i="8"/>
  <c r="HN13" i="8"/>
  <c r="IH13" i="8"/>
  <c r="JD13" i="8"/>
  <c r="DE13" i="8"/>
  <c r="EG13" i="8"/>
  <c r="FC13" i="8"/>
  <c r="FW13" i="8"/>
  <c r="GS13" i="8"/>
  <c r="HO13" i="8"/>
  <c r="II13" i="8"/>
  <c r="JE13" i="8"/>
  <c r="DR13" i="8"/>
  <c r="EN13" i="8"/>
  <c r="FJ13" i="8"/>
  <c r="GD13" i="8"/>
  <c r="GZ13" i="8"/>
  <c r="HV13" i="8"/>
  <c r="IP13" i="8"/>
  <c r="JL13" i="8"/>
  <c r="DQ13" i="8"/>
  <c r="DS13" i="8"/>
  <c r="EO13" i="8"/>
  <c r="FK13" i="8"/>
  <c r="GE13" i="8"/>
  <c r="HA13" i="8"/>
  <c r="HW13" i="8"/>
  <c r="IQ13" i="8"/>
  <c r="JM13" i="8"/>
  <c r="DV13" i="8"/>
  <c r="EP13" i="8"/>
  <c r="FL13" i="8"/>
  <c r="GH13" i="8"/>
  <c r="HB13" i="8"/>
  <c r="HX13" i="8"/>
  <c r="IT13" i="8"/>
  <c r="JN13" i="8"/>
  <c r="DW13" i="8"/>
  <c r="EQ13" i="8"/>
  <c r="FM13" i="8"/>
  <c r="GI13" i="8"/>
  <c r="HC13" i="8"/>
  <c r="HY13" i="8"/>
  <c r="IU13" i="8"/>
  <c r="JO13" i="8"/>
  <c r="DX14" i="8"/>
  <c r="EF14" i="8"/>
  <c r="EN14" i="8"/>
  <c r="EV14" i="8"/>
  <c r="FD14" i="8"/>
  <c r="FL14" i="8"/>
  <c r="FT14" i="8"/>
  <c r="GB14" i="8"/>
  <c r="GJ14" i="8"/>
  <c r="GR14" i="8"/>
  <c r="GZ14" i="8"/>
  <c r="HH14" i="8"/>
  <c r="HP14" i="8"/>
  <c r="HX14" i="8"/>
  <c r="IF14" i="8"/>
  <c r="IN14" i="8"/>
  <c r="IV14" i="8"/>
  <c r="JD14" i="8"/>
  <c r="DY14" i="8"/>
  <c r="EG14" i="8"/>
  <c r="EO14" i="8"/>
  <c r="EW14" i="8"/>
  <c r="FE14" i="8"/>
  <c r="FM14" i="8"/>
  <c r="FU14" i="8"/>
  <c r="GC14" i="8"/>
  <c r="GK14" i="8"/>
  <c r="GS14" i="8"/>
  <c r="HA14" i="8"/>
  <c r="HI14" i="8"/>
  <c r="HQ14" i="8"/>
  <c r="HY14" i="8"/>
  <c r="IG14" i="8"/>
  <c r="IO14" i="8"/>
  <c r="IW14" i="8"/>
  <c r="DR14" i="8"/>
  <c r="EB14" i="8"/>
  <c r="EL14" i="8"/>
  <c r="EX14" i="8"/>
  <c r="FH14" i="8"/>
  <c r="FR14" i="8"/>
  <c r="GD14" i="8"/>
  <c r="GN14" i="8"/>
  <c r="GX14" i="8"/>
  <c r="HJ14" i="8"/>
  <c r="HT14" i="8"/>
  <c r="ID14" i="8"/>
  <c r="IP14" i="8"/>
  <c r="IZ14" i="8"/>
  <c r="JI14" i="8"/>
  <c r="JQ14" i="8"/>
  <c r="DS14" i="8"/>
  <c r="EC14" i="8"/>
  <c r="EM14" i="8"/>
  <c r="EY14" i="8"/>
  <c r="FI14" i="8"/>
  <c r="FS14" i="8"/>
  <c r="GE14" i="8"/>
  <c r="GO14" i="8"/>
  <c r="GY14" i="8"/>
  <c r="HK14" i="8"/>
  <c r="HU14" i="8"/>
  <c r="IE14" i="8"/>
  <c r="IQ14" i="8"/>
  <c r="JA14" i="8"/>
  <c r="JJ14" i="8"/>
  <c r="DT14" i="8"/>
  <c r="ED14" i="8"/>
  <c r="EP14" i="8"/>
  <c r="EZ14" i="8"/>
  <c r="FJ14" i="8"/>
  <c r="FV14" i="8"/>
  <c r="GF14" i="8"/>
  <c r="GP14" i="8"/>
  <c r="HB14" i="8"/>
  <c r="HL14" i="8"/>
  <c r="HV14" i="8"/>
  <c r="IH14" i="8"/>
  <c r="IR14" i="8"/>
  <c r="JB14" i="8"/>
  <c r="JK14" i="8"/>
  <c r="DU14" i="8"/>
  <c r="EE14" i="8"/>
  <c r="EQ14" i="8"/>
  <c r="FA14" i="8"/>
  <c r="FK14" i="8"/>
  <c r="FW14" i="8"/>
  <c r="GG14" i="8"/>
  <c r="GQ14" i="8"/>
  <c r="HC14" i="8"/>
  <c r="HM14" i="8"/>
  <c r="HW14" i="8"/>
  <c r="II14" i="8"/>
  <c r="IS14" i="8"/>
  <c r="JC14" i="8"/>
  <c r="JL14" i="8"/>
  <c r="DV14" i="8"/>
  <c r="ER14" i="8"/>
  <c r="FN14" i="8"/>
  <c r="GH14" i="8"/>
  <c r="HD14" i="8"/>
  <c r="HZ14" i="8"/>
  <c r="IT14" i="8"/>
  <c r="JM14" i="8"/>
  <c r="CS14" i="8"/>
  <c r="DA14" i="8"/>
  <c r="DI14" i="8"/>
  <c r="DW14" i="8"/>
  <c r="ES14" i="8"/>
  <c r="FO14" i="8"/>
  <c r="GI14" i="8"/>
  <c r="HE14" i="8"/>
  <c r="IA14" i="8"/>
  <c r="IU14" i="8"/>
  <c r="JN14" i="8"/>
  <c r="CT14" i="8"/>
  <c r="DB14" i="8"/>
  <c r="DJ14" i="8"/>
  <c r="DZ14" i="8"/>
  <c r="ET14" i="8"/>
  <c r="FP14" i="8"/>
  <c r="GL14" i="8"/>
  <c r="HF14" i="8"/>
  <c r="IB14" i="8"/>
  <c r="IX14" i="8"/>
  <c r="JO14" i="8"/>
  <c r="CU14" i="8"/>
  <c r="DC14" i="8"/>
  <c r="DK14" i="8"/>
  <c r="EA14" i="8"/>
  <c r="EU14" i="8"/>
  <c r="FQ14" i="8"/>
  <c r="GM14" i="8"/>
  <c r="HG14" i="8"/>
  <c r="IC14" i="8"/>
  <c r="IY14" i="8"/>
  <c r="JP14" i="8"/>
  <c r="CV14" i="8"/>
  <c r="DD14" i="8"/>
  <c r="DL14" i="8"/>
  <c r="EH14" i="8"/>
  <c r="FB14" i="8"/>
  <c r="FX14" i="8"/>
  <c r="GT14" i="8"/>
  <c r="HN14" i="8"/>
  <c r="IJ14" i="8"/>
  <c r="JE14" i="8"/>
  <c r="EI14" i="8"/>
  <c r="FC14" i="8"/>
  <c r="FY14" i="8"/>
  <c r="GU14" i="8"/>
  <c r="HO14" i="8"/>
  <c r="IK14" i="8"/>
  <c r="JF14" i="8"/>
  <c r="DQ14" i="8"/>
  <c r="EJ14" i="8"/>
  <c r="FF14" i="8"/>
  <c r="FZ14" i="8"/>
  <c r="GV14" i="8"/>
  <c r="HR14" i="8"/>
  <c r="IL14" i="8"/>
  <c r="JG14" i="8"/>
  <c r="EK14" i="8"/>
  <c r="FG14" i="8"/>
  <c r="GA14" i="8"/>
  <c r="GW14" i="8"/>
  <c r="HS14" i="8"/>
  <c r="IM14" i="8"/>
  <c r="JH14" i="8"/>
  <c r="CQ14" i="8"/>
  <c r="DG14" i="8"/>
  <c r="CR14" i="8"/>
  <c r="DH14" i="8"/>
  <c r="CP14" i="8"/>
  <c r="CW14" i="8"/>
  <c r="DM14" i="8"/>
  <c r="CX14" i="8"/>
  <c r="DN14" i="8"/>
  <c r="CY14" i="8"/>
  <c r="DO14" i="8"/>
  <c r="CZ14" i="8"/>
  <c r="DP14" i="8"/>
  <c r="DE14" i="8"/>
  <c r="DF14" i="8"/>
  <c r="DS7" i="8"/>
  <c r="EA7" i="8"/>
  <c r="EI7" i="8"/>
  <c r="EQ7" i="8"/>
  <c r="EY7" i="8"/>
  <c r="FG7" i="8"/>
  <c r="FO7" i="8"/>
  <c r="FW7" i="8"/>
  <c r="GE7" i="8"/>
  <c r="GM7" i="8"/>
  <c r="GU7" i="8"/>
  <c r="HC7" i="8"/>
  <c r="HK7" i="8"/>
  <c r="HS7" i="8"/>
  <c r="IA7" i="8"/>
  <c r="II7" i="8"/>
  <c r="IQ7" i="8"/>
  <c r="IY7" i="8"/>
  <c r="JG7" i="8"/>
  <c r="JO7" i="8"/>
  <c r="DT7" i="8"/>
  <c r="EB7" i="8"/>
  <c r="EJ7" i="8"/>
  <c r="ER7" i="8"/>
  <c r="EZ7" i="8"/>
  <c r="FH7" i="8"/>
  <c r="FP7" i="8"/>
  <c r="FX7" i="8"/>
  <c r="GF7" i="8"/>
  <c r="GN7" i="8"/>
  <c r="GV7" i="8"/>
  <c r="HD7" i="8"/>
  <c r="HL7" i="8"/>
  <c r="HT7" i="8"/>
  <c r="IB7" i="8"/>
  <c r="IJ7" i="8"/>
  <c r="IR7" i="8"/>
  <c r="IZ7" i="8"/>
  <c r="JH7" i="8"/>
  <c r="JP7" i="8"/>
  <c r="DV7" i="8"/>
  <c r="ED7" i="8"/>
  <c r="EN7" i="8"/>
  <c r="EX7" i="8"/>
  <c r="FJ7" i="8"/>
  <c r="FT7" i="8"/>
  <c r="GD7" i="8"/>
  <c r="GP7" i="8"/>
  <c r="GZ7" i="8"/>
  <c r="HJ7" i="8"/>
  <c r="HV7" i="8"/>
  <c r="IF7" i="8"/>
  <c r="IP7" i="8"/>
  <c r="JB7" i="8"/>
  <c r="JL7" i="8"/>
  <c r="DR7" i="8"/>
  <c r="EE7" i="8"/>
  <c r="EO7" i="8"/>
  <c r="FA7" i="8"/>
  <c r="FK7" i="8"/>
  <c r="FU7" i="8"/>
  <c r="GG7" i="8"/>
  <c r="GQ7" i="8"/>
  <c r="HA7" i="8"/>
  <c r="HM7" i="8"/>
  <c r="HW7" i="8"/>
  <c r="IG7" i="8"/>
  <c r="IS7" i="8"/>
  <c r="JC7" i="8"/>
  <c r="JM7" i="8"/>
  <c r="DU7" i="8"/>
  <c r="EF7" i="8"/>
  <c r="EP7" i="8"/>
  <c r="FB7" i="8"/>
  <c r="FL7" i="8"/>
  <c r="FV7" i="8"/>
  <c r="GH7" i="8"/>
  <c r="GR7" i="8"/>
  <c r="HB7" i="8"/>
  <c r="HN7" i="8"/>
  <c r="HX7" i="8"/>
  <c r="IH7" i="8"/>
  <c r="IT7" i="8"/>
  <c r="JD7" i="8"/>
  <c r="JN7" i="8"/>
  <c r="DW7" i="8"/>
  <c r="EG7" i="8"/>
  <c r="ES7" i="8"/>
  <c r="FC7" i="8"/>
  <c r="FM7" i="8"/>
  <c r="FY7" i="8"/>
  <c r="GI7" i="8"/>
  <c r="GS7" i="8"/>
  <c r="HE7" i="8"/>
  <c r="HO7" i="8"/>
  <c r="HY7" i="8"/>
  <c r="IK7" i="8"/>
  <c r="IU7" i="8"/>
  <c r="JE7" i="8"/>
  <c r="JQ7" i="8"/>
  <c r="DX7" i="8"/>
  <c r="EH7" i="8"/>
  <c r="ET7" i="8"/>
  <c r="FD7" i="8"/>
  <c r="FN7" i="8"/>
  <c r="FZ7" i="8"/>
  <c r="GJ7" i="8"/>
  <c r="GT7" i="8"/>
  <c r="HF7" i="8"/>
  <c r="HP7" i="8"/>
  <c r="HZ7" i="8"/>
  <c r="IL7" i="8"/>
  <c r="IV7" i="8"/>
  <c r="JF7" i="8"/>
  <c r="DY7" i="8"/>
  <c r="EK7" i="8"/>
  <c r="EU7" i="8"/>
  <c r="FE7" i="8"/>
  <c r="FQ7" i="8"/>
  <c r="GA7" i="8"/>
  <c r="GK7" i="8"/>
  <c r="GW7" i="8"/>
  <c r="HG7" i="8"/>
  <c r="HQ7" i="8"/>
  <c r="IC7" i="8"/>
  <c r="IM7" i="8"/>
  <c r="IW7" i="8"/>
  <c r="JI7" i="8"/>
  <c r="DZ7" i="8"/>
  <c r="EL7" i="8"/>
  <c r="EV7" i="8"/>
  <c r="FF7" i="8"/>
  <c r="FR7" i="8"/>
  <c r="GB7" i="8"/>
  <c r="GL7" i="8"/>
  <c r="EC7" i="8"/>
  <c r="EM7" i="8"/>
  <c r="EW7" i="8"/>
  <c r="FI7" i="8"/>
  <c r="FS7" i="8"/>
  <c r="GC7" i="8"/>
  <c r="GO7" i="8"/>
  <c r="GY7" i="8"/>
  <c r="HI7" i="8"/>
  <c r="HU7" i="8"/>
  <c r="JK7" i="8"/>
  <c r="ID7" i="8"/>
  <c r="IE7" i="8"/>
  <c r="IN7" i="8"/>
  <c r="IO7" i="8"/>
  <c r="GX7" i="8"/>
  <c r="HH7" i="8"/>
  <c r="HR7" i="8"/>
  <c r="DQ7" i="8"/>
  <c r="CQ7" i="8"/>
  <c r="CY7" i="8"/>
  <c r="DG7" i="8"/>
  <c r="DO7" i="8"/>
  <c r="CR7" i="8"/>
  <c r="CZ7" i="8"/>
  <c r="DH7" i="8"/>
  <c r="DP7" i="8"/>
  <c r="CS7" i="8"/>
  <c r="DA7" i="8"/>
  <c r="DI7" i="8"/>
  <c r="CT7" i="8"/>
  <c r="DB7" i="8"/>
  <c r="DJ7" i="8"/>
  <c r="CU7" i="8"/>
  <c r="DC7" i="8"/>
  <c r="DK7" i="8"/>
  <c r="IX7" i="8"/>
  <c r="CV7" i="8"/>
  <c r="DD7" i="8"/>
  <c r="DL7" i="8"/>
  <c r="JA7" i="8"/>
  <c r="CW7" i="8"/>
  <c r="DE7" i="8"/>
  <c r="DM7" i="8"/>
  <c r="JJ7" i="8"/>
  <c r="CX7" i="8"/>
  <c r="DF7" i="8"/>
  <c r="DN7" i="8"/>
  <c r="CP7" i="8"/>
  <c r="DT11" i="8"/>
  <c r="EB11" i="8"/>
  <c r="EJ11" i="8"/>
  <c r="ER11" i="8"/>
  <c r="EZ11" i="8"/>
  <c r="FH11" i="8"/>
  <c r="FP11" i="8"/>
  <c r="FX11" i="8"/>
  <c r="GF11" i="8"/>
  <c r="GN11" i="8"/>
  <c r="GV11" i="8"/>
  <c r="HD11" i="8"/>
  <c r="HL11" i="8"/>
  <c r="HT11" i="8"/>
  <c r="IB11" i="8"/>
  <c r="IJ11" i="8"/>
  <c r="IR11" i="8"/>
  <c r="IZ11" i="8"/>
  <c r="JH11" i="8"/>
  <c r="JP11" i="8"/>
  <c r="DU11" i="8"/>
  <c r="EC11" i="8"/>
  <c r="EK11" i="8"/>
  <c r="ES11" i="8"/>
  <c r="FA11" i="8"/>
  <c r="FI11" i="8"/>
  <c r="FQ11" i="8"/>
  <c r="FY11" i="8"/>
  <c r="GG11" i="8"/>
  <c r="GO11" i="8"/>
  <c r="GW11" i="8"/>
  <c r="HE11" i="8"/>
  <c r="HM11" i="8"/>
  <c r="HU11" i="8"/>
  <c r="IC11" i="8"/>
  <c r="IK11" i="8"/>
  <c r="IS11" i="8"/>
  <c r="JA11" i="8"/>
  <c r="JI11" i="8"/>
  <c r="JQ11" i="8"/>
  <c r="DV11" i="8"/>
  <c r="ED11" i="8"/>
  <c r="EL11" i="8"/>
  <c r="ET11" i="8"/>
  <c r="DW11" i="8"/>
  <c r="EE11" i="8"/>
  <c r="EM11" i="8"/>
  <c r="EU11" i="8"/>
  <c r="DY11" i="8"/>
  <c r="EG11" i="8"/>
  <c r="EO11" i="8"/>
  <c r="DZ11" i="8"/>
  <c r="EV11" i="8"/>
  <c r="FF11" i="8"/>
  <c r="FR11" i="8"/>
  <c r="GB11" i="8"/>
  <c r="GL11" i="8"/>
  <c r="GX11" i="8"/>
  <c r="HH11" i="8"/>
  <c r="HR11" i="8"/>
  <c r="ID11" i="8"/>
  <c r="IN11" i="8"/>
  <c r="IX11" i="8"/>
  <c r="JJ11" i="8"/>
  <c r="DQ11" i="8"/>
  <c r="EA11" i="8"/>
  <c r="EW11" i="8"/>
  <c r="FG11" i="8"/>
  <c r="FS11" i="8"/>
  <c r="GC11" i="8"/>
  <c r="GM11" i="8"/>
  <c r="GY11" i="8"/>
  <c r="HI11" i="8"/>
  <c r="HS11" i="8"/>
  <c r="IE11" i="8"/>
  <c r="IO11" i="8"/>
  <c r="IY11" i="8"/>
  <c r="JK11" i="8"/>
  <c r="EF11" i="8"/>
  <c r="EX11" i="8"/>
  <c r="FJ11" i="8"/>
  <c r="FT11" i="8"/>
  <c r="GD11" i="8"/>
  <c r="GP11" i="8"/>
  <c r="GZ11" i="8"/>
  <c r="HJ11" i="8"/>
  <c r="HV11" i="8"/>
  <c r="IF11" i="8"/>
  <c r="IP11" i="8"/>
  <c r="JB11" i="8"/>
  <c r="JL11" i="8"/>
  <c r="EH11" i="8"/>
  <c r="EY11" i="8"/>
  <c r="FK11" i="8"/>
  <c r="FU11" i="8"/>
  <c r="GE11" i="8"/>
  <c r="GQ11" i="8"/>
  <c r="HA11" i="8"/>
  <c r="HK11" i="8"/>
  <c r="HW11" i="8"/>
  <c r="IG11" i="8"/>
  <c r="IQ11" i="8"/>
  <c r="JC11" i="8"/>
  <c r="JM11" i="8"/>
  <c r="EI11" i="8"/>
  <c r="FL11" i="8"/>
  <c r="GH11" i="8"/>
  <c r="HB11" i="8"/>
  <c r="HX11" i="8"/>
  <c r="IT11" i="8"/>
  <c r="JN11" i="8"/>
  <c r="EN11" i="8"/>
  <c r="FM11" i="8"/>
  <c r="GI11" i="8"/>
  <c r="HC11" i="8"/>
  <c r="HY11" i="8"/>
  <c r="IU11" i="8"/>
  <c r="JO11" i="8"/>
  <c r="EP11" i="8"/>
  <c r="FN11" i="8"/>
  <c r="GJ11" i="8"/>
  <c r="HF11" i="8"/>
  <c r="HZ11" i="8"/>
  <c r="IV11" i="8"/>
  <c r="EQ11" i="8"/>
  <c r="FO11" i="8"/>
  <c r="GK11" i="8"/>
  <c r="HG11" i="8"/>
  <c r="IA11" i="8"/>
  <c r="IW11" i="8"/>
  <c r="FB11" i="8"/>
  <c r="FV11" i="8"/>
  <c r="GR11" i="8"/>
  <c r="HN11" i="8"/>
  <c r="IH11" i="8"/>
  <c r="JD11" i="8"/>
  <c r="DR11" i="8"/>
  <c r="FC11" i="8"/>
  <c r="FW11" i="8"/>
  <c r="GS11" i="8"/>
  <c r="HO11" i="8"/>
  <c r="II11" i="8"/>
  <c r="JE11" i="8"/>
  <c r="DS11" i="8"/>
  <c r="FD11" i="8"/>
  <c r="FZ11" i="8"/>
  <c r="GT11" i="8"/>
  <c r="HP11" i="8"/>
  <c r="IL11" i="8"/>
  <c r="JF11" i="8"/>
  <c r="DX11" i="8"/>
  <c r="FE11" i="8"/>
  <c r="GA11" i="8"/>
  <c r="GU11" i="8"/>
  <c r="HQ11" i="8"/>
  <c r="IM11" i="8"/>
  <c r="JG11" i="8"/>
  <c r="DS9" i="8"/>
  <c r="EA9" i="8"/>
  <c r="EI9" i="8"/>
  <c r="EQ9" i="8"/>
  <c r="EY9" i="8"/>
  <c r="FG9" i="8"/>
  <c r="FO9" i="8"/>
  <c r="FW9" i="8"/>
  <c r="GE9" i="8"/>
  <c r="GM9" i="8"/>
  <c r="GU9" i="8"/>
  <c r="HC9" i="8"/>
  <c r="HK9" i="8"/>
  <c r="HS9" i="8"/>
  <c r="DT9" i="8"/>
  <c r="EB9" i="8"/>
  <c r="EJ9" i="8"/>
  <c r="ER9" i="8"/>
  <c r="EZ9" i="8"/>
  <c r="FH9" i="8"/>
  <c r="FP9" i="8"/>
  <c r="FX9" i="8"/>
  <c r="GF9" i="8"/>
  <c r="GN9" i="8"/>
  <c r="GV9" i="8"/>
  <c r="HD9" i="8"/>
  <c r="HL9" i="8"/>
  <c r="HT9" i="8"/>
  <c r="DZ9" i="8"/>
  <c r="EL9" i="8"/>
  <c r="EV9" i="8"/>
  <c r="FF9" i="8"/>
  <c r="FR9" i="8"/>
  <c r="GB9" i="8"/>
  <c r="GL9" i="8"/>
  <c r="GX9" i="8"/>
  <c r="HH9" i="8"/>
  <c r="HR9" i="8"/>
  <c r="IB9" i="8"/>
  <c r="IJ9" i="8"/>
  <c r="IR9" i="8"/>
  <c r="IZ9" i="8"/>
  <c r="JH9" i="8"/>
  <c r="JP9" i="8"/>
  <c r="EC9" i="8"/>
  <c r="EM9" i="8"/>
  <c r="EW9" i="8"/>
  <c r="FI9" i="8"/>
  <c r="FS9" i="8"/>
  <c r="GC9" i="8"/>
  <c r="GO9" i="8"/>
  <c r="GY9" i="8"/>
  <c r="HI9" i="8"/>
  <c r="HU9" i="8"/>
  <c r="IC9" i="8"/>
  <c r="IK9" i="8"/>
  <c r="IS9" i="8"/>
  <c r="JA9" i="8"/>
  <c r="JI9" i="8"/>
  <c r="JQ9" i="8"/>
  <c r="DR9" i="8"/>
  <c r="ED9" i="8"/>
  <c r="EN9" i="8"/>
  <c r="EX9" i="8"/>
  <c r="FJ9" i="8"/>
  <c r="FT9" i="8"/>
  <c r="GD9" i="8"/>
  <c r="GP9" i="8"/>
  <c r="GZ9" i="8"/>
  <c r="HJ9" i="8"/>
  <c r="HV9" i="8"/>
  <c r="ID9" i="8"/>
  <c r="IL9" i="8"/>
  <c r="IT9" i="8"/>
  <c r="JB9" i="8"/>
  <c r="JJ9" i="8"/>
  <c r="DU9" i="8"/>
  <c r="EE9" i="8"/>
  <c r="EO9" i="8"/>
  <c r="FA9" i="8"/>
  <c r="FK9" i="8"/>
  <c r="FU9" i="8"/>
  <c r="GG9" i="8"/>
  <c r="GQ9" i="8"/>
  <c r="HA9" i="8"/>
  <c r="HM9" i="8"/>
  <c r="HW9" i="8"/>
  <c r="IE9" i="8"/>
  <c r="IM9" i="8"/>
  <c r="IU9" i="8"/>
  <c r="JC9" i="8"/>
  <c r="JK9" i="8"/>
  <c r="DV9" i="8"/>
  <c r="EF9" i="8"/>
  <c r="EP9" i="8"/>
  <c r="FB9" i="8"/>
  <c r="FL9" i="8"/>
  <c r="FV9" i="8"/>
  <c r="GH9" i="8"/>
  <c r="GR9" i="8"/>
  <c r="HB9" i="8"/>
  <c r="HN9" i="8"/>
  <c r="HX9" i="8"/>
  <c r="IF9" i="8"/>
  <c r="DW9" i="8"/>
  <c r="EG9" i="8"/>
  <c r="ES9" i="8"/>
  <c r="FC9" i="8"/>
  <c r="FM9" i="8"/>
  <c r="FY9" i="8"/>
  <c r="GI9" i="8"/>
  <c r="GS9" i="8"/>
  <c r="HE9" i="8"/>
  <c r="HO9" i="8"/>
  <c r="HY9" i="8"/>
  <c r="IG9" i="8"/>
  <c r="IO9" i="8"/>
  <c r="IW9" i="8"/>
  <c r="JE9" i="8"/>
  <c r="JM9" i="8"/>
  <c r="DY9" i="8"/>
  <c r="FQ9" i="8"/>
  <c r="HG9" i="8"/>
  <c r="IP9" i="8"/>
  <c r="JL9" i="8"/>
  <c r="EH9" i="8"/>
  <c r="FZ9" i="8"/>
  <c r="HP9" i="8"/>
  <c r="IQ9" i="8"/>
  <c r="JN9" i="8"/>
  <c r="EK9" i="8"/>
  <c r="GA9" i="8"/>
  <c r="HQ9" i="8"/>
  <c r="IV9" i="8"/>
  <c r="JO9" i="8"/>
  <c r="ET9" i="8"/>
  <c r="GJ9" i="8"/>
  <c r="HZ9" i="8"/>
  <c r="IX9" i="8"/>
  <c r="EU9" i="8"/>
  <c r="IA9" i="8"/>
  <c r="FD9" i="8"/>
  <c r="IH9" i="8"/>
  <c r="FE9" i="8"/>
  <c r="II9" i="8"/>
  <c r="DQ9" i="8"/>
  <c r="FN9" i="8"/>
  <c r="IN9" i="8"/>
  <c r="GK9" i="8"/>
  <c r="IY9" i="8"/>
  <c r="GT9" i="8"/>
  <c r="JD9" i="8"/>
  <c r="GW9" i="8"/>
  <c r="JF9" i="8"/>
  <c r="DX9" i="8"/>
  <c r="HF9" i="8"/>
  <c r="JG9" i="8"/>
  <c r="DR5" i="8"/>
  <c r="DZ5" i="8"/>
  <c r="EH5" i="8"/>
  <c r="EP5" i="8"/>
  <c r="EX5" i="8"/>
  <c r="FF5" i="8"/>
  <c r="FN5" i="8"/>
  <c r="FV5" i="8"/>
  <c r="GD5" i="8"/>
  <c r="GL5" i="8"/>
  <c r="GT5" i="8"/>
  <c r="DS5" i="8"/>
  <c r="EA5" i="8"/>
  <c r="EI5" i="8"/>
  <c r="EQ5" i="8"/>
  <c r="EY5" i="8"/>
  <c r="FG5" i="8"/>
  <c r="FO5" i="8"/>
  <c r="FW5" i="8"/>
  <c r="GE5" i="8"/>
  <c r="GM5" i="8"/>
  <c r="GU5" i="8"/>
  <c r="DT5" i="8"/>
  <c r="EB5" i="8"/>
  <c r="EJ5" i="8"/>
  <c r="ER5" i="8"/>
  <c r="EZ5" i="8"/>
  <c r="FH5" i="8"/>
  <c r="FP5" i="8"/>
  <c r="FX5" i="8"/>
  <c r="GF5" i="8"/>
  <c r="GN5" i="8"/>
  <c r="GV5" i="8"/>
  <c r="DU5" i="8"/>
  <c r="EC5" i="8"/>
  <c r="EK5" i="8"/>
  <c r="ES5" i="8"/>
  <c r="FA5" i="8"/>
  <c r="FI5" i="8"/>
  <c r="FQ5" i="8"/>
  <c r="FY5" i="8"/>
  <c r="DV5" i="8"/>
  <c r="ED5" i="8"/>
  <c r="EL5" i="8"/>
  <c r="ET5" i="8"/>
  <c r="FB5" i="8"/>
  <c r="FJ5" i="8"/>
  <c r="FR5" i="8"/>
  <c r="FZ5" i="8"/>
  <c r="GH5" i="8"/>
  <c r="DW5" i="8"/>
  <c r="EE5" i="8"/>
  <c r="EM5" i="8"/>
  <c r="EU5" i="8"/>
  <c r="FC5" i="8"/>
  <c r="FK5" i="8"/>
  <c r="FS5" i="8"/>
  <c r="DX5" i="8"/>
  <c r="EF5" i="8"/>
  <c r="EN5" i="8"/>
  <c r="EV5" i="8"/>
  <c r="FD5" i="8"/>
  <c r="FL5" i="8"/>
  <c r="FT5" i="8"/>
  <c r="GB5" i="8"/>
  <c r="GJ5" i="8"/>
  <c r="GR5" i="8"/>
  <c r="GZ5" i="8"/>
  <c r="FM5" i="8"/>
  <c r="GP5" i="8"/>
  <c r="HC5" i="8"/>
  <c r="HK5" i="8"/>
  <c r="HS5" i="8"/>
  <c r="IA5" i="8"/>
  <c r="II5" i="8"/>
  <c r="IQ5" i="8"/>
  <c r="IY5" i="8"/>
  <c r="JG5" i="8"/>
  <c r="JO5" i="8"/>
  <c r="FU5" i="8"/>
  <c r="GQ5" i="8"/>
  <c r="HD5" i="8"/>
  <c r="HL5" i="8"/>
  <c r="HT5" i="8"/>
  <c r="IB5" i="8"/>
  <c r="IJ5" i="8"/>
  <c r="IR5" i="8"/>
  <c r="IZ5" i="8"/>
  <c r="JH5" i="8"/>
  <c r="JP5" i="8"/>
  <c r="GA5" i="8"/>
  <c r="GS5" i="8"/>
  <c r="HE5" i="8"/>
  <c r="HM5" i="8"/>
  <c r="HU5" i="8"/>
  <c r="IC5" i="8"/>
  <c r="IK5" i="8"/>
  <c r="IS5" i="8"/>
  <c r="JA5" i="8"/>
  <c r="JI5" i="8"/>
  <c r="JQ5" i="8"/>
  <c r="DY5" i="8"/>
  <c r="GC5" i="8"/>
  <c r="GW5" i="8"/>
  <c r="HF5" i="8"/>
  <c r="HN5" i="8"/>
  <c r="HV5" i="8"/>
  <c r="ID5" i="8"/>
  <c r="IL5" i="8"/>
  <c r="IT5" i="8"/>
  <c r="JB5" i="8"/>
  <c r="JJ5" i="8"/>
  <c r="GG5" i="8"/>
  <c r="HG5" i="8"/>
  <c r="HW5" i="8"/>
  <c r="IM5" i="8"/>
  <c r="JC5" i="8"/>
  <c r="GI5" i="8"/>
  <c r="HH5" i="8"/>
  <c r="HX5" i="8"/>
  <c r="IN5" i="8"/>
  <c r="JD5" i="8"/>
  <c r="GK5" i="8"/>
  <c r="HI5" i="8"/>
  <c r="HY5" i="8"/>
  <c r="IO5" i="8"/>
  <c r="JE5" i="8"/>
  <c r="GO5" i="8"/>
  <c r="HJ5" i="8"/>
  <c r="HZ5" i="8"/>
  <c r="IP5" i="8"/>
  <c r="JF5" i="8"/>
  <c r="EG5" i="8"/>
  <c r="GX5" i="8"/>
  <c r="HO5" i="8"/>
  <c r="IE5" i="8"/>
  <c r="IU5" i="8"/>
  <c r="JK5" i="8"/>
  <c r="EO5" i="8"/>
  <c r="GY5" i="8"/>
  <c r="HP5" i="8"/>
  <c r="IF5" i="8"/>
  <c r="IV5" i="8"/>
  <c r="JL5" i="8"/>
  <c r="EW5" i="8"/>
  <c r="HA5" i="8"/>
  <c r="HQ5" i="8"/>
  <c r="IG5" i="8"/>
  <c r="IW5" i="8"/>
  <c r="JM5" i="8"/>
  <c r="FE5" i="8"/>
  <c r="HB5" i="8"/>
  <c r="HR5" i="8"/>
  <c r="IH5" i="8"/>
  <c r="IX5" i="8"/>
  <c r="JN5" i="8"/>
  <c r="CU5" i="8"/>
  <c r="DC5" i="8"/>
  <c r="DK5" i="8"/>
  <c r="CV5" i="8"/>
  <c r="DD5" i="8"/>
  <c r="DL5" i="8"/>
  <c r="CP5" i="8"/>
  <c r="CW5" i="8"/>
  <c r="DE5" i="8"/>
  <c r="DM5" i="8"/>
  <c r="CX5" i="8"/>
  <c r="DF5" i="8"/>
  <c r="DN5" i="8"/>
  <c r="CQ5" i="8"/>
  <c r="CY5" i="8"/>
  <c r="DG5" i="8"/>
  <c r="DO5" i="8"/>
  <c r="CR5" i="8"/>
  <c r="CZ5" i="8"/>
  <c r="DH5" i="8"/>
  <c r="DP5" i="8"/>
  <c r="DQ5" i="8"/>
  <c r="CS5" i="8"/>
  <c r="DA5" i="8"/>
  <c r="DI5" i="8"/>
  <c r="CT5" i="8"/>
  <c r="DB5" i="8"/>
  <c r="DJ5" i="8"/>
  <c r="DY15" i="8"/>
  <c r="EG15" i="8"/>
  <c r="EO15" i="8"/>
  <c r="EW15" i="8"/>
  <c r="FE15" i="8"/>
  <c r="FM15" i="8"/>
  <c r="FU15" i="8"/>
  <c r="GC15" i="8"/>
  <c r="GK15" i="8"/>
  <c r="GS15" i="8"/>
  <c r="HA15" i="8"/>
  <c r="HI15" i="8"/>
  <c r="HQ15" i="8"/>
  <c r="HY15" i="8"/>
  <c r="IG15" i="8"/>
  <c r="IO15" i="8"/>
  <c r="IW15" i="8"/>
  <c r="JE15" i="8"/>
  <c r="JM15" i="8"/>
  <c r="DR15" i="8"/>
  <c r="DZ15" i="8"/>
  <c r="EH15" i="8"/>
  <c r="EP15" i="8"/>
  <c r="EX15" i="8"/>
  <c r="FF15" i="8"/>
  <c r="FN15" i="8"/>
  <c r="FV15" i="8"/>
  <c r="GD15" i="8"/>
  <c r="GL15" i="8"/>
  <c r="GT15" i="8"/>
  <c r="HB15" i="8"/>
  <c r="HJ15" i="8"/>
  <c r="HR15" i="8"/>
  <c r="HZ15" i="8"/>
  <c r="IH15" i="8"/>
  <c r="IP15" i="8"/>
  <c r="IX15" i="8"/>
  <c r="JF15" i="8"/>
  <c r="JN15" i="8"/>
  <c r="DS15" i="8"/>
  <c r="EA15" i="8"/>
  <c r="EI15" i="8"/>
  <c r="EQ15" i="8"/>
  <c r="EY15" i="8"/>
  <c r="FG15" i="8"/>
  <c r="FO15" i="8"/>
  <c r="FW15" i="8"/>
  <c r="GE15" i="8"/>
  <c r="GM15" i="8"/>
  <c r="GU15" i="8"/>
  <c r="HC15" i="8"/>
  <c r="DT15" i="8"/>
  <c r="EB15" i="8"/>
  <c r="EJ15" i="8"/>
  <c r="ER15" i="8"/>
  <c r="EZ15" i="8"/>
  <c r="FH15" i="8"/>
  <c r="FP15" i="8"/>
  <c r="FX15" i="8"/>
  <c r="GF15" i="8"/>
  <c r="GN15" i="8"/>
  <c r="GV15" i="8"/>
  <c r="EC15" i="8"/>
  <c r="ES15" i="8"/>
  <c r="FI15" i="8"/>
  <c r="FY15" i="8"/>
  <c r="GO15" i="8"/>
  <c r="HD15" i="8"/>
  <c r="HN15" i="8"/>
  <c r="HX15" i="8"/>
  <c r="IJ15" i="8"/>
  <c r="IT15" i="8"/>
  <c r="JD15" i="8"/>
  <c r="JP15" i="8"/>
  <c r="ED15" i="8"/>
  <c r="ET15" i="8"/>
  <c r="FJ15" i="8"/>
  <c r="FZ15" i="8"/>
  <c r="GP15" i="8"/>
  <c r="HE15" i="8"/>
  <c r="HO15" i="8"/>
  <c r="IA15" i="8"/>
  <c r="IK15" i="8"/>
  <c r="IU15" i="8"/>
  <c r="JG15" i="8"/>
  <c r="JQ15" i="8"/>
  <c r="EE15" i="8"/>
  <c r="EU15" i="8"/>
  <c r="FK15" i="8"/>
  <c r="GA15" i="8"/>
  <c r="GQ15" i="8"/>
  <c r="HF15" i="8"/>
  <c r="HP15" i="8"/>
  <c r="IB15" i="8"/>
  <c r="IL15" i="8"/>
  <c r="IV15" i="8"/>
  <c r="JH15" i="8"/>
  <c r="EF15" i="8"/>
  <c r="EV15" i="8"/>
  <c r="FL15" i="8"/>
  <c r="GB15" i="8"/>
  <c r="GR15" i="8"/>
  <c r="HG15" i="8"/>
  <c r="HS15" i="8"/>
  <c r="IC15" i="8"/>
  <c r="IM15" i="8"/>
  <c r="IY15" i="8"/>
  <c r="JI15" i="8"/>
  <c r="DU15" i="8"/>
  <c r="EK15" i="8"/>
  <c r="FA15" i="8"/>
  <c r="FQ15" i="8"/>
  <c r="GG15" i="8"/>
  <c r="GW15" i="8"/>
  <c r="HH15" i="8"/>
  <c r="HT15" i="8"/>
  <c r="ID15" i="8"/>
  <c r="IN15" i="8"/>
  <c r="IZ15" i="8"/>
  <c r="JJ15" i="8"/>
  <c r="DV15" i="8"/>
  <c r="EL15" i="8"/>
  <c r="FB15" i="8"/>
  <c r="FR15" i="8"/>
  <c r="GH15" i="8"/>
  <c r="GX15" i="8"/>
  <c r="HK15" i="8"/>
  <c r="HU15" i="8"/>
  <c r="IE15" i="8"/>
  <c r="IQ15" i="8"/>
  <c r="JA15" i="8"/>
  <c r="JK15" i="8"/>
  <c r="DW15" i="8"/>
  <c r="EM15" i="8"/>
  <c r="FC15" i="8"/>
  <c r="FS15" i="8"/>
  <c r="GI15" i="8"/>
  <c r="GY15" i="8"/>
  <c r="HL15" i="8"/>
  <c r="HV15" i="8"/>
  <c r="IF15" i="8"/>
  <c r="IR15" i="8"/>
  <c r="JB15" i="8"/>
  <c r="JL15" i="8"/>
  <c r="DQ15" i="8"/>
  <c r="DX15" i="8"/>
  <c r="EN15" i="8"/>
  <c r="FD15" i="8"/>
  <c r="FT15" i="8"/>
  <c r="GJ15" i="8"/>
  <c r="GZ15" i="8"/>
  <c r="HM15" i="8"/>
  <c r="HW15" i="8"/>
  <c r="II15" i="8"/>
  <c r="IS15" i="8"/>
  <c r="JC15" i="8"/>
  <c r="JO15" i="8"/>
  <c r="DY3" i="8"/>
  <c r="EG3" i="8"/>
  <c r="EO3" i="8"/>
  <c r="EW3" i="8"/>
  <c r="FE3" i="8"/>
  <c r="FM3" i="8"/>
  <c r="FU3" i="8"/>
  <c r="GC3" i="8"/>
  <c r="GK3" i="8"/>
  <c r="GS3" i="8"/>
  <c r="HA3" i="8"/>
  <c r="HI3" i="8"/>
  <c r="HQ3" i="8"/>
  <c r="HY3" i="8"/>
  <c r="IG3" i="8"/>
  <c r="IO3" i="8"/>
  <c r="IW3" i="8"/>
  <c r="JE3" i="8"/>
  <c r="JM3" i="8"/>
  <c r="DR3" i="8"/>
  <c r="DZ3" i="8"/>
  <c r="EH3" i="8"/>
  <c r="EP3" i="8"/>
  <c r="EX3" i="8"/>
  <c r="FF3" i="8"/>
  <c r="FN3" i="8"/>
  <c r="FV3" i="8"/>
  <c r="GD3" i="8"/>
  <c r="GL3" i="8"/>
  <c r="GT3" i="8"/>
  <c r="HB3" i="8"/>
  <c r="HJ3" i="8"/>
  <c r="HR3" i="8"/>
  <c r="HZ3" i="8"/>
  <c r="IH3" i="8"/>
  <c r="IP3" i="8"/>
  <c r="IX3" i="8"/>
  <c r="JF3" i="8"/>
  <c r="JN3" i="8"/>
  <c r="DS3" i="8"/>
  <c r="EA3" i="8"/>
  <c r="EI3" i="8"/>
  <c r="EQ3" i="8"/>
  <c r="EY3" i="8"/>
  <c r="FG3" i="8"/>
  <c r="FO3" i="8"/>
  <c r="FW3" i="8"/>
  <c r="GE3" i="8"/>
  <c r="GM3" i="8"/>
  <c r="GU3" i="8"/>
  <c r="HC3" i="8"/>
  <c r="HK3" i="8"/>
  <c r="HS3" i="8"/>
  <c r="IA3" i="8"/>
  <c r="II3" i="8"/>
  <c r="IQ3" i="8"/>
  <c r="IY3" i="8"/>
  <c r="JG3" i="8"/>
  <c r="JO3" i="8"/>
  <c r="DT3" i="8"/>
  <c r="EB3" i="8"/>
  <c r="EJ3" i="8"/>
  <c r="ER3" i="8"/>
  <c r="EZ3" i="8"/>
  <c r="FH3" i="8"/>
  <c r="FP3" i="8"/>
  <c r="FX3" i="8"/>
  <c r="GF3" i="8"/>
  <c r="GN3" i="8"/>
  <c r="GV3" i="8"/>
  <c r="HD3" i="8"/>
  <c r="HL3" i="8"/>
  <c r="HT3" i="8"/>
  <c r="IB3" i="8"/>
  <c r="IJ3" i="8"/>
  <c r="IR3" i="8"/>
  <c r="IZ3" i="8"/>
  <c r="JH3" i="8"/>
  <c r="JP3" i="8"/>
  <c r="DU3" i="8"/>
  <c r="EC3" i="8"/>
  <c r="EK3" i="8"/>
  <c r="ES3" i="8"/>
  <c r="FA3" i="8"/>
  <c r="FI3" i="8"/>
  <c r="FQ3" i="8"/>
  <c r="FY3" i="8"/>
  <c r="GG3" i="8"/>
  <c r="GO3" i="8"/>
  <c r="GW3" i="8"/>
  <c r="HE3" i="8"/>
  <c r="HM3" i="8"/>
  <c r="HU3" i="8"/>
  <c r="IC3" i="8"/>
  <c r="IK3" i="8"/>
  <c r="IS3" i="8"/>
  <c r="JA3" i="8"/>
  <c r="JI3" i="8"/>
  <c r="JQ3" i="8"/>
  <c r="DV3" i="8"/>
  <c r="ED3" i="8"/>
  <c r="EL3" i="8"/>
  <c r="ET3" i="8"/>
  <c r="FB3" i="8"/>
  <c r="FJ3" i="8"/>
  <c r="FR3" i="8"/>
  <c r="FZ3" i="8"/>
  <c r="GH3" i="8"/>
  <c r="GP3" i="8"/>
  <c r="GX3" i="8"/>
  <c r="HF3" i="8"/>
  <c r="HN3" i="8"/>
  <c r="HV3" i="8"/>
  <c r="ID3" i="8"/>
  <c r="IL3" i="8"/>
  <c r="IT3" i="8"/>
  <c r="JB3" i="8"/>
  <c r="JJ3" i="8"/>
  <c r="DW3" i="8"/>
  <c r="EE3" i="8"/>
  <c r="EM3" i="8"/>
  <c r="EU3" i="8"/>
  <c r="FC3" i="8"/>
  <c r="FK3" i="8"/>
  <c r="FS3" i="8"/>
  <c r="GA3" i="8"/>
  <c r="GI3" i="8"/>
  <c r="GQ3" i="8"/>
  <c r="GY3" i="8"/>
  <c r="HG3" i="8"/>
  <c r="HO3" i="8"/>
  <c r="HW3" i="8"/>
  <c r="IE3" i="8"/>
  <c r="IM3" i="8"/>
  <c r="IU3" i="8"/>
  <c r="JC3" i="8"/>
  <c r="JK3" i="8"/>
  <c r="DX3" i="8"/>
  <c r="EF3" i="8"/>
  <c r="EN3" i="8"/>
  <c r="EV3" i="8"/>
  <c r="FD3" i="8"/>
  <c r="FL3" i="8"/>
  <c r="FT3" i="8"/>
  <c r="GB3" i="8"/>
  <c r="GJ3" i="8"/>
  <c r="GR3" i="8"/>
  <c r="GZ3" i="8"/>
  <c r="HH3" i="8"/>
  <c r="HP3" i="8"/>
  <c r="HX3" i="8"/>
  <c r="IF3" i="8"/>
  <c r="IN3" i="8"/>
  <c r="IV3" i="8"/>
  <c r="JD3" i="8"/>
  <c r="JL3" i="8"/>
  <c r="DQ3" i="8"/>
  <c r="CX3" i="8"/>
  <c r="CQ3" i="8"/>
  <c r="CY3" i="8"/>
  <c r="DG3" i="8"/>
  <c r="DO3" i="8"/>
  <c r="CZ3" i="8"/>
  <c r="DH3" i="8"/>
  <c r="DP3" i="8"/>
  <c r="CR3" i="8"/>
  <c r="DA3" i="8"/>
  <c r="DI3" i="8"/>
  <c r="CS3" i="8"/>
  <c r="DB3" i="8"/>
  <c r="DJ3" i="8"/>
  <c r="CT3" i="8"/>
  <c r="DC3" i="8"/>
  <c r="DK3" i="8"/>
  <c r="CU3" i="8"/>
  <c r="DD3" i="8"/>
  <c r="DL3" i="8"/>
  <c r="CV3" i="8"/>
  <c r="DE3" i="8"/>
  <c r="DM3" i="8"/>
  <c r="CW3" i="8"/>
  <c r="DF3" i="8"/>
  <c r="DN3" i="8"/>
  <c r="CP3" i="8"/>
  <c r="DU4" i="8"/>
  <c r="EC4" i="8"/>
  <c r="EK4" i="8"/>
  <c r="ES4" i="8"/>
  <c r="FA4" i="8"/>
  <c r="FI4" i="8"/>
  <c r="DV4" i="8"/>
  <c r="ED4" i="8"/>
  <c r="EL4" i="8"/>
  <c r="ET4" i="8"/>
  <c r="FB4" i="8"/>
  <c r="FJ4" i="8"/>
  <c r="FR4" i="8"/>
  <c r="FZ4" i="8"/>
  <c r="GH4" i="8"/>
  <c r="GP4" i="8"/>
  <c r="GX4" i="8"/>
  <c r="HF4" i="8"/>
  <c r="HN4" i="8"/>
  <c r="HV4" i="8"/>
  <c r="ID4" i="8"/>
  <c r="IL4" i="8"/>
  <c r="IT4" i="8"/>
  <c r="JB4" i="8"/>
  <c r="JJ4" i="8"/>
  <c r="DW4" i="8"/>
  <c r="EE4" i="8"/>
  <c r="EM4" i="8"/>
  <c r="EU4" i="8"/>
  <c r="FC4" i="8"/>
  <c r="FK4" i="8"/>
  <c r="FS4" i="8"/>
  <c r="GA4" i="8"/>
  <c r="GI4" i="8"/>
  <c r="GQ4" i="8"/>
  <c r="GY4" i="8"/>
  <c r="HG4" i="8"/>
  <c r="HO4" i="8"/>
  <c r="HW4" i="8"/>
  <c r="IE4" i="8"/>
  <c r="IM4" i="8"/>
  <c r="IU4" i="8"/>
  <c r="JC4" i="8"/>
  <c r="JK4" i="8"/>
  <c r="DX4" i="8"/>
  <c r="EF4" i="8"/>
  <c r="EN4" i="8"/>
  <c r="EV4" i="8"/>
  <c r="FD4" i="8"/>
  <c r="FL4" i="8"/>
  <c r="FT4" i="8"/>
  <c r="GB4" i="8"/>
  <c r="GJ4" i="8"/>
  <c r="GR4" i="8"/>
  <c r="GZ4" i="8"/>
  <c r="HH4" i="8"/>
  <c r="HP4" i="8"/>
  <c r="HX4" i="8"/>
  <c r="IF4" i="8"/>
  <c r="IN4" i="8"/>
  <c r="IV4" i="8"/>
  <c r="JD4" i="8"/>
  <c r="JL4" i="8"/>
  <c r="DY4" i="8"/>
  <c r="EG4" i="8"/>
  <c r="EO4" i="8"/>
  <c r="EW4" i="8"/>
  <c r="FE4" i="8"/>
  <c r="FM4" i="8"/>
  <c r="FU4" i="8"/>
  <c r="GC4" i="8"/>
  <c r="GK4" i="8"/>
  <c r="GS4" i="8"/>
  <c r="HA4" i="8"/>
  <c r="HI4" i="8"/>
  <c r="HQ4" i="8"/>
  <c r="HY4" i="8"/>
  <c r="IG4" i="8"/>
  <c r="IO4" i="8"/>
  <c r="IW4" i="8"/>
  <c r="JE4" i="8"/>
  <c r="JM4" i="8"/>
  <c r="DR4" i="8"/>
  <c r="DZ4" i="8"/>
  <c r="EH4" i="8"/>
  <c r="EP4" i="8"/>
  <c r="EX4" i="8"/>
  <c r="FF4" i="8"/>
  <c r="FN4" i="8"/>
  <c r="FV4" i="8"/>
  <c r="GD4" i="8"/>
  <c r="GL4" i="8"/>
  <c r="GT4" i="8"/>
  <c r="HB4" i="8"/>
  <c r="HJ4" i="8"/>
  <c r="HR4" i="8"/>
  <c r="HZ4" i="8"/>
  <c r="IH4" i="8"/>
  <c r="IP4" i="8"/>
  <c r="IX4" i="8"/>
  <c r="JF4" i="8"/>
  <c r="JN4" i="8"/>
  <c r="DS4" i="8"/>
  <c r="EA4" i="8"/>
  <c r="EI4" i="8"/>
  <c r="EQ4" i="8"/>
  <c r="EY4" i="8"/>
  <c r="FG4" i="8"/>
  <c r="FO4" i="8"/>
  <c r="FW4" i="8"/>
  <c r="GE4" i="8"/>
  <c r="GM4" i="8"/>
  <c r="GU4" i="8"/>
  <c r="HC4" i="8"/>
  <c r="HK4" i="8"/>
  <c r="HS4" i="8"/>
  <c r="IA4" i="8"/>
  <c r="II4" i="8"/>
  <c r="IQ4" i="8"/>
  <c r="IY4" i="8"/>
  <c r="JG4" i="8"/>
  <c r="JO4" i="8"/>
  <c r="DT4" i="8"/>
  <c r="EB4" i="8"/>
  <c r="EJ4" i="8"/>
  <c r="ER4" i="8"/>
  <c r="EZ4" i="8"/>
  <c r="FH4" i="8"/>
  <c r="FP4" i="8"/>
  <c r="FX4" i="8"/>
  <c r="GF4" i="8"/>
  <c r="GN4" i="8"/>
  <c r="GV4" i="8"/>
  <c r="HD4" i="8"/>
  <c r="HL4" i="8"/>
  <c r="HT4" i="8"/>
  <c r="IB4" i="8"/>
  <c r="IJ4" i="8"/>
  <c r="IR4" i="8"/>
  <c r="IZ4" i="8"/>
  <c r="JH4" i="8"/>
  <c r="JP4" i="8"/>
  <c r="GO4" i="8"/>
  <c r="JA4" i="8"/>
  <c r="GW4" i="8"/>
  <c r="JI4" i="8"/>
  <c r="HE4" i="8"/>
  <c r="JQ4" i="8"/>
  <c r="HM4" i="8"/>
  <c r="HU4" i="8"/>
  <c r="IC4" i="8"/>
  <c r="IK4" i="8"/>
  <c r="IS4" i="8"/>
  <c r="FQ4" i="8"/>
  <c r="FY4" i="8"/>
  <c r="GG4" i="8"/>
  <c r="DQ4" i="8"/>
  <c r="DX10" i="8"/>
  <c r="EF10" i="8"/>
  <c r="EN10" i="8"/>
  <c r="EV10" i="8"/>
  <c r="FD10" i="8"/>
  <c r="FL10" i="8"/>
  <c r="FT10" i="8"/>
  <c r="GB10" i="8"/>
  <c r="GJ10" i="8"/>
  <c r="GR10" i="8"/>
  <c r="GZ10" i="8"/>
  <c r="HH10" i="8"/>
  <c r="HP10" i="8"/>
  <c r="HX10" i="8"/>
  <c r="IF10" i="8"/>
  <c r="IN10" i="8"/>
  <c r="IV10" i="8"/>
  <c r="JD10" i="8"/>
  <c r="JL10" i="8"/>
  <c r="DY10" i="8"/>
  <c r="EG10" i="8"/>
  <c r="EO10" i="8"/>
  <c r="EW10" i="8"/>
  <c r="FE10" i="8"/>
  <c r="FM10" i="8"/>
  <c r="FU10" i="8"/>
  <c r="GC10" i="8"/>
  <c r="GK10" i="8"/>
  <c r="GS10" i="8"/>
  <c r="HA10" i="8"/>
  <c r="HI10" i="8"/>
  <c r="HQ10" i="8"/>
  <c r="HY10" i="8"/>
  <c r="IG10" i="8"/>
  <c r="IO10" i="8"/>
  <c r="IW10" i="8"/>
  <c r="JE10" i="8"/>
  <c r="JM10" i="8"/>
  <c r="DR10" i="8"/>
  <c r="DZ10" i="8"/>
  <c r="EH10" i="8"/>
  <c r="EP10" i="8"/>
  <c r="EX10" i="8"/>
  <c r="FF10" i="8"/>
  <c r="FN10" i="8"/>
  <c r="FV10" i="8"/>
  <c r="GD10" i="8"/>
  <c r="GL10" i="8"/>
  <c r="GT10" i="8"/>
  <c r="HB10" i="8"/>
  <c r="HJ10" i="8"/>
  <c r="HR10" i="8"/>
  <c r="HZ10" i="8"/>
  <c r="IH10" i="8"/>
  <c r="IP10" i="8"/>
  <c r="IX10" i="8"/>
  <c r="JF10" i="8"/>
  <c r="JN10" i="8"/>
  <c r="DS10" i="8"/>
  <c r="EA10" i="8"/>
  <c r="EI10" i="8"/>
  <c r="EQ10" i="8"/>
  <c r="EY10" i="8"/>
  <c r="FG10" i="8"/>
  <c r="FO10" i="8"/>
  <c r="FW10" i="8"/>
  <c r="GE10" i="8"/>
  <c r="GM10" i="8"/>
  <c r="GU10" i="8"/>
  <c r="HC10" i="8"/>
  <c r="HK10" i="8"/>
  <c r="HS10" i="8"/>
  <c r="IA10" i="8"/>
  <c r="II10" i="8"/>
  <c r="IQ10" i="8"/>
  <c r="IY10" i="8"/>
  <c r="JG10" i="8"/>
  <c r="JO10" i="8"/>
  <c r="DU10" i="8"/>
  <c r="EC10" i="8"/>
  <c r="EK10" i="8"/>
  <c r="ES10" i="8"/>
  <c r="FA10" i="8"/>
  <c r="FI10" i="8"/>
  <c r="FQ10" i="8"/>
  <c r="FY10" i="8"/>
  <c r="GG10" i="8"/>
  <c r="GO10" i="8"/>
  <c r="GW10" i="8"/>
  <c r="HE10" i="8"/>
  <c r="HM10" i="8"/>
  <c r="HU10" i="8"/>
  <c r="IC10" i="8"/>
  <c r="IK10" i="8"/>
  <c r="IS10" i="8"/>
  <c r="JA10" i="8"/>
  <c r="JI10" i="8"/>
  <c r="JQ10" i="8"/>
  <c r="EE10" i="8"/>
  <c r="FB10" i="8"/>
  <c r="FX10" i="8"/>
  <c r="GQ10" i="8"/>
  <c r="HN10" i="8"/>
  <c r="IJ10" i="8"/>
  <c r="JC10" i="8"/>
  <c r="EJ10" i="8"/>
  <c r="FC10" i="8"/>
  <c r="FZ10" i="8"/>
  <c r="GV10" i="8"/>
  <c r="HO10" i="8"/>
  <c r="IL10" i="8"/>
  <c r="JH10" i="8"/>
  <c r="EL10" i="8"/>
  <c r="FH10" i="8"/>
  <c r="GA10" i="8"/>
  <c r="GX10" i="8"/>
  <c r="HT10" i="8"/>
  <c r="IM10" i="8"/>
  <c r="JJ10" i="8"/>
  <c r="DT10" i="8"/>
  <c r="EM10" i="8"/>
  <c r="FJ10" i="8"/>
  <c r="GF10" i="8"/>
  <c r="GY10" i="8"/>
  <c r="HV10" i="8"/>
  <c r="IR10" i="8"/>
  <c r="JK10" i="8"/>
  <c r="DV10" i="8"/>
  <c r="FK10" i="8"/>
  <c r="HD10" i="8"/>
  <c r="IT10" i="8"/>
  <c r="CS10" i="8"/>
  <c r="DA10" i="8"/>
  <c r="DI10" i="8"/>
  <c r="DW10" i="8"/>
  <c r="FP10" i="8"/>
  <c r="HF10" i="8"/>
  <c r="IU10" i="8"/>
  <c r="CT10" i="8"/>
  <c r="DB10" i="8"/>
  <c r="DJ10" i="8"/>
  <c r="EB10" i="8"/>
  <c r="FR10" i="8"/>
  <c r="HG10" i="8"/>
  <c r="IZ10" i="8"/>
  <c r="CU10" i="8"/>
  <c r="DC10" i="8"/>
  <c r="DK10" i="8"/>
  <c r="ED10" i="8"/>
  <c r="FS10" i="8"/>
  <c r="HL10" i="8"/>
  <c r="JB10" i="8"/>
  <c r="DQ10" i="8"/>
  <c r="CV10" i="8"/>
  <c r="DD10" i="8"/>
  <c r="DL10" i="8"/>
  <c r="ER10" i="8"/>
  <c r="GH10" i="8"/>
  <c r="HW10" i="8"/>
  <c r="JP10" i="8"/>
  <c r="CW10" i="8"/>
  <c r="DE10" i="8"/>
  <c r="DM10" i="8"/>
  <c r="ET10" i="8"/>
  <c r="GI10" i="8"/>
  <c r="IB10" i="8"/>
  <c r="CX10" i="8"/>
  <c r="DF10" i="8"/>
  <c r="DN10" i="8"/>
  <c r="EU10" i="8"/>
  <c r="GN10" i="8"/>
  <c r="ID10" i="8"/>
  <c r="CQ10" i="8"/>
  <c r="CY10" i="8"/>
  <c r="DG10" i="8"/>
  <c r="DO10" i="8"/>
  <c r="EZ10" i="8"/>
  <c r="GP10" i="8"/>
  <c r="IE10" i="8"/>
  <c r="CR10" i="8"/>
  <c r="CZ10" i="8"/>
  <c r="DH10" i="8"/>
  <c r="DP10" i="8"/>
  <c r="CP10" i="8"/>
  <c r="DX12" i="8"/>
  <c r="EF12" i="8"/>
  <c r="EN12" i="8"/>
  <c r="EV12" i="8"/>
  <c r="FD12" i="8"/>
  <c r="FL12" i="8"/>
  <c r="FT12" i="8"/>
  <c r="GB12" i="8"/>
  <c r="GJ12" i="8"/>
  <c r="GR12" i="8"/>
  <c r="GZ12" i="8"/>
  <c r="HH12" i="8"/>
  <c r="HP12" i="8"/>
  <c r="HX12" i="8"/>
  <c r="IF12" i="8"/>
  <c r="IN12" i="8"/>
  <c r="IV12" i="8"/>
  <c r="JD12" i="8"/>
  <c r="JL12" i="8"/>
  <c r="DY12" i="8"/>
  <c r="EG12" i="8"/>
  <c r="EO12" i="8"/>
  <c r="EW12" i="8"/>
  <c r="FE12" i="8"/>
  <c r="FM12" i="8"/>
  <c r="FU12" i="8"/>
  <c r="GC12" i="8"/>
  <c r="GK12" i="8"/>
  <c r="GS12" i="8"/>
  <c r="HA12" i="8"/>
  <c r="HI12" i="8"/>
  <c r="HQ12" i="8"/>
  <c r="HY12" i="8"/>
  <c r="IG12" i="8"/>
  <c r="IO12" i="8"/>
  <c r="IW12" i="8"/>
  <c r="JE12" i="8"/>
  <c r="JM12" i="8"/>
  <c r="DT12" i="8"/>
  <c r="ED12" i="8"/>
  <c r="EP12" i="8"/>
  <c r="EZ12" i="8"/>
  <c r="FJ12" i="8"/>
  <c r="FV12" i="8"/>
  <c r="GF12" i="8"/>
  <c r="GP12" i="8"/>
  <c r="HB12" i="8"/>
  <c r="HL12" i="8"/>
  <c r="HV12" i="8"/>
  <c r="IH12" i="8"/>
  <c r="IR12" i="8"/>
  <c r="JB12" i="8"/>
  <c r="JN12" i="8"/>
  <c r="DU12" i="8"/>
  <c r="EE12" i="8"/>
  <c r="EQ12" i="8"/>
  <c r="FA12" i="8"/>
  <c r="FK12" i="8"/>
  <c r="FW12" i="8"/>
  <c r="GG12" i="8"/>
  <c r="GQ12" i="8"/>
  <c r="HC12" i="8"/>
  <c r="HM12" i="8"/>
  <c r="HW12" i="8"/>
  <c r="II12" i="8"/>
  <c r="IS12" i="8"/>
  <c r="JC12" i="8"/>
  <c r="JO12" i="8"/>
  <c r="DQ12" i="8"/>
  <c r="DV12" i="8"/>
  <c r="EH12" i="8"/>
  <c r="ER12" i="8"/>
  <c r="FB12" i="8"/>
  <c r="FN12" i="8"/>
  <c r="FX12" i="8"/>
  <c r="GH12" i="8"/>
  <c r="GT12" i="8"/>
  <c r="HD12" i="8"/>
  <c r="HN12" i="8"/>
  <c r="HZ12" i="8"/>
  <c r="IJ12" i="8"/>
  <c r="IT12" i="8"/>
  <c r="JF12" i="8"/>
  <c r="JP12" i="8"/>
  <c r="DW12" i="8"/>
  <c r="EI12" i="8"/>
  <c r="ES12" i="8"/>
  <c r="FC12" i="8"/>
  <c r="FO12" i="8"/>
  <c r="FY12" i="8"/>
  <c r="GI12" i="8"/>
  <c r="GU12" i="8"/>
  <c r="HE12" i="8"/>
  <c r="HO12" i="8"/>
  <c r="IA12" i="8"/>
  <c r="IK12" i="8"/>
  <c r="IU12" i="8"/>
  <c r="JG12" i="8"/>
  <c r="JQ12" i="8"/>
  <c r="EJ12" i="8"/>
  <c r="FF12" i="8"/>
  <c r="FZ12" i="8"/>
  <c r="GV12" i="8"/>
  <c r="HR12" i="8"/>
  <c r="IL12" i="8"/>
  <c r="JH12" i="8"/>
  <c r="CW12" i="8"/>
  <c r="DE12" i="8"/>
  <c r="DM12" i="8"/>
  <c r="CP12" i="8"/>
  <c r="EK12" i="8"/>
  <c r="FG12" i="8"/>
  <c r="GA12" i="8"/>
  <c r="GW12" i="8"/>
  <c r="HS12" i="8"/>
  <c r="IM12" i="8"/>
  <c r="JI12" i="8"/>
  <c r="CX12" i="8"/>
  <c r="DF12" i="8"/>
  <c r="DN12" i="8"/>
  <c r="DR12" i="8"/>
  <c r="EL12" i="8"/>
  <c r="FH12" i="8"/>
  <c r="GD12" i="8"/>
  <c r="GX12" i="8"/>
  <c r="HT12" i="8"/>
  <c r="IP12" i="8"/>
  <c r="JJ12" i="8"/>
  <c r="CQ12" i="8"/>
  <c r="CY12" i="8"/>
  <c r="DG12" i="8"/>
  <c r="DO12" i="8"/>
  <c r="DS12" i="8"/>
  <c r="EM12" i="8"/>
  <c r="FI12" i="8"/>
  <c r="GE12" i="8"/>
  <c r="GY12" i="8"/>
  <c r="HU12" i="8"/>
  <c r="IQ12" i="8"/>
  <c r="JK12" i="8"/>
  <c r="CR12" i="8"/>
  <c r="CZ12" i="8"/>
  <c r="DH12" i="8"/>
  <c r="DP12" i="8"/>
  <c r="DZ12" i="8"/>
  <c r="ET12" i="8"/>
  <c r="FP12" i="8"/>
  <c r="GL12" i="8"/>
  <c r="HF12" i="8"/>
  <c r="IB12" i="8"/>
  <c r="IX12" i="8"/>
  <c r="CS12" i="8"/>
  <c r="EA12" i="8"/>
  <c r="EU12" i="8"/>
  <c r="FQ12" i="8"/>
  <c r="GM12" i="8"/>
  <c r="HG12" i="8"/>
  <c r="IC12" i="8"/>
  <c r="IY12" i="8"/>
  <c r="CT12" i="8"/>
  <c r="DB12" i="8"/>
  <c r="DJ12" i="8"/>
  <c r="EB12" i="8"/>
  <c r="EX12" i="8"/>
  <c r="FR12" i="8"/>
  <c r="GN12" i="8"/>
  <c r="HJ12" i="8"/>
  <c r="ID12" i="8"/>
  <c r="IZ12" i="8"/>
  <c r="EC12" i="8"/>
  <c r="EY12" i="8"/>
  <c r="FS12" i="8"/>
  <c r="GO12" i="8"/>
  <c r="HK12" i="8"/>
  <c r="IE12" i="8"/>
  <c r="JA12" i="8"/>
  <c r="CV12" i="8"/>
  <c r="DC12" i="8"/>
  <c r="DD12" i="8"/>
  <c r="DI12" i="8"/>
  <c r="DK12" i="8"/>
  <c r="DL12" i="8"/>
  <c r="CU12" i="8"/>
  <c r="DA12" i="8"/>
  <c r="DW8" i="8"/>
  <c r="EE8" i="8"/>
  <c r="EM8" i="8"/>
  <c r="EU8" i="8"/>
  <c r="FC8" i="8"/>
  <c r="FK8" i="8"/>
  <c r="FS8" i="8"/>
  <c r="GA8" i="8"/>
  <c r="GI8" i="8"/>
  <c r="GQ8" i="8"/>
  <c r="GY8" i="8"/>
  <c r="HG8" i="8"/>
  <c r="HO8" i="8"/>
  <c r="HW8" i="8"/>
  <c r="IE8" i="8"/>
  <c r="IM8" i="8"/>
  <c r="IU8" i="8"/>
  <c r="JC8" i="8"/>
  <c r="JK8" i="8"/>
  <c r="DX8" i="8"/>
  <c r="EF8" i="8"/>
  <c r="EN8" i="8"/>
  <c r="EV8" i="8"/>
  <c r="FD8" i="8"/>
  <c r="FL8" i="8"/>
  <c r="FT8" i="8"/>
  <c r="GB8" i="8"/>
  <c r="GJ8" i="8"/>
  <c r="GR8" i="8"/>
  <c r="GZ8" i="8"/>
  <c r="HH8" i="8"/>
  <c r="HP8" i="8"/>
  <c r="HX8" i="8"/>
  <c r="IF8" i="8"/>
  <c r="IN8" i="8"/>
  <c r="IV8" i="8"/>
  <c r="JD8" i="8"/>
  <c r="JL8" i="8"/>
  <c r="DV8" i="8"/>
  <c r="EH8" i="8"/>
  <c r="ER8" i="8"/>
  <c r="FB8" i="8"/>
  <c r="FN8" i="8"/>
  <c r="FX8" i="8"/>
  <c r="GH8" i="8"/>
  <c r="GT8" i="8"/>
  <c r="HD8" i="8"/>
  <c r="HN8" i="8"/>
  <c r="HZ8" i="8"/>
  <c r="IJ8" i="8"/>
  <c r="IT8" i="8"/>
  <c r="JF8" i="8"/>
  <c r="JP8" i="8"/>
  <c r="DY8" i="8"/>
  <c r="EI8" i="8"/>
  <c r="ES8" i="8"/>
  <c r="FE8" i="8"/>
  <c r="FO8" i="8"/>
  <c r="FY8" i="8"/>
  <c r="GK8" i="8"/>
  <c r="GU8" i="8"/>
  <c r="HE8" i="8"/>
  <c r="HQ8" i="8"/>
  <c r="IA8" i="8"/>
  <c r="IK8" i="8"/>
  <c r="IW8" i="8"/>
  <c r="JG8" i="8"/>
  <c r="JQ8" i="8"/>
  <c r="DZ8" i="8"/>
  <c r="EJ8" i="8"/>
  <c r="ET8" i="8"/>
  <c r="FF8" i="8"/>
  <c r="FP8" i="8"/>
  <c r="FZ8" i="8"/>
  <c r="GL8" i="8"/>
  <c r="GV8" i="8"/>
  <c r="HF8" i="8"/>
  <c r="HR8" i="8"/>
  <c r="IB8" i="8"/>
  <c r="IL8" i="8"/>
  <c r="IX8" i="8"/>
  <c r="JH8" i="8"/>
  <c r="EA8" i="8"/>
  <c r="EK8" i="8"/>
  <c r="EW8" i="8"/>
  <c r="FG8" i="8"/>
  <c r="FQ8" i="8"/>
  <c r="GC8" i="8"/>
  <c r="GM8" i="8"/>
  <c r="GW8" i="8"/>
  <c r="HI8" i="8"/>
  <c r="HS8" i="8"/>
  <c r="IC8" i="8"/>
  <c r="IO8" i="8"/>
  <c r="IY8" i="8"/>
  <c r="JI8" i="8"/>
  <c r="DR8" i="8"/>
  <c r="EB8" i="8"/>
  <c r="EL8" i="8"/>
  <c r="EX8" i="8"/>
  <c r="FH8" i="8"/>
  <c r="FR8" i="8"/>
  <c r="GD8" i="8"/>
  <c r="GN8" i="8"/>
  <c r="GX8" i="8"/>
  <c r="HJ8" i="8"/>
  <c r="HT8" i="8"/>
  <c r="ID8" i="8"/>
  <c r="IP8" i="8"/>
  <c r="IZ8" i="8"/>
  <c r="JJ8" i="8"/>
  <c r="DS8" i="8"/>
  <c r="EC8" i="8"/>
  <c r="EO8" i="8"/>
  <c r="EY8" i="8"/>
  <c r="FI8" i="8"/>
  <c r="FU8" i="8"/>
  <c r="GE8" i="8"/>
  <c r="GO8" i="8"/>
  <c r="HA8" i="8"/>
  <c r="HK8" i="8"/>
  <c r="HU8" i="8"/>
  <c r="IG8" i="8"/>
  <c r="IQ8" i="8"/>
  <c r="JA8" i="8"/>
  <c r="JM8" i="8"/>
  <c r="FA8" i="8"/>
  <c r="GS8" i="8"/>
  <c r="II8" i="8"/>
  <c r="DT8" i="8"/>
  <c r="FJ8" i="8"/>
  <c r="HB8" i="8"/>
  <c r="IR8" i="8"/>
  <c r="DU8" i="8"/>
  <c r="FM8" i="8"/>
  <c r="HC8" i="8"/>
  <c r="IS8" i="8"/>
  <c r="ED8" i="8"/>
  <c r="FV8" i="8"/>
  <c r="HL8" i="8"/>
  <c r="JB8" i="8"/>
  <c r="EG8" i="8"/>
  <c r="HM8" i="8"/>
  <c r="EP8" i="8"/>
  <c r="HV8" i="8"/>
  <c r="DQ8" i="8"/>
  <c r="DF8" i="8"/>
  <c r="EQ8" i="8"/>
  <c r="HY8" i="8"/>
  <c r="CQ8" i="8"/>
  <c r="EZ8" i="8"/>
  <c r="IH8" i="8"/>
  <c r="DH8" i="8"/>
  <c r="FW8" i="8"/>
  <c r="JE8" i="8"/>
  <c r="CS8" i="8"/>
  <c r="GF8" i="8"/>
  <c r="JN8" i="8"/>
  <c r="GG8" i="8"/>
  <c r="JO8" i="8"/>
  <c r="DK8" i="8"/>
  <c r="GP8" i="8"/>
  <c r="DL8" i="8"/>
  <c r="CZ8" i="8" l="1"/>
  <c r="CX8" i="8"/>
  <c r="DM8" i="8"/>
  <c r="DD8" i="8"/>
  <c r="DC8" i="8"/>
  <c r="CV8" i="8"/>
  <c r="CU8" i="8"/>
  <c r="DB8" i="8"/>
  <c r="DI8" i="8"/>
  <c r="CR8" i="8"/>
  <c r="DG8" i="8"/>
  <c r="DE8" i="8"/>
  <c r="DJ8" i="8"/>
  <c r="DO8" i="8"/>
  <c r="CP8" i="8"/>
  <c r="CT8" i="8"/>
  <c r="DA8" i="8"/>
  <c r="DP8" i="8"/>
  <c r="CY8" i="8"/>
  <c r="DN8" i="8"/>
  <c r="DG11" i="8"/>
  <c r="CY11" i="8"/>
  <c r="DD11" i="8"/>
  <c r="CV11" i="8"/>
  <c r="DK11" i="8"/>
  <c r="DM11" i="8"/>
  <c r="DC11" i="8"/>
  <c r="DJ11" i="8"/>
  <c r="CQ11" i="8"/>
  <c r="DE11" i="8"/>
  <c r="CU11" i="8"/>
  <c r="DB11" i="8"/>
  <c r="DI11" i="8"/>
  <c r="CP11" i="8"/>
  <c r="CT11" i="8"/>
  <c r="DA11" i="8"/>
  <c r="DP11" i="8"/>
  <c r="DN11" i="8"/>
  <c r="CS11" i="8"/>
  <c r="DH11" i="8"/>
  <c r="DF11" i="8"/>
  <c r="CZ11" i="8"/>
  <c r="CX11" i="8"/>
  <c r="CW11" i="8"/>
  <c r="DL11" i="8"/>
  <c r="CR11" i="8"/>
  <c r="DM15" i="8"/>
  <c r="CV4" i="8"/>
  <c r="CY4" i="8"/>
  <c r="CU9" i="8"/>
  <c r="DO13" i="8"/>
  <c r="DJ9" i="8"/>
  <c r="CY13" i="8"/>
  <c r="DB9" i="8"/>
  <c r="CS13" i="8"/>
  <c r="DH13" i="8"/>
  <c r="CW13" i="8"/>
  <c r="CP13" i="8"/>
  <c r="CT9" i="8"/>
  <c r="DP9" i="8"/>
  <c r="DN9" i="8"/>
  <c r="DL9" i="8"/>
  <c r="DJ13" i="8"/>
  <c r="CZ13" i="8"/>
  <c r="DL13" i="8"/>
  <c r="DF9" i="8"/>
  <c r="DD9" i="8"/>
  <c r="CQ13" i="8"/>
  <c r="CR13" i="8"/>
  <c r="DD13" i="8"/>
  <c r="CX9" i="8"/>
  <c r="DI13" i="8"/>
  <c r="CV13" i="8"/>
  <c r="DK13" i="8"/>
  <c r="DO9" i="8"/>
  <c r="DG13" i="8"/>
  <c r="DN13" i="8"/>
  <c r="DC13" i="8"/>
  <c r="DA9" i="8"/>
  <c r="DG9" i="8"/>
  <c r="DK9" i="8"/>
  <c r="DP13" i="8"/>
  <c r="DB13" i="8"/>
  <c r="DF13" i="8"/>
  <c r="CU13" i="8"/>
  <c r="CP9" i="8"/>
  <c r="CS9" i="8"/>
  <c r="CY9" i="8"/>
  <c r="DC9" i="8"/>
  <c r="CT13" i="8"/>
  <c r="DA13" i="8"/>
  <c r="CX13" i="8"/>
  <c r="CU4" i="8"/>
  <c r="CQ4" i="8"/>
  <c r="DB15" i="8"/>
  <c r="DJ4" i="8"/>
  <c r="DN4" i="8"/>
  <c r="CP15" i="8"/>
  <c r="DK15" i="8"/>
  <c r="CS15" i="8"/>
  <c r="DO15" i="8"/>
  <c r="DI4" i="8"/>
  <c r="DF4" i="8"/>
  <c r="DF15" i="8"/>
  <c r="CX15" i="8"/>
  <c r="DG15" i="8"/>
  <c r="DA4" i="8"/>
  <c r="CX4" i="8"/>
  <c r="CU15" i="8"/>
  <c r="DJ15" i="8"/>
  <c r="CS4" i="8"/>
  <c r="DE15" i="8"/>
  <c r="CW15" i="8"/>
  <c r="DP4" i="8"/>
  <c r="DN15" i="8"/>
  <c r="DD4" i="8"/>
  <c r="DG4" i="8"/>
  <c r="DD15" i="8"/>
  <c r="DH9" i="8"/>
  <c r="CQ9" i="8"/>
  <c r="DM9" i="8"/>
  <c r="CV9" i="8"/>
  <c r="CZ9" i="8"/>
  <c r="DE9" i="8"/>
  <c r="DI9" i="8"/>
  <c r="CR9" i="8"/>
  <c r="DK4" i="8"/>
  <c r="DH4" i="8"/>
  <c r="DE4" i="8"/>
  <c r="DI15" i="8"/>
  <c r="DC15" i="8"/>
  <c r="CT15" i="8"/>
  <c r="DP15" i="8"/>
  <c r="DC4" i="8"/>
  <c r="CZ4" i="8"/>
  <c r="CW4" i="8"/>
  <c r="CV15" i="8"/>
  <c r="DL15" i="8"/>
  <c r="DH15" i="8"/>
  <c r="CU6" i="8"/>
  <c r="CT6" i="8"/>
  <c r="DN6" i="8"/>
  <c r="DO6" i="8"/>
  <c r="DP6" i="8"/>
  <c r="CP6" i="8"/>
  <c r="CW6" i="8"/>
  <c r="DB6" i="8"/>
  <c r="CQ6" i="8"/>
  <c r="DE6" i="8"/>
  <c r="CR6" i="8"/>
  <c r="DG6" i="8"/>
  <c r="DH6" i="8"/>
  <c r="CS6" i="8"/>
  <c r="DL6" i="8"/>
  <c r="DD6" i="8"/>
  <c r="DC6" i="8"/>
  <c r="DI6" i="8"/>
  <c r="CX6" i="8"/>
  <c r="DK6" i="8"/>
  <c r="DJ6" i="8"/>
  <c r="CY6" i="8"/>
  <c r="DF6" i="8"/>
  <c r="DM6" i="8"/>
  <c r="CZ6" i="8"/>
  <c r="DA6" i="8"/>
  <c r="CV6" i="8"/>
  <c r="CZ15" i="8"/>
  <c r="CY15" i="8"/>
  <c r="DA15" i="8"/>
  <c r="CR15" i="8"/>
  <c r="DB4" i="8"/>
  <c r="CR4" i="8"/>
  <c r="CP4" i="8"/>
  <c r="DL4" i="8"/>
  <c r="CT4" i="8"/>
  <c r="DO4" i="8"/>
</calcChain>
</file>

<file path=xl/sharedStrings.xml><?xml version="1.0" encoding="utf-8"?>
<sst xmlns="http://schemas.openxmlformats.org/spreadsheetml/2006/main" count="1257" uniqueCount="212">
  <si>
    <t>City</t>
  </si>
  <si>
    <t>Total Population</t>
  </si>
  <si>
    <t>Immunocomprimised %</t>
  </si>
  <si>
    <t>Immunocomprimised #</t>
  </si>
  <si>
    <t># of Children</t>
  </si>
  <si>
    <t>Pregnancy %</t>
  </si>
  <si>
    <t># Pregnant</t>
  </si>
  <si>
    <t>BC Total Population</t>
  </si>
  <si>
    <t>BC Vaccines Already Given</t>
  </si>
  <si>
    <t>City Size/BC Population</t>
  </si>
  <si>
    <t>Vancouver</t>
  </si>
  <si>
    <t>Victoria</t>
  </si>
  <si>
    <t>Kelowna</t>
  </si>
  <si>
    <t>Abbotsford</t>
  </si>
  <si>
    <t>White Rock</t>
  </si>
  <si>
    <t>Nanaimo</t>
  </si>
  <si>
    <t>Kamloops</t>
  </si>
  <si>
    <t>Chilliwack</t>
  </si>
  <si>
    <t>Prince George</t>
  </si>
  <si>
    <t>Vernon</t>
  </si>
  <si>
    <t># Vaccines Already given in city</t>
  </si>
  <si>
    <t>Non-immunocomprimised</t>
  </si>
  <si>
    <t>Subtotal (no children)</t>
  </si>
  <si>
    <t>Subtotal (No Pregnant)</t>
  </si>
  <si>
    <t>Total Vaccinated (at least once) before Q3</t>
  </si>
  <si>
    <t>BC Women’s Hospital</t>
  </si>
  <si>
    <t>Mount Saint Joseph</t>
  </si>
  <si>
    <t>St. Paul’s</t>
  </si>
  <si>
    <t>VGH</t>
  </si>
  <si>
    <t>Surrey Memorial Hospital</t>
  </si>
  <si>
    <t>Richmond Hospital</t>
  </si>
  <si>
    <t>Burnaby General</t>
  </si>
  <si>
    <t>Delta Hospital</t>
  </si>
  <si>
    <t>Langley Memorial</t>
  </si>
  <si>
    <t>Ridge Meadows Hospital</t>
  </si>
  <si>
    <t>Royal Columbian</t>
  </si>
  <si>
    <t>Lions Gate Hospital</t>
  </si>
  <si>
    <t>Lat</t>
  </si>
  <si>
    <t>Lon</t>
  </si>
  <si>
    <t>Neighbourhood</t>
  </si>
  <si>
    <t>Latitude</t>
  </si>
  <si>
    <t>Longitude</t>
  </si>
  <si>
    <t>Surrey</t>
  </si>
  <si>
    <t>Burnaby</t>
  </si>
  <si>
    <t>Richmond</t>
  </si>
  <si>
    <t>Coquitlam</t>
  </si>
  <si>
    <t>Delta</t>
  </si>
  <si>
    <t>Maple Ridge</t>
  </si>
  <si>
    <t>New Westminster</t>
  </si>
  <si>
    <t>Port Coquitlam</t>
  </si>
  <si>
    <t>Population</t>
  </si>
  <si>
    <t>West Vancouver</t>
  </si>
  <si>
    <t xml:space="preserve">https://en.wikipedia.org/wiki/Metro_Vancouver_Regional_District </t>
  </si>
  <si>
    <t>Port Moody</t>
  </si>
  <si>
    <t>Township of Langley</t>
  </si>
  <si>
    <t>City of North Vancouver</t>
  </si>
  <si>
    <t>City of Langley</t>
  </si>
  <si>
    <t>District Of North Vancouver</t>
  </si>
  <si>
    <t>Metro Van Cities:</t>
  </si>
  <si>
    <t>Vancouver NBHDS:</t>
  </si>
  <si>
    <t>https://en.wikipedia.org/wiki/List_of_neighbourhoods_in_Vancouver</t>
  </si>
  <si>
    <t>Arbutus Ridge</t>
  </si>
  <si>
    <t>Downtown</t>
  </si>
  <si>
    <t>Dunbar-Southlands</t>
  </si>
  <si>
    <t>Fairview</t>
  </si>
  <si>
    <t>Grandview-Woodland</t>
  </si>
  <si>
    <t>Hastings-Sunrise</t>
  </si>
  <si>
    <t>Kensington-Cedar Cottage</t>
  </si>
  <si>
    <t>Kerrisdale</t>
  </si>
  <si>
    <t>Killarney</t>
  </si>
  <si>
    <t>Kitsilano</t>
  </si>
  <si>
    <t>Marpole</t>
  </si>
  <si>
    <t>Mount Pleasant</t>
  </si>
  <si>
    <t>Oakridge</t>
  </si>
  <si>
    <t>Renfrew-Collingwood</t>
  </si>
  <si>
    <t>Riley Park</t>
  </si>
  <si>
    <t>Shaughnessy</t>
  </si>
  <si>
    <t>South Cambie</t>
  </si>
  <si>
    <t>Strathcona</t>
  </si>
  <si>
    <t>Sunset</t>
  </si>
  <si>
    <t>Victoria-Fraserview</t>
  </si>
  <si>
    <t>West Point Grey</t>
  </si>
  <si>
    <t>West End</t>
  </si>
  <si>
    <t>https://vancouver.ca/files/cov/Arbutus-Ridge-census-data.pdf</t>
  </si>
  <si>
    <t>https://vancouver.ca/files/cov/Downtown-census-data.pdf</t>
  </si>
  <si>
    <t>https://vancouver.ca/files/cov/Dunbar-census-data.pdf</t>
  </si>
  <si>
    <t>https://vancouver.ca/files/cov/Fairview-census-data.pdf</t>
  </si>
  <si>
    <t>https://vancouver.ca/files/cov/Grandview-Woodland-census-data.pdf</t>
  </si>
  <si>
    <t>https://vancouver.ca/files/cov/Killarney-census-data.pdf</t>
  </si>
  <si>
    <t>https://vancouver.ca/files/cov/Kitsilano-census-data.pdf</t>
  </si>
  <si>
    <t>https://vancouver.ca/files/cov/Marpole-census-data.pdf</t>
  </si>
  <si>
    <t>https://vancouver.ca/files/cov/Oakridge-census-data.pdf</t>
  </si>
  <si>
    <t>https://vancouver.ca/files/cov/Renfrew-Collingwood-census-data.pdf</t>
  </si>
  <si>
    <t>https://vancouver.ca/files/cov/Strathcona-census-data.pdf</t>
  </si>
  <si>
    <t>https://vancouver.ca/files/cov/Sunset-census-data.pdf</t>
  </si>
  <si>
    <t>https://vancouver.ca/files/cov/Victoria-Fraserview-census-data.pdf</t>
  </si>
  <si>
    <t>https://vancouver.ca/files/cov/West%20End-census-data.pdf</t>
  </si>
  <si>
    <t>https://vancouver.ca/files/cov/West%20Point%20Grey-census-data.pdf</t>
  </si>
  <si>
    <t>https://vancouver.ca/files/cov/social-indicators-profile-hastings-sunrise.pdf</t>
  </si>
  <si>
    <t>https://vancouver.ca/files/cov/social-indicators-profile-kensington-cedar-cottage.pdf</t>
  </si>
  <si>
    <t>https://vancouver.ca/files/cov/social-indicators-profile-kerrisdale.pdf</t>
  </si>
  <si>
    <t>https://vancouver.ca/files/cov/Mount%20Pleasant-census-data.pdf</t>
  </si>
  <si>
    <t>https://vancouver.ca/files/cov/social-indicators-profile-riley-park.pdf</t>
  </si>
  <si>
    <t>https://vancouver.ca/files/cov/social-indicators-profile-shaughnessy.pdf</t>
  </si>
  <si>
    <t>https://vancouver.ca/files/cov/social-indicators-profile-south-cambie.pdf</t>
  </si>
  <si>
    <t>=</t>
  </si>
  <si>
    <t>Number of People Served</t>
  </si>
  <si>
    <t>TOTAL</t>
  </si>
  <si>
    <t>Percentage of Vancouver Served</t>
  </si>
  <si>
    <t>Royal Jubilee Hospital</t>
  </si>
  <si>
    <t>Victoria General Hospital</t>
  </si>
  <si>
    <t>Saanich Peninsula Hospital</t>
  </si>
  <si>
    <t>Burnside/Gorge</t>
  </si>
  <si>
    <t>Fairfield</t>
  </si>
  <si>
    <t>Fernwood</t>
  </si>
  <si>
    <t>Gonzales</t>
  </si>
  <si>
    <t>Harris Green</t>
  </si>
  <si>
    <t>Quadra Village</t>
  </si>
  <si>
    <t>James Bay</t>
  </si>
  <si>
    <t>Jubilee</t>
  </si>
  <si>
    <t>North Park</t>
  </si>
  <si>
    <t xml:space="preserve"> Oaklands</t>
  </si>
  <si>
    <t>Rockland</t>
  </si>
  <si>
    <t>Victoria West</t>
  </si>
  <si>
    <t>Victoria NBHDS &amp; Pop</t>
  </si>
  <si>
    <t>Esquimalt</t>
  </si>
  <si>
    <t>Oak Bay</t>
  </si>
  <si>
    <t>Saanich</t>
  </si>
  <si>
    <t>View Royal</t>
  </si>
  <si>
    <t>Population %</t>
  </si>
  <si>
    <t>https://www12.statcan.gc.ca/census-recensement/2016/dp-pd/hlt-fst/pd-pl/Table.cfm?Lang=Eng&amp;T=302&amp;SR=1&amp;S=86&amp;O=A&amp;RPP=9999&amp;PR=59</t>
  </si>
  <si>
    <t>Total Victoria Central Population</t>
  </si>
  <si>
    <t>^  The Numbers for Victoria Neighbourhoods are estimated by the population percentage from here  with the 2016 Census population of Victoria.  For some reason the official government numbers don't add up to 100%.  There is a 0.6% Margin of error for Victoria's population</t>
  </si>
  <si>
    <t>Langford</t>
  </si>
  <si>
    <t>Colwood</t>
  </si>
  <si>
    <t>Central Saanich</t>
  </si>
  <si>
    <t>Sooke</t>
  </si>
  <si>
    <t>Sidney</t>
  </si>
  <si>
    <t>North Saanich</t>
  </si>
  <si>
    <t>Metchosin</t>
  </si>
  <si>
    <t>Highlands</t>
  </si>
  <si>
    <t>Salt Spring Island</t>
  </si>
  <si>
    <t>Juan de Fuca</t>
  </si>
  <si>
    <t>Southern Gulf Islands</t>
  </si>
  <si>
    <t>Percentage of Victoria Served</t>
  </si>
  <si>
    <t>Hospital</t>
  </si>
  <si>
    <t>April</t>
  </si>
  <si>
    <t>May</t>
  </si>
  <si>
    <t>June</t>
  </si>
  <si>
    <t>July</t>
  </si>
  <si>
    <t>August</t>
  </si>
  <si>
    <t>September</t>
  </si>
  <si>
    <t>October</t>
  </si>
  <si>
    <t>November</t>
  </si>
  <si>
    <t>December</t>
  </si>
  <si>
    <t>Kelowna General Hospital</t>
  </si>
  <si>
    <t>Abbotsford Regional Hospital</t>
  </si>
  <si>
    <t>Peace Arch Hospital</t>
  </si>
  <si>
    <t>Nanaimo Regional General Hospital</t>
  </si>
  <si>
    <t>Royal Inland Hospital</t>
  </si>
  <si>
    <t>Chilliwack General Hospital</t>
  </si>
  <si>
    <t>University Hospital of Northern BC</t>
  </si>
  <si>
    <t>Vernon Jubilee Hospital</t>
  </si>
  <si>
    <t># To Vaccinate in Q2</t>
  </si>
  <si>
    <t>Total Demand in Q2</t>
  </si>
  <si>
    <t>Total Demand in Q3/4</t>
  </si>
  <si>
    <t># To Vaccinate in Q3/4</t>
  </si>
  <si>
    <t>Number of First Vaccines Demanded Per Day In:</t>
  </si>
  <si>
    <t>Proportion of Canadian Population</t>
  </si>
  <si>
    <t>Vaccines Supplied to Canada Q2</t>
  </si>
  <si>
    <t>Vaccines Supplied to Canada Q3/4</t>
  </si>
  <si>
    <t>Vaccines Supplied to CITY Q2</t>
  </si>
  <si>
    <t>Vaccines Supplied to CITY Q3/4</t>
  </si>
  <si>
    <t>TOTAL Vaccines Supplied</t>
  </si>
  <si>
    <t>Vaccines to be supplied in 2021</t>
  </si>
  <si>
    <t>Eagle Ridge Hospital</t>
  </si>
  <si>
    <t>Lat.</t>
  </si>
  <si>
    <t>Lon.</t>
  </si>
  <si>
    <t>Every five days in Q2</t>
  </si>
  <si>
    <t># of doses supplied</t>
  </si>
  <si>
    <t>&gt;=RHS-LHS</t>
  </si>
  <si>
    <t>T1</t>
  </si>
  <si>
    <t>T2</t>
  </si>
  <si>
    <t>T3</t>
  </si>
  <si>
    <t>T4</t>
  </si>
  <si>
    <t>T5</t>
  </si>
  <si>
    <t>T6</t>
  </si>
  <si>
    <t>&lt;=</t>
  </si>
  <si>
    <t>Minimum acceptable</t>
  </si>
  <si>
    <t>T1,T2,T3,T4,T5,T6</t>
  </si>
  <si>
    <t>One month in Q2</t>
  </si>
  <si>
    <t>Maximum acceptable</t>
  </si>
  <si>
    <t>Minimize waste</t>
  </si>
  <si>
    <t>Constraints</t>
  </si>
  <si>
    <t># of packages supplied and delivered to Hospitals in every period</t>
  </si>
  <si>
    <t xml:space="preserve">Total supply of Vaccine doses for one month in Q2 </t>
  </si>
  <si>
    <t>Total supply of packages for every month</t>
  </si>
  <si>
    <t>Integer number of packages per month</t>
  </si>
  <si>
    <t>Waste</t>
  </si>
  <si>
    <t>75% population get vaccine in one month</t>
  </si>
  <si>
    <t>150% of population get vaccine (rounddown for packages)</t>
  </si>
  <si>
    <t>every five days atleast 80% of population get vaccine ( rounddown for packages)</t>
  </si>
  <si>
    <t># of available package</t>
  </si>
  <si>
    <t>LHS-RHS</t>
  </si>
  <si>
    <t xml:space="preserve">April Demand </t>
  </si>
  <si>
    <t>Every five days in April</t>
  </si>
  <si>
    <t>One month in May, Q2</t>
  </si>
  <si>
    <t>Every five days in May</t>
  </si>
  <si>
    <t>Supply in Q2</t>
  </si>
  <si>
    <t>Remianing from Q2</t>
  </si>
  <si>
    <t>Total Q3/4 Demand</t>
  </si>
  <si>
    <t>Number of  Vaccines Demanded Per Month in 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</si>
</sst>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0.0%"/>
    <numFmt numFmtId="167" formatCode="0.000%"/>
  </numFmts>
  <fonts count="9">
    <font>
      <sz val="12"/>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u/>
      <sz val="12"/>
      <color theme="10"/>
      <name val="Calibri"/>
      <family val="2"/>
      <scheme val="minor"/>
    </font>
    <font>
      <sz val="12"/>
      <color rgb="FF202122"/>
      <name val="Calibri"/>
      <family val="2"/>
    </font>
    <font>
      <sz val="12"/>
      <color rgb="FF222222"/>
      <name val="Calibri"/>
      <family val="2"/>
    </font>
    <font>
      <sz val="8"/>
      <name val="Calibri"/>
      <family val="2"/>
      <scheme val="minor"/>
    </font>
    <font>
      <sz val="12"/>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9"/>
        <bgColor indexed="64"/>
      </patternFill>
    </fill>
  </fills>
  <borders count="13">
    <border>
      <left/>
      <right/>
      <top/>
      <bottom/>
      <diagonal/>
    </border>
    <border>
      <left/>
      <right/>
      <top/>
      <bottom style="thin">
        <color indexed="64"/>
      </bottom>
      <diagonal/>
    </border>
    <border>
      <left/>
      <right/>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71">
    <xf numFmtId="0" fontId="0" fillId="0" borderId="0" xfId="0"/>
    <xf numFmtId="0" fontId="2" fillId="0" borderId="0" xfId="0" applyFont="1"/>
    <xf numFmtId="165" fontId="0" fillId="0" borderId="0" xfId="1" applyNumberFormat="1" applyFont="1"/>
    <xf numFmtId="165" fontId="0" fillId="0" borderId="0" xfId="0" applyNumberFormat="1"/>
    <xf numFmtId="43" fontId="0" fillId="0" borderId="0" xfId="0" applyNumberFormat="1"/>
    <xf numFmtId="0" fontId="0" fillId="0" borderId="0" xfId="0" applyFont="1"/>
    <xf numFmtId="166" fontId="0" fillId="0" borderId="0" xfId="2" applyNumberFormat="1" applyFont="1"/>
    <xf numFmtId="10" fontId="0" fillId="0" borderId="0" xfId="2" applyNumberFormat="1" applyFont="1"/>
    <xf numFmtId="167" fontId="0" fillId="0" borderId="0" xfId="2" applyNumberFormat="1" applyFont="1"/>
    <xf numFmtId="3" fontId="0" fillId="0" borderId="0" xfId="0" applyNumberFormat="1"/>
    <xf numFmtId="0" fontId="2" fillId="0" borderId="1" xfId="0" applyFont="1" applyBorder="1"/>
    <xf numFmtId="165" fontId="0" fillId="0" borderId="1" xfId="0" applyNumberFormat="1" applyBorder="1"/>
    <xf numFmtId="0" fontId="0" fillId="0" borderId="1" xfId="0" applyBorder="1"/>
    <xf numFmtId="165" fontId="0" fillId="0" borderId="1" xfId="1" applyNumberFormat="1" applyFont="1" applyBorder="1"/>
    <xf numFmtId="43" fontId="0" fillId="0" borderId="1" xfId="0" applyNumberFormat="1" applyBorder="1"/>
    <xf numFmtId="1" fontId="0" fillId="0" borderId="0" xfId="0" applyNumberFormat="1"/>
    <xf numFmtId="0" fontId="2" fillId="0" borderId="0" xfId="0" applyFont="1" applyBorder="1"/>
    <xf numFmtId="165" fontId="0" fillId="0" borderId="0" xfId="1" applyNumberFormat="1" applyFont="1" applyBorder="1"/>
    <xf numFmtId="0" fontId="0" fillId="0" borderId="0" xfId="0" applyBorder="1"/>
    <xf numFmtId="0" fontId="2" fillId="0" borderId="2" xfId="0" applyFont="1" applyBorder="1"/>
    <xf numFmtId="0" fontId="0" fillId="0" borderId="2" xfId="0" applyBorder="1"/>
    <xf numFmtId="165" fontId="0" fillId="0" borderId="2" xfId="1" applyNumberFormat="1" applyFont="1" applyBorder="1"/>
    <xf numFmtId="0" fontId="3" fillId="0" borderId="0" xfId="0" applyFont="1"/>
    <xf numFmtId="0" fontId="4" fillId="0" borderId="0" xfId="3"/>
    <xf numFmtId="10" fontId="0" fillId="0" borderId="0" xfId="0" applyNumberFormat="1"/>
    <xf numFmtId="3" fontId="5" fillId="0" borderId="0" xfId="0" applyNumberFormat="1" applyFont="1"/>
    <xf numFmtId="0" fontId="0" fillId="0" borderId="3" xfId="0" applyBorder="1"/>
    <xf numFmtId="3" fontId="5" fillId="0" borderId="3" xfId="0" applyNumberFormat="1" applyFont="1" applyBorder="1"/>
    <xf numFmtId="3" fontId="5" fillId="0" borderId="0" xfId="0" applyNumberFormat="1" applyFont="1" applyFill="1"/>
    <xf numFmtId="0" fontId="0" fillId="0" borderId="0" xfId="0" applyFill="1"/>
    <xf numFmtId="0" fontId="6" fillId="0" borderId="0" xfId="0" applyFont="1"/>
    <xf numFmtId="0" fontId="0" fillId="2" borderId="4" xfId="0" applyFill="1" applyBorder="1"/>
    <xf numFmtId="0" fontId="0" fillId="0" borderId="0" xfId="0" applyAlignment="1">
      <alignment horizontal="center" vertical="center"/>
    </xf>
    <xf numFmtId="0" fontId="0" fillId="3" borderId="0" xfId="0" applyFill="1"/>
    <xf numFmtId="166" fontId="0" fillId="0" borderId="0" xfId="0" applyNumberFormat="1"/>
    <xf numFmtId="0" fontId="0" fillId="0" borderId="0" xfId="0" applyAlignment="1">
      <alignment horizontal="center"/>
    </xf>
    <xf numFmtId="165" fontId="0" fillId="0" borderId="0" xfId="1" applyNumberFormat="1" applyFont="1" applyFill="1"/>
    <xf numFmtId="16" fontId="0" fillId="0" borderId="0" xfId="0" applyNumberFormat="1"/>
    <xf numFmtId="0" fontId="0" fillId="0" borderId="0" xfId="0" applyAlignment="1">
      <alignment horizontal="center" vertical="center"/>
    </xf>
    <xf numFmtId="1" fontId="0" fillId="0" borderId="0" xfId="0" applyNumberFormat="1" applyBorder="1"/>
    <xf numFmtId="1" fontId="0" fillId="0" borderId="1" xfId="0" applyNumberFormat="1" applyBorder="1"/>
    <xf numFmtId="1" fontId="0" fillId="0" borderId="8" xfId="0" applyNumberFormat="1" applyBorder="1"/>
    <xf numFmtId="1" fontId="0" fillId="0" borderId="9" xfId="0" applyNumberFormat="1" applyBorder="1"/>
    <xf numFmtId="1" fontId="0" fillId="0" borderId="7" xfId="0" applyNumberFormat="1" applyBorder="1"/>
    <xf numFmtId="165" fontId="0" fillId="0" borderId="3" xfId="1" applyNumberFormat="1" applyFont="1" applyBorder="1"/>
    <xf numFmtId="165" fontId="0" fillId="0" borderId="5" xfId="1" applyNumberFormat="1" applyFont="1" applyBorder="1"/>
    <xf numFmtId="165" fontId="0" fillId="0" borderId="10" xfId="1" applyNumberFormat="1" applyFont="1" applyBorder="1"/>
    <xf numFmtId="165" fontId="0" fillId="0" borderId="6" xfId="1" applyNumberFormat="1" applyFont="1" applyBorder="1"/>
    <xf numFmtId="3" fontId="0" fillId="0" borderId="2" xfId="0" applyNumberFormat="1" applyBorder="1"/>
    <xf numFmtId="0" fontId="0" fillId="0" borderId="11" xfId="0" applyBorder="1"/>
    <xf numFmtId="165" fontId="0" fillId="0" borderId="12" xfId="0" applyNumberFormat="1" applyBorder="1"/>
    <xf numFmtId="1" fontId="0" fillId="0" borderId="6" xfId="0" applyNumberFormat="1" applyBorder="1"/>
    <xf numFmtId="0" fontId="0" fillId="0" borderId="4" xfId="0" applyBorder="1"/>
    <xf numFmtId="1" fontId="0" fillId="0" borderId="0" xfId="1" applyNumberFormat="1" applyFont="1" applyAlignment="1">
      <alignment horizontal="center" vertical="center"/>
    </xf>
    <xf numFmtId="1" fontId="8" fillId="0" borderId="0" xfId="0" applyNumberFormat="1" applyFont="1"/>
    <xf numFmtId="0" fontId="8" fillId="0" borderId="0" xfId="0" applyFont="1"/>
    <xf numFmtId="0" fontId="8" fillId="0" borderId="0" xfId="0" quotePrefix="1" applyFont="1" applyAlignment="1">
      <alignment horizontal="center" vertical="center"/>
    </xf>
    <xf numFmtId="1" fontId="0" fillId="0" borderId="0" xfId="0" applyNumberFormat="1" applyAlignment="1">
      <alignment horizontal="center" vertical="center"/>
    </xf>
    <xf numFmtId="0" fontId="0" fillId="2" borderId="0" xfId="0" applyFill="1" applyAlignment="1">
      <alignment horizontal="center" vertical="center"/>
    </xf>
    <xf numFmtId="1" fontId="0" fillId="0" borderId="0" xfId="0" applyNumberFormat="1" applyBorder="1" applyAlignment="1">
      <alignment horizontal="center" vertical="center"/>
    </xf>
    <xf numFmtId="0" fontId="0" fillId="4" borderId="0" xfId="0" applyFill="1" applyAlignment="1">
      <alignment horizontal="center" vertical="center"/>
    </xf>
    <xf numFmtId="1" fontId="0" fillId="0" borderId="0" xfId="1" applyNumberFormat="1" applyFont="1" applyBorder="1" applyAlignment="1">
      <alignment horizontal="center" vertical="center"/>
    </xf>
    <xf numFmtId="0" fontId="0" fillId="0" borderId="4" xfId="0" applyFont="1" applyBorder="1" applyAlignment="1">
      <alignment horizontal="center" vertical="center"/>
    </xf>
    <xf numFmtId="0" fontId="0" fillId="2" borderId="4" xfId="0" applyFill="1" applyBorder="1" applyAlignment="1">
      <alignment horizontal="center" vertical="center"/>
    </xf>
    <xf numFmtId="164" fontId="0" fillId="0" borderId="0" xfId="0" applyNumberFormat="1"/>
    <xf numFmtId="0" fontId="0" fillId="0" borderId="0" xfId="0" applyAlignment="1"/>
    <xf numFmtId="1" fontId="0" fillId="0" borderId="0" xfId="0" applyNumberForma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wrapText="1"/>
    </xf>
    <xf numFmtId="0" fontId="0" fillId="0" borderId="4" xfId="0" applyBorder="1" applyAlignment="1">
      <alignment horizontal="center" vertical="center"/>
    </xf>
  </cellXfs>
  <cellStyles count="4">
    <cellStyle name="Comma" xfId="1" builtinId="3"/>
    <cellStyle name="Hyperlink" xfId="3" builtinId="8"/>
    <cellStyle name="Normal" xfId="0" builtinId="0"/>
    <cellStyle name="Percent" xfId="2" builtinId="5"/>
  </cellStyles>
  <dxfs count="2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xdr:col>
      <xdr:colOff>0</xdr:colOff>
      <xdr:row>21</xdr:row>
      <xdr:rowOff>0</xdr:rowOff>
    </xdr:from>
    <xdr:to>
      <xdr:col>39</xdr:col>
      <xdr:colOff>0</xdr:colOff>
      <xdr:row>34</xdr:row>
      <xdr:rowOff>0</xdr:rowOff>
    </xdr:to>
    <xdr:sp macro="" textlink="">
      <xdr:nvSpPr>
        <xdr:cNvPr id="2" name="OpenSolver1">
          <a:extLst>
            <a:ext uri="{FF2B5EF4-FFF2-40B4-BE49-F238E27FC236}">
              <a16:creationId xmlns:a16="http://schemas.microsoft.com/office/drawing/2014/main" id="{7D835ED5-574A-834A-B4EF-7E836A5B5F69}"/>
            </a:ext>
          </a:extLst>
        </xdr:cNvPr>
        <xdr:cNvSpPr/>
      </xdr:nvSpPr>
      <xdr:spPr>
        <a:xfrm>
          <a:off x="3708400" y="4267200"/>
          <a:ext cx="29718000" cy="26416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US" sz="1100" b="1">
            <a:solidFill>
              <a:srgbClr val="FF00FF"/>
            </a:solidFill>
          </a:endParaRPr>
        </a:p>
      </xdr:txBody>
    </xdr:sp>
    <xdr:clientData/>
  </xdr:twoCellAnchor>
  <xdr:twoCellAnchor>
    <xdr:from>
      <xdr:col>3</xdr:col>
      <xdr:colOff>0</xdr:colOff>
      <xdr:row>39</xdr:row>
      <xdr:rowOff>0</xdr:rowOff>
    </xdr:from>
    <xdr:to>
      <xdr:col>4</xdr:col>
      <xdr:colOff>0</xdr:colOff>
      <xdr:row>40</xdr:row>
      <xdr:rowOff>0</xdr:rowOff>
    </xdr:to>
    <xdr:sp macro="" textlink="">
      <xdr:nvSpPr>
        <xdr:cNvPr id="3" name="OpenSolver2">
          <a:extLst>
            <a:ext uri="{FF2B5EF4-FFF2-40B4-BE49-F238E27FC236}">
              <a16:creationId xmlns:a16="http://schemas.microsoft.com/office/drawing/2014/main" id="{9C729BBF-5928-E24B-AC83-347121D9B0E1}"/>
            </a:ext>
          </a:extLst>
        </xdr:cNvPr>
        <xdr:cNvSpPr/>
      </xdr:nvSpPr>
      <xdr:spPr>
        <a:xfrm>
          <a:off x="3708400" y="7924800"/>
          <a:ext cx="825500" cy="2032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US" sz="1100" b="1">
            <a:solidFill>
              <a:srgbClr val="FF00FF"/>
            </a:solidFill>
          </a:endParaRPr>
        </a:p>
      </xdr:txBody>
    </xdr:sp>
    <xdr:clientData/>
  </xdr:twoCellAnchor>
  <xdr:twoCellAnchor>
    <xdr:from>
      <xdr:col>2</xdr:col>
      <xdr:colOff>812800</xdr:colOff>
      <xdr:row>38</xdr:row>
      <xdr:rowOff>127000</xdr:rowOff>
    </xdr:from>
    <xdr:to>
      <xdr:col>3</xdr:col>
      <xdr:colOff>218389</xdr:colOff>
      <xdr:row>39</xdr:row>
      <xdr:rowOff>50800</xdr:rowOff>
    </xdr:to>
    <xdr:sp macro="" textlink="">
      <xdr:nvSpPr>
        <xdr:cNvPr id="4" name="OpenSolver3">
          <a:extLst>
            <a:ext uri="{FF2B5EF4-FFF2-40B4-BE49-F238E27FC236}">
              <a16:creationId xmlns:a16="http://schemas.microsoft.com/office/drawing/2014/main" id="{68844505-E558-F74A-B167-364738775EFB}"/>
            </a:ext>
          </a:extLst>
        </xdr:cNvPr>
        <xdr:cNvSpPr/>
      </xdr:nvSpPr>
      <xdr:spPr>
        <a:xfrm>
          <a:off x="3695700" y="7848600"/>
          <a:ext cx="231089"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min </a:t>
          </a:r>
        </a:p>
      </xdr:txBody>
    </xdr:sp>
    <xdr:clientData/>
  </xdr:twoCellAnchor>
  <xdr:twoCellAnchor>
    <xdr:from>
      <xdr:col>3</xdr:col>
      <xdr:colOff>0</xdr:colOff>
      <xdr:row>34</xdr:row>
      <xdr:rowOff>0</xdr:rowOff>
    </xdr:from>
    <xdr:to>
      <xdr:col>39</xdr:col>
      <xdr:colOff>0</xdr:colOff>
      <xdr:row>35</xdr:row>
      <xdr:rowOff>0</xdr:rowOff>
    </xdr:to>
    <xdr:sp macro="" textlink="">
      <xdr:nvSpPr>
        <xdr:cNvPr id="5" name="OpenSolver4">
          <a:extLst>
            <a:ext uri="{FF2B5EF4-FFF2-40B4-BE49-F238E27FC236}">
              <a16:creationId xmlns:a16="http://schemas.microsoft.com/office/drawing/2014/main" id="{AE64A54C-79D8-CF46-83AE-65454A169EED}"/>
            </a:ext>
          </a:extLst>
        </xdr:cNvPr>
        <xdr:cNvSpPr/>
      </xdr:nvSpPr>
      <xdr:spPr>
        <a:xfrm>
          <a:off x="3708400" y="6908800"/>
          <a:ext cx="29718000" cy="2032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US" sz="1100" b="1">
            <a:solidFill>
              <a:srgbClr val="0000FF"/>
            </a:solidFill>
          </a:endParaRPr>
        </a:p>
      </xdr:txBody>
    </xdr:sp>
    <xdr:clientData/>
  </xdr:twoCellAnchor>
  <xdr:twoCellAnchor>
    <xdr:from>
      <xdr:col>3</xdr:col>
      <xdr:colOff>0</xdr:colOff>
      <xdr:row>36</xdr:row>
      <xdr:rowOff>0</xdr:rowOff>
    </xdr:from>
    <xdr:to>
      <xdr:col>39</xdr:col>
      <xdr:colOff>0</xdr:colOff>
      <xdr:row>37</xdr:row>
      <xdr:rowOff>0</xdr:rowOff>
    </xdr:to>
    <xdr:sp macro="" textlink="">
      <xdr:nvSpPr>
        <xdr:cNvPr id="6" name="OpenSolver5">
          <a:extLst>
            <a:ext uri="{FF2B5EF4-FFF2-40B4-BE49-F238E27FC236}">
              <a16:creationId xmlns:a16="http://schemas.microsoft.com/office/drawing/2014/main" id="{47604134-3ADC-1C42-8FD6-9E383D97978B}"/>
            </a:ext>
          </a:extLst>
        </xdr:cNvPr>
        <xdr:cNvSpPr/>
      </xdr:nvSpPr>
      <xdr:spPr>
        <a:xfrm>
          <a:off x="3708400" y="7315200"/>
          <a:ext cx="29718000" cy="2032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US" sz="1100" b="1">
              <a:solidFill>
                <a:srgbClr val="0000FF"/>
              </a:solidFill>
            </a:rPr>
            <a:t>=</a:t>
          </a:r>
        </a:p>
      </xdr:txBody>
    </xdr:sp>
    <xdr:clientData/>
  </xdr:twoCellAnchor>
  <xdr:twoCellAnchor>
    <xdr:from>
      <xdr:col>21</xdr:col>
      <xdr:colOff>0</xdr:colOff>
      <xdr:row>35</xdr:row>
      <xdr:rowOff>0</xdr:rowOff>
    </xdr:from>
    <xdr:to>
      <xdr:col>21</xdr:col>
      <xdr:colOff>0</xdr:colOff>
      <xdr:row>36</xdr:row>
      <xdr:rowOff>0</xdr:rowOff>
    </xdr:to>
    <xdr:cxnSp macro="">
      <xdr:nvCxnSpPr>
        <xdr:cNvPr id="7" name="OpenSolver6">
          <a:extLst>
            <a:ext uri="{FF2B5EF4-FFF2-40B4-BE49-F238E27FC236}">
              <a16:creationId xmlns:a16="http://schemas.microsoft.com/office/drawing/2014/main" id="{8E19F67F-46B3-D746-9F1D-6FA8A32C9844}"/>
            </a:ext>
          </a:extLst>
        </xdr:cNvPr>
        <xdr:cNvCxnSpPr>
          <a:stCxn id="5" idx="2"/>
          <a:endCxn id="6" idx="0"/>
        </xdr:cNvCxnSpPr>
      </xdr:nvCxnSpPr>
      <xdr:spPr>
        <a:xfrm>
          <a:off x="18567400" y="7112000"/>
          <a:ext cx="0" cy="20320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34</xdr:row>
      <xdr:rowOff>177800</xdr:rowOff>
    </xdr:from>
    <xdr:to>
      <xdr:col>21</xdr:col>
      <xdr:colOff>190500</xdr:colOff>
      <xdr:row>36</xdr:row>
      <xdr:rowOff>25400</xdr:rowOff>
    </xdr:to>
    <xdr:sp macro="" textlink="">
      <xdr:nvSpPr>
        <xdr:cNvPr id="8" name="OpenSolver7">
          <a:extLst>
            <a:ext uri="{FF2B5EF4-FFF2-40B4-BE49-F238E27FC236}">
              <a16:creationId xmlns:a16="http://schemas.microsoft.com/office/drawing/2014/main" id="{56DD273B-1678-D542-AB25-A0AA8134177C}"/>
            </a:ext>
          </a:extLst>
        </xdr:cNvPr>
        <xdr:cNvSpPr/>
      </xdr:nvSpPr>
      <xdr:spPr>
        <a:xfrm>
          <a:off x="18376900" y="70866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xdr:colOff>
      <xdr:row>21</xdr:row>
      <xdr:rowOff>12700</xdr:rowOff>
    </xdr:from>
    <xdr:to>
      <xdr:col>39</xdr:col>
      <xdr:colOff>0</xdr:colOff>
      <xdr:row>34</xdr:row>
      <xdr:rowOff>0</xdr:rowOff>
    </xdr:to>
    <xdr:sp macro="" textlink="">
      <xdr:nvSpPr>
        <xdr:cNvPr id="9" name="OpenSolver8">
          <a:extLst>
            <a:ext uri="{FF2B5EF4-FFF2-40B4-BE49-F238E27FC236}">
              <a16:creationId xmlns:a16="http://schemas.microsoft.com/office/drawing/2014/main" id="{A944275C-88AF-3E4B-A0B1-BEFA14C2F6B6}"/>
            </a:ext>
          </a:extLst>
        </xdr:cNvPr>
        <xdr:cNvSpPr/>
      </xdr:nvSpPr>
      <xdr:spPr>
        <a:xfrm>
          <a:off x="3721100" y="4279900"/>
          <a:ext cx="29705300" cy="26289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US" sz="1100" b="1">
            <a:solidFill>
              <a:srgbClr val="FF00FF"/>
            </a:solidFill>
          </a:endParaRPr>
        </a:p>
      </xdr:txBody>
    </xdr:sp>
    <xdr:clientData/>
  </xdr:twoCellAnchor>
  <xdr:twoCellAnchor>
    <xdr:from>
      <xdr:col>3</xdr:col>
      <xdr:colOff>0</xdr:colOff>
      <xdr:row>20</xdr:row>
      <xdr:rowOff>139700</xdr:rowOff>
    </xdr:from>
    <xdr:to>
      <xdr:col>3</xdr:col>
      <xdr:colOff>321242</xdr:colOff>
      <xdr:row>21</xdr:row>
      <xdr:rowOff>63500</xdr:rowOff>
    </xdr:to>
    <xdr:sp macro="" textlink="">
      <xdr:nvSpPr>
        <xdr:cNvPr id="10" name="OpenSolver9">
          <a:extLst>
            <a:ext uri="{FF2B5EF4-FFF2-40B4-BE49-F238E27FC236}">
              <a16:creationId xmlns:a16="http://schemas.microsoft.com/office/drawing/2014/main" id="{8E439730-C11F-394D-BE33-A599B83F0AA6}"/>
            </a:ext>
          </a:extLst>
        </xdr:cNvPr>
        <xdr:cNvSpPr/>
      </xdr:nvSpPr>
      <xdr:spPr>
        <a:xfrm>
          <a:off x="3708400" y="4203700"/>
          <a:ext cx="321242"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binary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13</xdr:row>
      <xdr:rowOff>0</xdr:rowOff>
    </xdr:from>
    <xdr:to>
      <xdr:col>31</xdr:col>
      <xdr:colOff>25400</xdr:colOff>
      <xdr:row>16</xdr:row>
      <xdr:rowOff>0</xdr:rowOff>
    </xdr:to>
    <xdr:sp macro="" textlink="">
      <xdr:nvSpPr>
        <xdr:cNvPr id="2" name="OpenSolver1">
          <a:extLst>
            <a:ext uri="{FF2B5EF4-FFF2-40B4-BE49-F238E27FC236}">
              <a16:creationId xmlns:a16="http://schemas.microsoft.com/office/drawing/2014/main" id="{3D0AB7EA-B4EE-1647-9B2A-9F30DEF2F59B}"/>
            </a:ext>
          </a:extLst>
        </xdr:cNvPr>
        <xdr:cNvSpPr/>
      </xdr:nvSpPr>
      <xdr:spPr>
        <a:xfrm>
          <a:off x="2501900" y="2641600"/>
          <a:ext cx="23749000" cy="6096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US" sz="1100" b="1">
            <a:solidFill>
              <a:srgbClr val="FF00FF"/>
            </a:solidFill>
          </a:endParaRPr>
        </a:p>
      </xdr:txBody>
    </xdr:sp>
    <xdr:clientData/>
  </xdr:twoCellAnchor>
  <xdr:twoCellAnchor>
    <xdr:from>
      <xdr:col>3</xdr:col>
      <xdr:colOff>0</xdr:colOff>
      <xdr:row>20</xdr:row>
      <xdr:rowOff>0</xdr:rowOff>
    </xdr:from>
    <xdr:to>
      <xdr:col>4</xdr:col>
      <xdr:colOff>0</xdr:colOff>
      <xdr:row>21</xdr:row>
      <xdr:rowOff>0</xdr:rowOff>
    </xdr:to>
    <xdr:sp macro="" textlink="">
      <xdr:nvSpPr>
        <xdr:cNvPr id="3" name="OpenSolver2">
          <a:extLst>
            <a:ext uri="{FF2B5EF4-FFF2-40B4-BE49-F238E27FC236}">
              <a16:creationId xmlns:a16="http://schemas.microsoft.com/office/drawing/2014/main" id="{3B220A8E-8619-8A4C-A490-79FB6EA800A6}"/>
            </a:ext>
          </a:extLst>
        </xdr:cNvPr>
        <xdr:cNvSpPr/>
      </xdr:nvSpPr>
      <xdr:spPr>
        <a:xfrm>
          <a:off x="2476500" y="4064000"/>
          <a:ext cx="850900" cy="2032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US" sz="1100" b="1">
            <a:solidFill>
              <a:srgbClr val="FF00FF"/>
            </a:solidFill>
          </a:endParaRPr>
        </a:p>
      </xdr:txBody>
    </xdr:sp>
    <xdr:clientData/>
  </xdr:twoCellAnchor>
  <xdr:twoCellAnchor>
    <xdr:from>
      <xdr:col>2</xdr:col>
      <xdr:colOff>812800</xdr:colOff>
      <xdr:row>19</xdr:row>
      <xdr:rowOff>127000</xdr:rowOff>
    </xdr:from>
    <xdr:to>
      <xdr:col>3</xdr:col>
      <xdr:colOff>218389</xdr:colOff>
      <xdr:row>20</xdr:row>
      <xdr:rowOff>50800</xdr:rowOff>
    </xdr:to>
    <xdr:sp macro="" textlink="">
      <xdr:nvSpPr>
        <xdr:cNvPr id="4" name="OpenSolver3">
          <a:extLst>
            <a:ext uri="{FF2B5EF4-FFF2-40B4-BE49-F238E27FC236}">
              <a16:creationId xmlns:a16="http://schemas.microsoft.com/office/drawing/2014/main" id="{B50DBEF3-B0CC-6642-88E5-9CC83D16AADA}"/>
            </a:ext>
          </a:extLst>
        </xdr:cNvPr>
        <xdr:cNvSpPr/>
      </xdr:nvSpPr>
      <xdr:spPr>
        <a:xfrm>
          <a:off x="2463800" y="3987800"/>
          <a:ext cx="231089"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min </a:t>
          </a:r>
        </a:p>
      </xdr:txBody>
    </xdr:sp>
    <xdr:clientData/>
  </xdr:twoCellAnchor>
  <xdr:twoCellAnchor>
    <xdr:from>
      <xdr:col>3</xdr:col>
      <xdr:colOff>0</xdr:colOff>
      <xdr:row>16</xdr:row>
      <xdr:rowOff>0</xdr:rowOff>
    </xdr:from>
    <xdr:to>
      <xdr:col>31</xdr:col>
      <xdr:colOff>0</xdr:colOff>
      <xdr:row>17</xdr:row>
      <xdr:rowOff>0</xdr:rowOff>
    </xdr:to>
    <xdr:sp macro="" textlink="">
      <xdr:nvSpPr>
        <xdr:cNvPr id="5" name="OpenSolver4">
          <a:extLst>
            <a:ext uri="{FF2B5EF4-FFF2-40B4-BE49-F238E27FC236}">
              <a16:creationId xmlns:a16="http://schemas.microsoft.com/office/drawing/2014/main" id="{1DA67D99-7562-0B45-AB6F-348312E794CD}"/>
            </a:ext>
          </a:extLst>
        </xdr:cNvPr>
        <xdr:cNvSpPr/>
      </xdr:nvSpPr>
      <xdr:spPr>
        <a:xfrm>
          <a:off x="2476500" y="3251200"/>
          <a:ext cx="23749000" cy="2032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US" sz="1100" b="1">
            <a:solidFill>
              <a:srgbClr val="0000FF"/>
            </a:solidFill>
          </a:endParaRPr>
        </a:p>
      </xdr:txBody>
    </xdr:sp>
    <xdr:clientData/>
  </xdr:twoCellAnchor>
  <xdr:twoCellAnchor>
    <xdr:from>
      <xdr:col>3</xdr:col>
      <xdr:colOff>0</xdr:colOff>
      <xdr:row>18</xdr:row>
      <xdr:rowOff>0</xdr:rowOff>
    </xdr:from>
    <xdr:to>
      <xdr:col>31</xdr:col>
      <xdr:colOff>0</xdr:colOff>
      <xdr:row>19</xdr:row>
      <xdr:rowOff>0</xdr:rowOff>
    </xdr:to>
    <xdr:sp macro="" textlink="">
      <xdr:nvSpPr>
        <xdr:cNvPr id="6" name="OpenSolver5">
          <a:extLst>
            <a:ext uri="{FF2B5EF4-FFF2-40B4-BE49-F238E27FC236}">
              <a16:creationId xmlns:a16="http://schemas.microsoft.com/office/drawing/2014/main" id="{A7E0022E-DEBD-BE4D-BF4E-EB023C9AED51}"/>
            </a:ext>
          </a:extLst>
        </xdr:cNvPr>
        <xdr:cNvSpPr/>
      </xdr:nvSpPr>
      <xdr:spPr>
        <a:xfrm>
          <a:off x="2476500" y="3657600"/>
          <a:ext cx="23749000" cy="2032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US" sz="1100" b="1">
              <a:solidFill>
                <a:srgbClr val="0000FF"/>
              </a:solidFill>
            </a:rPr>
            <a:t>=</a:t>
          </a:r>
        </a:p>
      </xdr:txBody>
    </xdr:sp>
    <xdr:clientData/>
  </xdr:twoCellAnchor>
  <xdr:twoCellAnchor>
    <xdr:from>
      <xdr:col>16</xdr:col>
      <xdr:colOff>762000</xdr:colOff>
      <xdr:row>17</xdr:row>
      <xdr:rowOff>0</xdr:rowOff>
    </xdr:from>
    <xdr:to>
      <xdr:col>16</xdr:col>
      <xdr:colOff>762000</xdr:colOff>
      <xdr:row>18</xdr:row>
      <xdr:rowOff>0</xdr:rowOff>
    </xdr:to>
    <xdr:cxnSp macro="">
      <xdr:nvCxnSpPr>
        <xdr:cNvPr id="7" name="OpenSolver6">
          <a:extLst>
            <a:ext uri="{FF2B5EF4-FFF2-40B4-BE49-F238E27FC236}">
              <a16:creationId xmlns:a16="http://schemas.microsoft.com/office/drawing/2014/main" id="{D60AD73C-14D7-C741-A14D-0B2A2F1F08E3}"/>
            </a:ext>
          </a:extLst>
        </xdr:cNvPr>
        <xdr:cNvCxnSpPr>
          <a:stCxn id="5" idx="2"/>
          <a:endCxn id="6" idx="0"/>
        </xdr:cNvCxnSpPr>
      </xdr:nvCxnSpPr>
      <xdr:spPr>
        <a:xfrm>
          <a:off x="14351000" y="3454400"/>
          <a:ext cx="0" cy="20320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571500</xdr:colOff>
      <xdr:row>16</xdr:row>
      <xdr:rowOff>177800</xdr:rowOff>
    </xdr:from>
    <xdr:to>
      <xdr:col>17</xdr:col>
      <xdr:colOff>76200</xdr:colOff>
      <xdr:row>18</xdr:row>
      <xdr:rowOff>25400</xdr:rowOff>
    </xdr:to>
    <xdr:sp macro="" textlink="">
      <xdr:nvSpPr>
        <xdr:cNvPr id="8" name="OpenSolver7">
          <a:extLst>
            <a:ext uri="{FF2B5EF4-FFF2-40B4-BE49-F238E27FC236}">
              <a16:creationId xmlns:a16="http://schemas.microsoft.com/office/drawing/2014/main" id="{AC11BDA7-482A-E149-836C-51D3E4F5B4CF}"/>
            </a:ext>
          </a:extLst>
        </xdr:cNvPr>
        <xdr:cNvSpPr/>
      </xdr:nvSpPr>
      <xdr:spPr>
        <a:xfrm>
          <a:off x="14160500" y="34290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xdr:colOff>
      <xdr:row>13</xdr:row>
      <xdr:rowOff>12700</xdr:rowOff>
    </xdr:from>
    <xdr:to>
      <xdr:col>3</xdr:col>
      <xdr:colOff>99006</xdr:colOff>
      <xdr:row>13</xdr:row>
      <xdr:rowOff>127000</xdr:rowOff>
    </xdr:to>
    <xdr:sp macro="" textlink="">
      <xdr:nvSpPr>
        <xdr:cNvPr id="9" name="OpenSolver8">
          <a:extLst>
            <a:ext uri="{FF2B5EF4-FFF2-40B4-BE49-F238E27FC236}">
              <a16:creationId xmlns:a16="http://schemas.microsoft.com/office/drawing/2014/main" id="{AADBCE76-6EA1-7149-BF0B-D590282BB4E8}"/>
            </a:ext>
          </a:extLst>
        </xdr:cNvPr>
        <xdr:cNvSpPr/>
      </xdr:nvSpPr>
      <xdr:spPr>
        <a:xfrm>
          <a:off x="24892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12700</xdr:colOff>
      <xdr:row>13</xdr:row>
      <xdr:rowOff>12700</xdr:rowOff>
    </xdr:from>
    <xdr:to>
      <xdr:col>4</xdr:col>
      <xdr:colOff>99006</xdr:colOff>
      <xdr:row>13</xdr:row>
      <xdr:rowOff>127000</xdr:rowOff>
    </xdr:to>
    <xdr:sp macro="" textlink="">
      <xdr:nvSpPr>
        <xdr:cNvPr id="10" name="OpenSolver9">
          <a:extLst>
            <a:ext uri="{FF2B5EF4-FFF2-40B4-BE49-F238E27FC236}">
              <a16:creationId xmlns:a16="http://schemas.microsoft.com/office/drawing/2014/main" id="{1E44D8F4-9527-7342-A671-E1679DD3FA9A}"/>
            </a:ext>
          </a:extLst>
        </xdr:cNvPr>
        <xdr:cNvSpPr/>
      </xdr:nvSpPr>
      <xdr:spPr>
        <a:xfrm>
          <a:off x="33401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13</xdr:row>
      <xdr:rowOff>12700</xdr:rowOff>
    </xdr:from>
    <xdr:to>
      <xdr:col>5</xdr:col>
      <xdr:colOff>99006</xdr:colOff>
      <xdr:row>13</xdr:row>
      <xdr:rowOff>127000</xdr:rowOff>
    </xdr:to>
    <xdr:sp macro="" textlink="">
      <xdr:nvSpPr>
        <xdr:cNvPr id="11" name="OpenSolver10">
          <a:extLst>
            <a:ext uri="{FF2B5EF4-FFF2-40B4-BE49-F238E27FC236}">
              <a16:creationId xmlns:a16="http://schemas.microsoft.com/office/drawing/2014/main" id="{9C7DA4C4-F7EC-5C47-971A-84DE6AE445D8}"/>
            </a:ext>
          </a:extLst>
        </xdr:cNvPr>
        <xdr:cNvSpPr/>
      </xdr:nvSpPr>
      <xdr:spPr>
        <a:xfrm>
          <a:off x="41910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12700</xdr:colOff>
      <xdr:row>13</xdr:row>
      <xdr:rowOff>12700</xdr:rowOff>
    </xdr:from>
    <xdr:to>
      <xdr:col>6</xdr:col>
      <xdr:colOff>99006</xdr:colOff>
      <xdr:row>13</xdr:row>
      <xdr:rowOff>127000</xdr:rowOff>
    </xdr:to>
    <xdr:sp macro="" textlink="">
      <xdr:nvSpPr>
        <xdr:cNvPr id="12" name="OpenSolver11">
          <a:extLst>
            <a:ext uri="{FF2B5EF4-FFF2-40B4-BE49-F238E27FC236}">
              <a16:creationId xmlns:a16="http://schemas.microsoft.com/office/drawing/2014/main" id="{B0F783B5-E695-C342-B5E0-FC60F833A570}"/>
            </a:ext>
          </a:extLst>
        </xdr:cNvPr>
        <xdr:cNvSpPr/>
      </xdr:nvSpPr>
      <xdr:spPr>
        <a:xfrm>
          <a:off x="50673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13</xdr:row>
      <xdr:rowOff>12700</xdr:rowOff>
    </xdr:from>
    <xdr:to>
      <xdr:col>7</xdr:col>
      <xdr:colOff>99006</xdr:colOff>
      <xdr:row>13</xdr:row>
      <xdr:rowOff>127000</xdr:rowOff>
    </xdr:to>
    <xdr:sp macro="" textlink="">
      <xdr:nvSpPr>
        <xdr:cNvPr id="13" name="OpenSolver12">
          <a:extLst>
            <a:ext uri="{FF2B5EF4-FFF2-40B4-BE49-F238E27FC236}">
              <a16:creationId xmlns:a16="http://schemas.microsoft.com/office/drawing/2014/main" id="{FE50F5B3-D87B-9A42-979D-3BA315CF0E16}"/>
            </a:ext>
          </a:extLst>
        </xdr:cNvPr>
        <xdr:cNvSpPr/>
      </xdr:nvSpPr>
      <xdr:spPr>
        <a:xfrm>
          <a:off x="59182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13</xdr:row>
      <xdr:rowOff>12700</xdr:rowOff>
    </xdr:from>
    <xdr:to>
      <xdr:col>8</xdr:col>
      <xdr:colOff>99006</xdr:colOff>
      <xdr:row>13</xdr:row>
      <xdr:rowOff>127000</xdr:rowOff>
    </xdr:to>
    <xdr:sp macro="" textlink="">
      <xdr:nvSpPr>
        <xdr:cNvPr id="14" name="OpenSolver13">
          <a:extLst>
            <a:ext uri="{FF2B5EF4-FFF2-40B4-BE49-F238E27FC236}">
              <a16:creationId xmlns:a16="http://schemas.microsoft.com/office/drawing/2014/main" id="{187327A2-E63D-2746-BE16-34BF8B97C895}"/>
            </a:ext>
          </a:extLst>
        </xdr:cNvPr>
        <xdr:cNvSpPr/>
      </xdr:nvSpPr>
      <xdr:spPr>
        <a:xfrm>
          <a:off x="67691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12700</xdr:colOff>
      <xdr:row>13</xdr:row>
      <xdr:rowOff>12700</xdr:rowOff>
    </xdr:from>
    <xdr:to>
      <xdr:col>9</xdr:col>
      <xdr:colOff>99006</xdr:colOff>
      <xdr:row>13</xdr:row>
      <xdr:rowOff>127000</xdr:rowOff>
    </xdr:to>
    <xdr:sp macro="" textlink="">
      <xdr:nvSpPr>
        <xdr:cNvPr id="15" name="OpenSolver14">
          <a:extLst>
            <a:ext uri="{FF2B5EF4-FFF2-40B4-BE49-F238E27FC236}">
              <a16:creationId xmlns:a16="http://schemas.microsoft.com/office/drawing/2014/main" id="{4135201F-00A1-A549-8E1E-84AE6A41B73B}"/>
            </a:ext>
          </a:extLst>
        </xdr:cNvPr>
        <xdr:cNvSpPr/>
      </xdr:nvSpPr>
      <xdr:spPr>
        <a:xfrm>
          <a:off x="76200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12700</xdr:colOff>
      <xdr:row>13</xdr:row>
      <xdr:rowOff>12700</xdr:rowOff>
    </xdr:from>
    <xdr:to>
      <xdr:col>10</xdr:col>
      <xdr:colOff>99006</xdr:colOff>
      <xdr:row>13</xdr:row>
      <xdr:rowOff>127000</xdr:rowOff>
    </xdr:to>
    <xdr:sp macro="" textlink="">
      <xdr:nvSpPr>
        <xdr:cNvPr id="16" name="OpenSolver15">
          <a:extLst>
            <a:ext uri="{FF2B5EF4-FFF2-40B4-BE49-F238E27FC236}">
              <a16:creationId xmlns:a16="http://schemas.microsoft.com/office/drawing/2014/main" id="{0FF1A3C0-9D3B-5D44-AEA9-8CCC910E16F1}"/>
            </a:ext>
          </a:extLst>
        </xdr:cNvPr>
        <xdr:cNvSpPr/>
      </xdr:nvSpPr>
      <xdr:spPr>
        <a:xfrm>
          <a:off x="84709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12700</xdr:colOff>
      <xdr:row>13</xdr:row>
      <xdr:rowOff>12700</xdr:rowOff>
    </xdr:from>
    <xdr:to>
      <xdr:col>11</xdr:col>
      <xdr:colOff>99006</xdr:colOff>
      <xdr:row>13</xdr:row>
      <xdr:rowOff>127000</xdr:rowOff>
    </xdr:to>
    <xdr:sp macro="" textlink="">
      <xdr:nvSpPr>
        <xdr:cNvPr id="17" name="OpenSolver16">
          <a:extLst>
            <a:ext uri="{FF2B5EF4-FFF2-40B4-BE49-F238E27FC236}">
              <a16:creationId xmlns:a16="http://schemas.microsoft.com/office/drawing/2014/main" id="{37F400B0-373A-8140-9A69-59FDBC927B42}"/>
            </a:ext>
          </a:extLst>
        </xdr:cNvPr>
        <xdr:cNvSpPr/>
      </xdr:nvSpPr>
      <xdr:spPr>
        <a:xfrm>
          <a:off x="93472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13</xdr:row>
      <xdr:rowOff>12700</xdr:rowOff>
    </xdr:from>
    <xdr:to>
      <xdr:col>12</xdr:col>
      <xdr:colOff>99006</xdr:colOff>
      <xdr:row>13</xdr:row>
      <xdr:rowOff>127000</xdr:rowOff>
    </xdr:to>
    <xdr:sp macro="" textlink="">
      <xdr:nvSpPr>
        <xdr:cNvPr id="18" name="OpenSolver17">
          <a:extLst>
            <a:ext uri="{FF2B5EF4-FFF2-40B4-BE49-F238E27FC236}">
              <a16:creationId xmlns:a16="http://schemas.microsoft.com/office/drawing/2014/main" id="{F07A31B7-C68F-A54C-9D20-DAD05AD066F5}"/>
            </a:ext>
          </a:extLst>
        </xdr:cNvPr>
        <xdr:cNvSpPr/>
      </xdr:nvSpPr>
      <xdr:spPr>
        <a:xfrm>
          <a:off x="101981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13</xdr:row>
      <xdr:rowOff>12700</xdr:rowOff>
    </xdr:from>
    <xdr:to>
      <xdr:col>13</xdr:col>
      <xdr:colOff>99006</xdr:colOff>
      <xdr:row>13</xdr:row>
      <xdr:rowOff>127000</xdr:rowOff>
    </xdr:to>
    <xdr:sp macro="" textlink="">
      <xdr:nvSpPr>
        <xdr:cNvPr id="19" name="OpenSolver18">
          <a:extLst>
            <a:ext uri="{FF2B5EF4-FFF2-40B4-BE49-F238E27FC236}">
              <a16:creationId xmlns:a16="http://schemas.microsoft.com/office/drawing/2014/main" id="{6B479747-CACC-D142-B68A-18806A6A25CB}"/>
            </a:ext>
          </a:extLst>
        </xdr:cNvPr>
        <xdr:cNvSpPr/>
      </xdr:nvSpPr>
      <xdr:spPr>
        <a:xfrm>
          <a:off x="110490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12700</xdr:colOff>
      <xdr:row>13</xdr:row>
      <xdr:rowOff>12700</xdr:rowOff>
    </xdr:from>
    <xdr:to>
      <xdr:col>14</xdr:col>
      <xdr:colOff>99006</xdr:colOff>
      <xdr:row>13</xdr:row>
      <xdr:rowOff>127000</xdr:rowOff>
    </xdr:to>
    <xdr:sp macro="" textlink="">
      <xdr:nvSpPr>
        <xdr:cNvPr id="20" name="OpenSolver19">
          <a:extLst>
            <a:ext uri="{FF2B5EF4-FFF2-40B4-BE49-F238E27FC236}">
              <a16:creationId xmlns:a16="http://schemas.microsoft.com/office/drawing/2014/main" id="{5431B5AB-1AFE-2147-A1C1-EAF7E507384D}"/>
            </a:ext>
          </a:extLst>
        </xdr:cNvPr>
        <xdr:cNvSpPr/>
      </xdr:nvSpPr>
      <xdr:spPr>
        <a:xfrm>
          <a:off x="118999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12700</xdr:colOff>
      <xdr:row>13</xdr:row>
      <xdr:rowOff>12700</xdr:rowOff>
    </xdr:from>
    <xdr:to>
      <xdr:col>15</xdr:col>
      <xdr:colOff>99006</xdr:colOff>
      <xdr:row>13</xdr:row>
      <xdr:rowOff>127000</xdr:rowOff>
    </xdr:to>
    <xdr:sp macro="" textlink="">
      <xdr:nvSpPr>
        <xdr:cNvPr id="21" name="OpenSolver20">
          <a:extLst>
            <a:ext uri="{FF2B5EF4-FFF2-40B4-BE49-F238E27FC236}">
              <a16:creationId xmlns:a16="http://schemas.microsoft.com/office/drawing/2014/main" id="{1DA1C1DE-29B7-434E-8100-3C5CA3DE6B68}"/>
            </a:ext>
          </a:extLst>
        </xdr:cNvPr>
        <xdr:cNvSpPr/>
      </xdr:nvSpPr>
      <xdr:spPr>
        <a:xfrm>
          <a:off x="127508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12700</xdr:colOff>
      <xdr:row>13</xdr:row>
      <xdr:rowOff>12700</xdr:rowOff>
    </xdr:from>
    <xdr:to>
      <xdr:col>16</xdr:col>
      <xdr:colOff>99006</xdr:colOff>
      <xdr:row>13</xdr:row>
      <xdr:rowOff>127000</xdr:rowOff>
    </xdr:to>
    <xdr:sp macro="" textlink="">
      <xdr:nvSpPr>
        <xdr:cNvPr id="22" name="OpenSolver21">
          <a:extLst>
            <a:ext uri="{FF2B5EF4-FFF2-40B4-BE49-F238E27FC236}">
              <a16:creationId xmlns:a16="http://schemas.microsoft.com/office/drawing/2014/main" id="{5BE02CAC-F636-D947-8CBA-EBFA957D0B61}"/>
            </a:ext>
          </a:extLst>
        </xdr:cNvPr>
        <xdr:cNvSpPr/>
      </xdr:nvSpPr>
      <xdr:spPr>
        <a:xfrm>
          <a:off x="136017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17</xdr:col>
      <xdr:colOff>12700</xdr:colOff>
      <xdr:row>13</xdr:row>
      <xdr:rowOff>12700</xdr:rowOff>
    </xdr:from>
    <xdr:to>
      <xdr:col>17</xdr:col>
      <xdr:colOff>99006</xdr:colOff>
      <xdr:row>13</xdr:row>
      <xdr:rowOff>127000</xdr:rowOff>
    </xdr:to>
    <xdr:sp macro="" textlink="">
      <xdr:nvSpPr>
        <xdr:cNvPr id="23" name="OpenSolver22">
          <a:extLst>
            <a:ext uri="{FF2B5EF4-FFF2-40B4-BE49-F238E27FC236}">
              <a16:creationId xmlns:a16="http://schemas.microsoft.com/office/drawing/2014/main" id="{63052339-42AD-7844-82F8-D17A3F7FFE56}"/>
            </a:ext>
          </a:extLst>
        </xdr:cNvPr>
        <xdr:cNvSpPr/>
      </xdr:nvSpPr>
      <xdr:spPr>
        <a:xfrm>
          <a:off x="144780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18</xdr:col>
      <xdr:colOff>12700</xdr:colOff>
      <xdr:row>13</xdr:row>
      <xdr:rowOff>12700</xdr:rowOff>
    </xdr:from>
    <xdr:to>
      <xdr:col>18</xdr:col>
      <xdr:colOff>99006</xdr:colOff>
      <xdr:row>13</xdr:row>
      <xdr:rowOff>127000</xdr:rowOff>
    </xdr:to>
    <xdr:sp macro="" textlink="">
      <xdr:nvSpPr>
        <xdr:cNvPr id="24" name="OpenSolver23">
          <a:extLst>
            <a:ext uri="{FF2B5EF4-FFF2-40B4-BE49-F238E27FC236}">
              <a16:creationId xmlns:a16="http://schemas.microsoft.com/office/drawing/2014/main" id="{CB135FEB-0F42-C44A-A352-B64D2FB6386D}"/>
            </a:ext>
          </a:extLst>
        </xdr:cNvPr>
        <xdr:cNvSpPr/>
      </xdr:nvSpPr>
      <xdr:spPr>
        <a:xfrm>
          <a:off x="153543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19</xdr:col>
      <xdr:colOff>12700</xdr:colOff>
      <xdr:row>13</xdr:row>
      <xdr:rowOff>12700</xdr:rowOff>
    </xdr:from>
    <xdr:to>
      <xdr:col>19</xdr:col>
      <xdr:colOff>99006</xdr:colOff>
      <xdr:row>13</xdr:row>
      <xdr:rowOff>127000</xdr:rowOff>
    </xdr:to>
    <xdr:sp macro="" textlink="">
      <xdr:nvSpPr>
        <xdr:cNvPr id="25" name="OpenSolver24">
          <a:extLst>
            <a:ext uri="{FF2B5EF4-FFF2-40B4-BE49-F238E27FC236}">
              <a16:creationId xmlns:a16="http://schemas.microsoft.com/office/drawing/2014/main" id="{79B6B4E0-663B-FF48-AD46-0AD9CAB08A85}"/>
            </a:ext>
          </a:extLst>
        </xdr:cNvPr>
        <xdr:cNvSpPr/>
      </xdr:nvSpPr>
      <xdr:spPr>
        <a:xfrm>
          <a:off x="163068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20</xdr:col>
      <xdr:colOff>12700</xdr:colOff>
      <xdr:row>13</xdr:row>
      <xdr:rowOff>12700</xdr:rowOff>
    </xdr:from>
    <xdr:to>
      <xdr:col>20</xdr:col>
      <xdr:colOff>99006</xdr:colOff>
      <xdr:row>13</xdr:row>
      <xdr:rowOff>127000</xdr:rowOff>
    </xdr:to>
    <xdr:sp macro="" textlink="">
      <xdr:nvSpPr>
        <xdr:cNvPr id="26" name="OpenSolver25">
          <a:extLst>
            <a:ext uri="{FF2B5EF4-FFF2-40B4-BE49-F238E27FC236}">
              <a16:creationId xmlns:a16="http://schemas.microsoft.com/office/drawing/2014/main" id="{71C55147-DF19-2244-A1A3-840D84F54E5D}"/>
            </a:ext>
          </a:extLst>
        </xdr:cNvPr>
        <xdr:cNvSpPr/>
      </xdr:nvSpPr>
      <xdr:spPr>
        <a:xfrm>
          <a:off x="171577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21</xdr:col>
      <xdr:colOff>12700</xdr:colOff>
      <xdr:row>13</xdr:row>
      <xdr:rowOff>12700</xdr:rowOff>
    </xdr:from>
    <xdr:to>
      <xdr:col>21</xdr:col>
      <xdr:colOff>99006</xdr:colOff>
      <xdr:row>13</xdr:row>
      <xdr:rowOff>127000</xdr:rowOff>
    </xdr:to>
    <xdr:sp macro="" textlink="">
      <xdr:nvSpPr>
        <xdr:cNvPr id="27" name="OpenSolver26">
          <a:extLst>
            <a:ext uri="{FF2B5EF4-FFF2-40B4-BE49-F238E27FC236}">
              <a16:creationId xmlns:a16="http://schemas.microsoft.com/office/drawing/2014/main" id="{73A79DE2-5DE9-5E46-86AA-19FCA76F7326}"/>
            </a:ext>
          </a:extLst>
        </xdr:cNvPr>
        <xdr:cNvSpPr/>
      </xdr:nvSpPr>
      <xdr:spPr>
        <a:xfrm>
          <a:off x="179832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22</xdr:col>
      <xdr:colOff>12700</xdr:colOff>
      <xdr:row>13</xdr:row>
      <xdr:rowOff>12700</xdr:rowOff>
    </xdr:from>
    <xdr:to>
      <xdr:col>22</xdr:col>
      <xdr:colOff>99006</xdr:colOff>
      <xdr:row>13</xdr:row>
      <xdr:rowOff>127000</xdr:rowOff>
    </xdr:to>
    <xdr:sp macro="" textlink="">
      <xdr:nvSpPr>
        <xdr:cNvPr id="28" name="OpenSolver27">
          <a:extLst>
            <a:ext uri="{FF2B5EF4-FFF2-40B4-BE49-F238E27FC236}">
              <a16:creationId xmlns:a16="http://schemas.microsoft.com/office/drawing/2014/main" id="{9B4BBCC6-58E4-CE4D-8CEE-EEE76649000E}"/>
            </a:ext>
          </a:extLst>
        </xdr:cNvPr>
        <xdr:cNvSpPr/>
      </xdr:nvSpPr>
      <xdr:spPr>
        <a:xfrm>
          <a:off x="188087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23</xdr:col>
      <xdr:colOff>12700</xdr:colOff>
      <xdr:row>13</xdr:row>
      <xdr:rowOff>12700</xdr:rowOff>
    </xdr:from>
    <xdr:to>
      <xdr:col>23</xdr:col>
      <xdr:colOff>99006</xdr:colOff>
      <xdr:row>13</xdr:row>
      <xdr:rowOff>127000</xdr:rowOff>
    </xdr:to>
    <xdr:sp macro="" textlink="">
      <xdr:nvSpPr>
        <xdr:cNvPr id="29" name="OpenSolver28">
          <a:extLst>
            <a:ext uri="{FF2B5EF4-FFF2-40B4-BE49-F238E27FC236}">
              <a16:creationId xmlns:a16="http://schemas.microsoft.com/office/drawing/2014/main" id="{75F9A327-A350-5D41-AF9B-72E70B7F3720}"/>
            </a:ext>
          </a:extLst>
        </xdr:cNvPr>
        <xdr:cNvSpPr/>
      </xdr:nvSpPr>
      <xdr:spPr>
        <a:xfrm>
          <a:off x="196342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24</xdr:col>
      <xdr:colOff>12700</xdr:colOff>
      <xdr:row>13</xdr:row>
      <xdr:rowOff>12700</xdr:rowOff>
    </xdr:from>
    <xdr:to>
      <xdr:col>24</xdr:col>
      <xdr:colOff>99006</xdr:colOff>
      <xdr:row>13</xdr:row>
      <xdr:rowOff>127000</xdr:rowOff>
    </xdr:to>
    <xdr:sp macro="" textlink="">
      <xdr:nvSpPr>
        <xdr:cNvPr id="30" name="OpenSolver29">
          <a:extLst>
            <a:ext uri="{FF2B5EF4-FFF2-40B4-BE49-F238E27FC236}">
              <a16:creationId xmlns:a16="http://schemas.microsoft.com/office/drawing/2014/main" id="{08BEDBF5-BBFB-D84F-BC21-33C21FA826B4}"/>
            </a:ext>
          </a:extLst>
        </xdr:cNvPr>
        <xdr:cNvSpPr/>
      </xdr:nvSpPr>
      <xdr:spPr>
        <a:xfrm>
          <a:off x="204597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25</xdr:col>
      <xdr:colOff>12700</xdr:colOff>
      <xdr:row>13</xdr:row>
      <xdr:rowOff>12700</xdr:rowOff>
    </xdr:from>
    <xdr:to>
      <xdr:col>25</xdr:col>
      <xdr:colOff>99006</xdr:colOff>
      <xdr:row>13</xdr:row>
      <xdr:rowOff>127000</xdr:rowOff>
    </xdr:to>
    <xdr:sp macro="" textlink="">
      <xdr:nvSpPr>
        <xdr:cNvPr id="31" name="OpenSolver30">
          <a:extLst>
            <a:ext uri="{FF2B5EF4-FFF2-40B4-BE49-F238E27FC236}">
              <a16:creationId xmlns:a16="http://schemas.microsoft.com/office/drawing/2014/main" id="{3A11771D-73E3-384F-ADA3-9BC3556ACBC3}"/>
            </a:ext>
          </a:extLst>
        </xdr:cNvPr>
        <xdr:cNvSpPr/>
      </xdr:nvSpPr>
      <xdr:spPr>
        <a:xfrm>
          <a:off x="212852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26</xdr:col>
      <xdr:colOff>12700</xdr:colOff>
      <xdr:row>13</xdr:row>
      <xdr:rowOff>12700</xdr:rowOff>
    </xdr:from>
    <xdr:to>
      <xdr:col>26</xdr:col>
      <xdr:colOff>99006</xdr:colOff>
      <xdr:row>13</xdr:row>
      <xdr:rowOff>127000</xdr:rowOff>
    </xdr:to>
    <xdr:sp macro="" textlink="">
      <xdr:nvSpPr>
        <xdr:cNvPr id="32" name="OpenSolver31">
          <a:extLst>
            <a:ext uri="{FF2B5EF4-FFF2-40B4-BE49-F238E27FC236}">
              <a16:creationId xmlns:a16="http://schemas.microsoft.com/office/drawing/2014/main" id="{F10DB249-D76C-C541-A88B-634D505AFCA1}"/>
            </a:ext>
          </a:extLst>
        </xdr:cNvPr>
        <xdr:cNvSpPr/>
      </xdr:nvSpPr>
      <xdr:spPr>
        <a:xfrm>
          <a:off x="221107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27</xdr:col>
      <xdr:colOff>12700</xdr:colOff>
      <xdr:row>13</xdr:row>
      <xdr:rowOff>12700</xdr:rowOff>
    </xdr:from>
    <xdr:to>
      <xdr:col>27</xdr:col>
      <xdr:colOff>99006</xdr:colOff>
      <xdr:row>13</xdr:row>
      <xdr:rowOff>127000</xdr:rowOff>
    </xdr:to>
    <xdr:sp macro="" textlink="">
      <xdr:nvSpPr>
        <xdr:cNvPr id="33" name="OpenSolver32">
          <a:extLst>
            <a:ext uri="{FF2B5EF4-FFF2-40B4-BE49-F238E27FC236}">
              <a16:creationId xmlns:a16="http://schemas.microsoft.com/office/drawing/2014/main" id="{A28D7D00-1B4C-D043-9BF3-1BC50FE8953A}"/>
            </a:ext>
          </a:extLst>
        </xdr:cNvPr>
        <xdr:cNvSpPr/>
      </xdr:nvSpPr>
      <xdr:spPr>
        <a:xfrm>
          <a:off x="229362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28</xdr:col>
      <xdr:colOff>12700</xdr:colOff>
      <xdr:row>13</xdr:row>
      <xdr:rowOff>12700</xdr:rowOff>
    </xdr:from>
    <xdr:to>
      <xdr:col>28</xdr:col>
      <xdr:colOff>99006</xdr:colOff>
      <xdr:row>13</xdr:row>
      <xdr:rowOff>127000</xdr:rowOff>
    </xdr:to>
    <xdr:sp macro="" textlink="">
      <xdr:nvSpPr>
        <xdr:cNvPr id="34" name="OpenSolver33">
          <a:extLst>
            <a:ext uri="{FF2B5EF4-FFF2-40B4-BE49-F238E27FC236}">
              <a16:creationId xmlns:a16="http://schemas.microsoft.com/office/drawing/2014/main" id="{BE1A621B-F47B-FE44-815F-51155085CC27}"/>
            </a:ext>
          </a:extLst>
        </xdr:cNvPr>
        <xdr:cNvSpPr/>
      </xdr:nvSpPr>
      <xdr:spPr>
        <a:xfrm>
          <a:off x="237617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29</xdr:col>
      <xdr:colOff>12700</xdr:colOff>
      <xdr:row>13</xdr:row>
      <xdr:rowOff>12700</xdr:rowOff>
    </xdr:from>
    <xdr:to>
      <xdr:col>29</xdr:col>
      <xdr:colOff>99006</xdr:colOff>
      <xdr:row>13</xdr:row>
      <xdr:rowOff>127000</xdr:rowOff>
    </xdr:to>
    <xdr:sp macro="" textlink="">
      <xdr:nvSpPr>
        <xdr:cNvPr id="35" name="OpenSolver34">
          <a:extLst>
            <a:ext uri="{FF2B5EF4-FFF2-40B4-BE49-F238E27FC236}">
              <a16:creationId xmlns:a16="http://schemas.microsoft.com/office/drawing/2014/main" id="{DF5A7DCB-0740-DE4B-950A-11974F16AC7A}"/>
            </a:ext>
          </a:extLst>
        </xdr:cNvPr>
        <xdr:cNvSpPr/>
      </xdr:nvSpPr>
      <xdr:spPr>
        <a:xfrm>
          <a:off x="245872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30</xdr:col>
      <xdr:colOff>12700</xdr:colOff>
      <xdr:row>13</xdr:row>
      <xdr:rowOff>12700</xdr:rowOff>
    </xdr:from>
    <xdr:to>
      <xdr:col>30</xdr:col>
      <xdr:colOff>99006</xdr:colOff>
      <xdr:row>13</xdr:row>
      <xdr:rowOff>127000</xdr:rowOff>
    </xdr:to>
    <xdr:sp macro="" textlink="">
      <xdr:nvSpPr>
        <xdr:cNvPr id="36" name="OpenSolver35">
          <a:extLst>
            <a:ext uri="{FF2B5EF4-FFF2-40B4-BE49-F238E27FC236}">
              <a16:creationId xmlns:a16="http://schemas.microsoft.com/office/drawing/2014/main" id="{75A7B021-4524-064A-A7BD-7CF5EEF7C47E}"/>
            </a:ext>
          </a:extLst>
        </xdr:cNvPr>
        <xdr:cNvSpPr/>
      </xdr:nvSpPr>
      <xdr:spPr>
        <a:xfrm>
          <a:off x="25412700" y="265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12700</xdr:colOff>
      <xdr:row>14</xdr:row>
      <xdr:rowOff>12700</xdr:rowOff>
    </xdr:from>
    <xdr:to>
      <xdr:col>3</xdr:col>
      <xdr:colOff>99006</xdr:colOff>
      <xdr:row>14</xdr:row>
      <xdr:rowOff>127000</xdr:rowOff>
    </xdr:to>
    <xdr:sp macro="" textlink="">
      <xdr:nvSpPr>
        <xdr:cNvPr id="37" name="OpenSolver36">
          <a:extLst>
            <a:ext uri="{FF2B5EF4-FFF2-40B4-BE49-F238E27FC236}">
              <a16:creationId xmlns:a16="http://schemas.microsoft.com/office/drawing/2014/main" id="{A5F18A6D-F5E0-9A4B-8CAF-2744A93328C2}"/>
            </a:ext>
          </a:extLst>
        </xdr:cNvPr>
        <xdr:cNvSpPr/>
      </xdr:nvSpPr>
      <xdr:spPr>
        <a:xfrm>
          <a:off x="24892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12700</xdr:colOff>
      <xdr:row>14</xdr:row>
      <xdr:rowOff>12700</xdr:rowOff>
    </xdr:from>
    <xdr:to>
      <xdr:col>4</xdr:col>
      <xdr:colOff>99006</xdr:colOff>
      <xdr:row>14</xdr:row>
      <xdr:rowOff>127000</xdr:rowOff>
    </xdr:to>
    <xdr:sp macro="" textlink="">
      <xdr:nvSpPr>
        <xdr:cNvPr id="38" name="OpenSolver37">
          <a:extLst>
            <a:ext uri="{FF2B5EF4-FFF2-40B4-BE49-F238E27FC236}">
              <a16:creationId xmlns:a16="http://schemas.microsoft.com/office/drawing/2014/main" id="{CE848330-86F7-2A4E-878A-660A3E3FF4D5}"/>
            </a:ext>
          </a:extLst>
        </xdr:cNvPr>
        <xdr:cNvSpPr/>
      </xdr:nvSpPr>
      <xdr:spPr>
        <a:xfrm>
          <a:off x="33401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14</xdr:row>
      <xdr:rowOff>12700</xdr:rowOff>
    </xdr:from>
    <xdr:to>
      <xdr:col>5</xdr:col>
      <xdr:colOff>99006</xdr:colOff>
      <xdr:row>14</xdr:row>
      <xdr:rowOff>127000</xdr:rowOff>
    </xdr:to>
    <xdr:sp macro="" textlink="">
      <xdr:nvSpPr>
        <xdr:cNvPr id="39" name="OpenSolver38">
          <a:extLst>
            <a:ext uri="{FF2B5EF4-FFF2-40B4-BE49-F238E27FC236}">
              <a16:creationId xmlns:a16="http://schemas.microsoft.com/office/drawing/2014/main" id="{CFFF0982-9C07-5E48-B958-0F1E98AECD17}"/>
            </a:ext>
          </a:extLst>
        </xdr:cNvPr>
        <xdr:cNvSpPr/>
      </xdr:nvSpPr>
      <xdr:spPr>
        <a:xfrm>
          <a:off x="41910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12700</xdr:colOff>
      <xdr:row>14</xdr:row>
      <xdr:rowOff>12700</xdr:rowOff>
    </xdr:from>
    <xdr:to>
      <xdr:col>6</xdr:col>
      <xdr:colOff>99006</xdr:colOff>
      <xdr:row>14</xdr:row>
      <xdr:rowOff>127000</xdr:rowOff>
    </xdr:to>
    <xdr:sp macro="" textlink="">
      <xdr:nvSpPr>
        <xdr:cNvPr id="40" name="OpenSolver39">
          <a:extLst>
            <a:ext uri="{FF2B5EF4-FFF2-40B4-BE49-F238E27FC236}">
              <a16:creationId xmlns:a16="http://schemas.microsoft.com/office/drawing/2014/main" id="{4C87436B-F0D4-9545-8742-33516D041023}"/>
            </a:ext>
          </a:extLst>
        </xdr:cNvPr>
        <xdr:cNvSpPr/>
      </xdr:nvSpPr>
      <xdr:spPr>
        <a:xfrm>
          <a:off x="50673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14</xdr:row>
      <xdr:rowOff>12700</xdr:rowOff>
    </xdr:from>
    <xdr:to>
      <xdr:col>7</xdr:col>
      <xdr:colOff>99006</xdr:colOff>
      <xdr:row>14</xdr:row>
      <xdr:rowOff>127000</xdr:rowOff>
    </xdr:to>
    <xdr:sp macro="" textlink="">
      <xdr:nvSpPr>
        <xdr:cNvPr id="41" name="OpenSolver40">
          <a:extLst>
            <a:ext uri="{FF2B5EF4-FFF2-40B4-BE49-F238E27FC236}">
              <a16:creationId xmlns:a16="http://schemas.microsoft.com/office/drawing/2014/main" id="{9BEDC3B0-02E2-764B-8065-18D4F453835A}"/>
            </a:ext>
          </a:extLst>
        </xdr:cNvPr>
        <xdr:cNvSpPr/>
      </xdr:nvSpPr>
      <xdr:spPr>
        <a:xfrm>
          <a:off x="59182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14</xdr:row>
      <xdr:rowOff>12700</xdr:rowOff>
    </xdr:from>
    <xdr:to>
      <xdr:col>8</xdr:col>
      <xdr:colOff>99006</xdr:colOff>
      <xdr:row>14</xdr:row>
      <xdr:rowOff>127000</xdr:rowOff>
    </xdr:to>
    <xdr:sp macro="" textlink="">
      <xdr:nvSpPr>
        <xdr:cNvPr id="42" name="OpenSolver41">
          <a:extLst>
            <a:ext uri="{FF2B5EF4-FFF2-40B4-BE49-F238E27FC236}">
              <a16:creationId xmlns:a16="http://schemas.microsoft.com/office/drawing/2014/main" id="{F3D27455-DC31-F742-97F8-E3B226610C58}"/>
            </a:ext>
          </a:extLst>
        </xdr:cNvPr>
        <xdr:cNvSpPr/>
      </xdr:nvSpPr>
      <xdr:spPr>
        <a:xfrm>
          <a:off x="67691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12700</xdr:colOff>
      <xdr:row>14</xdr:row>
      <xdr:rowOff>12700</xdr:rowOff>
    </xdr:from>
    <xdr:to>
      <xdr:col>9</xdr:col>
      <xdr:colOff>99006</xdr:colOff>
      <xdr:row>14</xdr:row>
      <xdr:rowOff>127000</xdr:rowOff>
    </xdr:to>
    <xdr:sp macro="" textlink="">
      <xdr:nvSpPr>
        <xdr:cNvPr id="43" name="OpenSolver42">
          <a:extLst>
            <a:ext uri="{FF2B5EF4-FFF2-40B4-BE49-F238E27FC236}">
              <a16:creationId xmlns:a16="http://schemas.microsoft.com/office/drawing/2014/main" id="{3097B81F-F949-4A42-A175-04181DAFEE19}"/>
            </a:ext>
          </a:extLst>
        </xdr:cNvPr>
        <xdr:cNvSpPr/>
      </xdr:nvSpPr>
      <xdr:spPr>
        <a:xfrm>
          <a:off x="76200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12700</xdr:colOff>
      <xdr:row>14</xdr:row>
      <xdr:rowOff>12700</xdr:rowOff>
    </xdr:from>
    <xdr:to>
      <xdr:col>10</xdr:col>
      <xdr:colOff>99006</xdr:colOff>
      <xdr:row>14</xdr:row>
      <xdr:rowOff>127000</xdr:rowOff>
    </xdr:to>
    <xdr:sp macro="" textlink="">
      <xdr:nvSpPr>
        <xdr:cNvPr id="44" name="OpenSolver43">
          <a:extLst>
            <a:ext uri="{FF2B5EF4-FFF2-40B4-BE49-F238E27FC236}">
              <a16:creationId xmlns:a16="http://schemas.microsoft.com/office/drawing/2014/main" id="{C3EEC8C1-07EC-9747-9028-8D717D313299}"/>
            </a:ext>
          </a:extLst>
        </xdr:cNvPr>
        <xdr:cNvSpPr/>
      </xdr:nvSpPr>
      <xdr:spPr>
        <a:xfrm>
          <a:off x="84709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12700</xdr:colOff>
      <xdr:row>14</xdr:row>
      <xdr:rowOff>12700</xdr:rowOff>
    </xdr:from>
    <xdr:to>
      <xdr:col>11</xdr:col>
      <xdr:colOff>99006</xdr:colOff>
      <xdr:row>14</xdr:row>
      <xdr:rowOff>127000</xdr:rowOff>
    </xdr:to>
    <xdr:sp macro="" textlink="">
      <xdr:nvSpPr>
        <xdr:cNvPr id="45" name="OpenSolver44">
          <a:extLst>
            <a:ext uri="{FF2B5EF4-FFF2-40B4-BE49-F238E27FC236}">
              <a16:creationId xmlns:a16="http://schemas.microsoft.com/office/drawing/2014/main" id="{661275A9-81E4-5F44-B6C3-9938166A9067}"/>
            </a:ext>
          </a:extLst>
        </xdr:cNvPr>
        <xdr:cNvSpPr/>
      </xdr:nvSpPr>
      <xdr:spPr>
        <a:xfrm>
          <a:off x="93472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14</xdr:row>
      <xdr:rowOff>12700</xdr:rowOff>
    </xdr:from>
    <xdr:to>
      <xdr:col>12</xdr:col>
      <xdr:colOff>99006</xdr:colOff>
      <xdr:row>14</xdr:row>
      <xdr:rowOff>127000</xdr:rowOff>
    </xdr:to>
    <xdr:sp macro="" textlink="">
      <xdr:nvSpPr>
        <xdr:cNvPr id="46" name="OpenSolver45">
          <a:extLst>
            <a:ext uri="{FF2B5EF4-FFF2-40B4-BE49-F238E27FC236}">
              <a16:creationId xmlns:a16="http://schemas.microsoft.com/office/drawing/2014/main" id="{90409D08-E10D-C645-A670-BC08207E1372}"/>
            </a:ext>
          </a:extLst>
        </xdr:cNvPr>
        <xdr:cNvSpPr/>
      </xdr:nvSpPr>
      <xdr:spPr>
        <a:xfrm>
          <a:off x="101981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14</xdr:row>
      <xdr:rowOff>12700</xdr:rowOff>
    </xdr:from>
    <xdr:to>
      <xdr:col>13</xdr:col>
      <xdr:colOff>99006</xdr:colOff>
      <xdr:row>14</xdr:row>
      <xdr:rowOff>127000</xdr:rowOff>
    </xdr:to>
    <xdr:sp macro="" textlink="">
      <xdr:nvSpPr>
        <xdr:cNvPr id="47" name="OpenSolver46">
          <a:extLst>
            <a:ext uri="{FF2B5EF4-FFF2-40B4-BE49-F238E27FC236}">
              <a16:creationId xmlns:a16="http://schemas.microsoft.com/office/drawing/2014/main" id="{379D41BA-1CEE-D442-8902-0A08DFA3E277}"/>
            </a:ext>
          </a:extLst>
        </xdr:cNvPr>
        <xdr:cNvSpPr/>
      </xdr:nvSpPr>
      <xdr:spPr>
        <a:xfrm>
          <a:off x="110490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12700</xdr:colOff>
      <xdr:row>14</xdr:row>
      <xdr:rowOff>12700</xdr:rowOff>
    </xdr:from>
    <xdr:to>
      <xdr:col>14</xdr:col>
      <xdr:colOff>99006</xdr:colOff>
      <xdr:row>14</xdr:row>
      <xdr:rowOff>127000</xdr:rowOff>
    </xdr:to>
    <xdr:sp macro="" textlink="">
      <xdr:nvSpPr>
        <xdr:cNvPr id="48" name="OpenSolver47">
          <a:extLst>
            <a:ext uri="{FF2B5EF4-FFF2-40B4-BE49-F238E27FC236}">
              <a16:creationId xmlns:a16="http://schemas.microsoft.com/office/drawing/2014/main" id="{EE2DF35A-003A-0044-AA20-B7C395E7838F}"/>
            </a:ext>
          </a:extLst>
        </xdr:cNvPr>
        <xdr:cNvSpPr/>
      </xdr:nvSpPr>
      <xdr:spPr>
        <a:xfrm>
          <a:off x="118999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12700</xdr:colOff>
      <xdr:row>14</xdr:row>
      <xdr:rowOff>12700</xdr:rowOff>
    </xdr:from>
    <xdr:to>
      <xdr:col>15</xdr:col>
      <xdr:colOff>99006</xdr:colOff>
      <xdr:row>14</xdr:row>
      <xdr:rowOff>127000</xdr:rowOff>
    </xdr:to>
    <xdr:sp macro="" textlink="">
      <xdr:nvSpPr>
        <xdr:cNvPr id="49" name="OpenSolver48">
          <a:extLst>
            <a:ext uri="{FF2B5EF4-FFF2-40B4-BE49-F238E27FC236}">
              <a16:creationId xmlns:a16="http://schemas.microsoft.com/office/drawing/2014/main" id="{2B256893-60B1-0B4B-8C24-00E0FC3F0A86}"/>
            </a:ext>
          </a:extLst>
        </xdr:cNvPr>
        <xdr:cNvSpPr/>
      </xdr:nvSpPr>
      <xdr:spPr>
        <a:xfrm>
          <a:off x="127508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12700</xdr:colOff>
      <xdr:row>14</xdr:row>
      <xdr:rowOff>12700</xdr:rowOff>
    </xdr:from>
    <xdr:to>
      <xdr:col>16</xdr:col>
      <xdr:colOff>99006</xdr:colOff>
      <xdr:row>14</xdr:row>
      <xdr:rowOff>127000</xdr:rowOff>
    </xdr:to>
    <xdr:sp macro="" textlink="">
      <xdr:nvSpPr>
        <xdr:cNvPr id="50" name="OpenSolver49">
          <a:extLst>
            <a:ext uri="{FF2B5EF4-FFF2-40B4-BE49-F238E27FC236}">
              <a16:creationId xmlns:a16="http://schemas.microsoft.com/office/drawing/2014/main" id="{2F0A2B37-EDC1-CD4C-9943-C3165839B462}"/>
            </a:ext>
          </a:extLst>
        </xdr:cNvPr>
        <xdr:cNvSpPr/>
      </xdr:nvSpPr>
      <xdr:spPr>
        <a:xfrm>
          <a:off x="136017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17</xdr:col>
      <xdr:colOff>12700</xdr:colOff>
      <xdr:row>14</xdr:row>
      <xdr:rowOff>12700</xdr:rowOff>
    </xdr:from>
    <xdr:to>
      <xdr:col>17</xdr:col>
      <xdr:colOff>99006</xdr:colOff>
      <xdr:row>14</xdr:row>
      <xdr:rowOff>127000</xdr:rowOff>
    </xdr:to>
    <xdr:sp macro="" textlink="">
      <xdr:nvSpPr>
        <xdr:cNvPr id="51" name="OpenSolver50">
          <a:extLst>
            <a:ext uri="{FF2B5EF4-FFF2-40B4-BE49-F238E27FC236}">
              <a16:creationId xmlns:a16="http://schemas.microsoft.com/office/drawing/2014/main" id="{4068741C-EC92-B94D-BD1A-D9AFC16A7E68}"/>
            </a:ext>
          </a:extLst>
        </xdr:cNvPr>
        <xdr:cNvSpPr/>
      </xdr:nvSpPr>
      <xdr:spPr>
        <a:xfrm>
          <a:off x="144780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18</xdr:col>
      <xdr:colOff>12700</xdr:colOff>
      <xdr:row>14</xdr:row>
      <xdr:rowOff>12700</xdr:rowOff>
    </xdr:from>
    <xdr:to>
      <xdr:col>18</xdr:col>
      <xdr:colOff>99006</xdr:colOff>
      <xdr:row>14</xdr:row>
      <xdr:rowOff>127000</xdr:rowOff>
    </xdr:to>
    <xdr:sp macro="" textlink="">
      <xdr:nvSpPr>
        <xdr:cNvPr id="52" name="OpenSolver51">
          <a:extLst>
            <a:ext uri="{FF2B5EF4-FFF2-40B4-BE49-F238E27FC236}">
              <a16:creationId xmlns:a16="http://schemas.microsoft.com/office/drawing/2014/main" id="{896ADB72-D0EE-0F4A-9429-2E073440C76E}"/>
            </a:ext>
          </a:extLst>
        </xdr:cNvPr>
        <xdr:cNvSpPr/>
      </xdr:nvSpPr>
      <xdr:spPr>
        <a:xfrm>
          <a:off x="153543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19</xdr:col>
      <xdr:colOff>12700</xdr:colOff>
      <xdr:row>14</xdr:row>
      <xdr:rowOff>12700</xdr:rowOff>
    </xdr:from>
    <xdr:to>
      <xdr:col>19</xdr:col>
      <xdr:colOff>99006</xdr:colOff>
      <xdr:row>14</xdr:row>
      <xdr:rowOff>127000</xdr:rowOff>
    </xdr:to>
    <xdr:sp macro="" textlink="">
      <xdr:nvSpPr>
        <xdr:cNvPr id="53" name="OpenSolver52">
          <a:extLst>
            <a:ext uri="{FF2B5EF4-FFF2-40B4-BE49-F238E27FC236}">
              <a16:creationId xmlns:a16="http://schemas.microsoft.com/office/drawing/2014/main" id="{E98A3823-DC33-6944-AFF9-FC4FEE5F986F}"/>
            </a:ext>
          </a:extLst>
        </xdr:cNvPr>
        <xdr:cNvSpPr/>
      </xdr:nvSpPr>
      <xdr:spPr>
        <a:xfrm>
          <a:off x="163068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20</xdr:col>
      <xdr:colOff>12700</xdr:colOff>
      <xdr:row>14</xdr:row>
      <xdr:rowOff>12700</xdr:rowOff>
    </xdr:from>
    <xdr:to>
      <xdr:col>20</xdr:col>
      <xdr:colOff>99006</xdr:colOff>
      <xdr:row>14</xdr:row>
      <xdr:rowOff>127000</xdr:rowOff>
    </xdr:to>
    <xdr:sp macro="" textlink="">
      <xdr:nvSpPr>
        <xdr:cNvPr id="54" name="OpenSolver53">
          <a:extLst>
            <a:ext uri="{FF2B5EF4-FFF2-40B4-BE49-F238E27FC236}">
              <a16:creationId xmlns:a16="http://schemas.microsoft.com/office/drawing/2014/main" id="{BA407355-6E4A-CA46-85ED-F7FE979F8FD0}"/>
            </a:ext>
          </a:extLst>
        </xdr:cNvPr>
        <xdr:cNvSpPr/>
      </xdr:nvSpPr>
      <xdr:spPr>
        <a:xfrm>
          <a:off x="171577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21</xdr:col>
      <xdr:colOff>12700</xdr:colOff>
      <xdr:row>14</xdr:row>
      <xdr:rowOff>12700</xdr:rowOff>
    </xdr:from>
    <xdr:to>
      <xdr:col>21</xdr:col>
      <xdr:colOff>99006</xdr:colOff>
      <xdr:row>14</xdr:row>
      <xdr:rowOff>127000</xdr:rowOff>
    </xdr:to>
    <xdr:sp macro="" textlink="">
      <xdr:nvSpPr>
        <xdr:cNvPr id="55" name="OpenSolver54">
          <a:extLst>
            <a:ext uri="{FF2B5EF4-FFF2-40B4-BE49-F238E27FC236}">
              <a16:creationId xmlns:a16="http://schemas.microsoft.com/office/drawing/2014/main" id="{E7C9EEA9-1642-E847-979A-B745267E5B31}"/>
            </a:ext>
          </a:extLst>
        </xdr:cNvPr>
        <xdr:cNvSpPr/>
      </xdr:nvSpPr>
      <xdr:spPr>
        <a:xfrm>
          <a:off x="179832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22</xdr:col>
      <xdr:colOff>12700</xdr:colOff>
      <xdr:row>14</xdr:row>
      <xdr:rowOff>12700</xdr:rowOff>
    </xdr:from>
    <xdr:to>
      <xdr:col>22</xdr:col>
      <xdr:colOff>99006</xdr:colOff>
      <xdr:row>14</xdr:row>
      <xdr:rowOff>127000</xdr:rowOff>
    </xdr:to>
    <xdr:sp macro="" textlink="">
      <xdr:nvSpPr>
        <xdr:cNvPr id="56" name="OpenSolver55">
          <a:extLst>
            <a:ext uri="{FF2B5EF4-FFF2-40B4-BE49-F238E27FC236}">
              <a16:creationId xmlns:a16="http://schemas.microsoft.com/office/drawing/2014/main" id="{45E37388-22D5-BC4B-8D1E-61D91AE31D7A}"/>
            </a:ext>
          </a:extLst>
        </xdr:cNvPr>
        <xdr:cNvSpPr/>
      </xdr:nvSpPr>
      <xdr:spPr>
        <a:xfrm>
          <a:off x="188087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23</xdr:col>
      <xdr:colOff>12700</xdr:colOff>
      <xdr:row>14</xdr:row>
      <xdr:rowOff>12700</xdr:rowOff>
    </xdr:from>
    <xdr:to>
      <xdr:col>23</xdr:col>
      <xdr:colOff>99006</xdr:colOff>
      <xdr:row>14</xdr:row>
      <xdr:rowOff>127000</xdr:rowOff>
    </xdr:to>
    <xdr:sp macro="" textlink="">
      <xdr:nvSpPr>
        <xdr:cNvPr id="57" name="OpenSolver56">
          <a:extLst>
            <a:ext uri="{FF2B5EF4-FFF2-40B4-BE49-F238E27FC236}">
              <a16:creationId xmlns:a16="http://schemas.microsoft.com/office/drawing/2014/main" id="{10EC0492-C7BA-9C42-B80C-977BA459C153}"/>
            </a:ext>
          </a:extLst>
        </xdr:cNvPr>
        <xdr:cNvSpPr/>
      </xdr:nvSpPr>
      <xdr:spPr>
        <a:xfrm>
          <a:off x="196342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24</xdr:col>
      <xdr:colOff>12700</xdr:colOff>
      <xdr:row>14</xdr:row>
      <xdr:rowOff>12700</xdr:rowOff>
    </xdr:from>
    <xdr:to>
      <xdr:col>24</xdr:col>
      <xdr:colOff>99006</xdr:colOff>
      <xdr:row>14</xdr:row>
      <xdr:rowOff>127000</xdr:rowOff>
    </xdr:to>
    <xdr:sp macro="" textlink="">
      <xdr:nvSpPr>
        <xdr:cNvPr id="58" name="OpenSolver57">
          <a:extLst>
            <a:ext uri="{FF2B5EF4-FFF2-40B4-BE49-F238E27FC236}">
              <a16:creationId xmlns:a16="http://schemas.microsoft.com/office/drawing/2014/main" id="{99A06D38-8F77-004B-BDC2-B237C001B21B}"/>
            </a:ext>
          </a:extLst>
        </xdr:cNvPr>
        <xdr:cNvSpPr/>
      </xdr:nvSpPr>
      <xdr:spPr>
        <a:xfrm>
          <a:off x="204597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25</xdr:col>
      <xdr:colOff>12700</xdr:colOff>
      <xdr:row>14</xdr:row>
      <xdr:rowOff>12700</xdr:rowOff>
    </xdr:from>
    <xdr:to>
      <xdr:col>25</xdr:col>
      <xdr:colOff>99006</xdr:colOff>
      <xdr:row>14</xdr:row>
      <xdr:rowOff>127000</xdr:rowOff>
    </xdr:to>
    <xdr:sp macro="" textlink="">
      <xdr:nvSpPr>
        <xdr:cNvPr id="59" name="OpenSolver58">
          <a:extLst>
            <a:ext uri="{FF2B5EF4-FFF2-40B4-BE49-F238E27FC236}">
              <a16:creationId xmlns:a16="http://schemas.microsoft.com/office/drawing/2014/main" id="{49156B24-FDED-C141-AC85-16E7F731C8B0}"/>
            </a:ext>
          </a:extLst>
        </xdr:cNvPr>
        <xdr:cNvSpPr/>
      </xdr:nvSpPr>
      <xdr:spPr>
        <a:xfrm>
          <a:off x="212852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26</xdr:col>
      <xdr:colOff>12700</xdr:colOff>
      <xdr:row>14</xdr:row>
      <xdr:rowOff>12700</xdr:rowOff>
    </xdr:from>
    <xdr:to>
      <xdr:col>26</xdr:col>
      <xdr:colOff>99006</xdr:colOff>
      <xdr:row>14</xdr:row>
      <xdr:rowOff>127000</xdr:rowOff>
    </xdr:to>
    <xdr:sp macro="" textlink="">
      <xdr:nvSpPr>
        <xdr:cNvPr id="60" name="OpenSolver59">
          <a:extLst>
            <a:ext uri="{FF2B5EF4-FFF2-40B4-BE49-F238E27FC236}">
              <a16:creationId xmlns:a16="http://schemas.microsoft.com/office/drawing/2014/main" id="{90A1ADC3-E5AB-CA48-A72E-368986A7351E}"/>
            </a:ext>
          </a:extLst>
        </xdr:cNvPr>
        <xdr:cNvSpPr/>
      </xdr:nvSpPr>
      <xdr:spPr>
        <a:xfrm>
          <a:off x="221107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27</xdr:col>
      <xdr:colOff>12700</xdr:colOff>
      <xdr:row>14</xdr:row>
      <xdr:rowOff>12700</xdr:rowOff>
    </xdr:from>
    <xdr:to>
      <xdr:col>27</xdr:col>
      <xdr:colOff>99006</xdr:colOff>
      <xdr:row>14</xdr:row>
      <xdr:rowOff>127000</xdr:rowOff>
    </xdr:to>
    <xdr:sp macro="" textlink="">
      <xdr:nvSpPr>
        <xdr:cNvPr id="61" name="OpenSolver60">
          <a:extLst>
            <a:ext uri="{FF2B5EF4-FFF2-40B4-BE49-F238E27FC236}">
              <a16:creationId xmlns:a16="http://schemas.microsoft.com/office/drawing/2014/main" id="{3D0EA469-12BF-1F45-AC2A-01E1D35FB604}"/>
            </a:ext>
          </a:extLst>
        </xdr:cNvPr>
        <xdr:cNvSpPr/>
      </xdr:nvSpPr>
      <xdr:spPr>
        <a:xfrm>
          <a:off x="229362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28</xdr:col>
      <xdr:colOff>12700</xdr:colOff>
      <xdr:row>14</xdr:row>
      <xdr:rowOff>12700</xdr:rowOff>
    </xdr:from>
    <xdr:to>
      <xdr:col>28</xdr:col>
      <xdr:colOff>99006</xdr:colOff>
      <xdr:row>14</xdr:row>
      <xdr:rowOff>127000</xdr:rowOff>
    </xdr:to>
    <xdr:sp macro="" textlink="">
      <xdr:nvSpPr>
        <xdr:cNvPr id="62" name="OpenSolver61">
          <a:extLst>
            <a:ext uri="{FF2B5EF4-FFF2-40B4-BE49-F238E27FC236}">
              <a16:creationId xmlns:a16="http://schemas.microsoft.com/office/drawing/2014/main" id="{0BEF8788-D717-EE46-842D-AC7612FCEA90}"/>
            </a:ext>
          </a:extLst>
        </xdr:cNvPr>
        <xdr:cNvSpPr/>
      </xdr:nvSpPr>
      <xdr:spPr>
        <a:xfrm>
          <a:off x="237617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29</xdr:col>
      <xdr:colOff>12700</xdr:colOff>
      <xdr:row>14</xdr:row>
      <xdr:rowOff>12700</xdr:rowOff>
    </xdr:from>
    <xdr:to>
      <xdr:col>29</xdr:col>
      <xdr:colOff>99006</xdr:colOff>
      <xdr:row>14</xdr:row>
      <xdr:rowOff>127000</xdr:rowOff>
    </xdr:to>
    <xdr:sp macro="" textlink="">
      <xdr:nvSpPr>
        <xdr:cNvPr id="63" name="OpenSolver62">
          <a:extLst>
            <a:ext uri="{FF2B5EF4-FFF2-40B4-BE49-F238E27FC236}">
              <a16:creationId xmlns:a16="http://schemas.microsoft.com/office/drawing/2014/main" id="{97190C3A-5340-3B48-ABB1-8D95E2658D5C}"/>
            </a:ext>
          </a:extLst>
        </xdr:cNvPr>
        <xdr:cNvSpPr/>
      </xdr:nvSpPr>
      <xdr:spPr>
        <a:xfrm>
          <a:off x="245872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30</xdr:col>
      <xdr:colOff>12700</xdr:colOff>
      <xdr:row>14</xdr:row>
      <xdr:rowOff>12700</xdr:rowOff>
    </xdr:from>
    <xdr:to>
      <xdr:col>30</xdr:col>
      <xdr:colOff>99006</xdr:colOff>
      <xdr:row>14</xdr:row>
      <xdr:rowOff>127000</xdr:rowOff>
    </xdr:to>
    <xdr:sp macro="" textlink="">
      <xdr:nvSpPr>
        <xdr:cNvPr id="64" name="OpenSolver63">
          <a:extLst>
            <a:ext uri="{FF2B5EF4-FFF2-40B4-BE49-F238E27FC236}">
              <a16:creationId xmlns:a16="http://schemas.microsoft.com/office/drawing/2014/main" id="{894266AC-F77E-7448-9036-789219147DC0}"/>
            </a:ext>
          </a:extLst>
        </xdr:cNvPr>
        <xdr:cNvSpPr/>
      </xdr:nvSpPr>
      <xdr:spPr>
        <a:xfrm>
          <a:off x="25412700" y="285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12700</xdr:colOff>
      <xdr:row>15</xdr:row>
      <xdr:rowOff>12700</xdr:rowOff>
    </xdr:from>
    <xdr:to>
      <xdr:col>3</xdr:col>
      <xdr:colOff>99006</xdr:colOff>
      <xdr:row>15</xdr:row>
      <xdr:rowOff>127000</xdr:rowOff>
    </xdr:to>
    <xdr:sp macro="" textlink="">
      <xdr:nvSpPr>
        <xdr:cNvPr id="65" name="OpenSolver64">
          <a:extLst>
            <a:ext uri="{FF2B5EF4-FFF2-40B4-BE49-F238E27FC236}">
              <a16:creationId xmlns:a16="http://schemas.microsoft.com/office/drawing/2014/main" id="{317055AE-A25E-9E46-9CCB-AB0FCB2BC6D8}"/>
            </a:ext>
          </a:extLst>
        </xdr:cNvPr>
        <xdr:cNvSpPr/>
      </xdr:nvSpPr>
      <xdr:spPr>
        <a:xfrm>
          <a:off x="24892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12700</xdr:colOff>
      <xdr:row>15</xdr:row>
      <xdr:rowOff>12700</xdr:rowOff>
    </xdr:from>
    <xdr:to>
      <xdr:col>4</xdr:col>
      <xdr:colOff>99006</xdr:colOff>
      <xdr:row>15</xdr:row>
      <xdr:rowOff>127000</xdr:rowOff>
    </xdr:to>
    <xdr:sp macro="" textlink="">
      <xdr:nvSpPr>
        <xdr:cNvPr id="66" name="OpenSolver65">
          <a:extLst>
            <a:ext uri="{FF2B5EF4-FFF2-40B4-BE49-F238E27FC236}">
              <a16:creationId xmlns:a16="http://schemas.microsoft.com/office/drawing/2014/main" id="{8FAA8C2F-42C9-FF48-A3BD-43D5BC6F7254}"/>
            </a:ext>
          </a:extLst>
        </xdr:cNvPr>
        <xdr:cNvSpPr/>
      </xdr:nvSpPr>
      <xdr:spPr>
        <a:xfrm>
          <a:off x="33401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15</xdr:row>
      <xdr:rowOff>12700</xdr:rowOff>
    </xdr:from>
    <xdr:to>
      <xdr:col>5</xdr:col>
      <xdr:colOff>99006</xdr:colOff>
      <xdr:row>15</xdr:row>
      <xdr:rowOff>127000</xdr:rowOff>
    </xdr:to>
    <xdr:sp macro="" textlink="">
      <xdr:nvSpPr>
        <xdr:cNvPr id="67" name="OpenSolver66">
          <a:extLst>
            <a:ext uri="{FF2B5EF4-FFF2-40B4-BE49-F238E27FC236}">
              <a16:creationId xmlns:a16="http://schemas.microsoft.com/office/drawing/2014/main" id="{167CA643-3F4B-0449-ACA6-08063BD84F46}"/>
            </a:ext>
          </a:extLst>
        </xdr:cNvPr>
        <xdr:cNvSpPr/>
      </xdr:nvSpPr>
      <xdr:spPr>
        <a:xfrm>
          <a:off x="41910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12700</xdr:colOff>
      <xdr:row>15</xdr:row>
      <xdr:rowOff>12700</xdr:rowOff>
    </xdr:from>
    <xdr:to>
      <xdr:col>6</xdr:col>
      <xdr:colOff>99006</xdr:colOff>
      <xdr:row>15</xdr:row>
      <xdr:rowOff>127000</xdr:rowOff>
    </xdr:to>
    <xdr:sp macro="" textlink="">
      <xdr:nvSpPr>
        <xdr:cNvPr id="68" name="OpenSolver67">
          <a:extLst>
            <a:ext uri="{FF2B5EF4-FFF2-40B4-BE49-F238E27FC236}">
              <a16:creationId xmlns:a16="http://schemas.microsoft.com/office/drawing/2014/main" id="{6DBF34C4-1E65-F743-A9CF-4CDC6429B0FF}"/>
            </a:ext>
          </a:extLst>
        </xdr:cNvPr>
        <xdr:cNvSpPr/>
      </xdr:nvSpPr>
      <xdr:spPr>
        <a:xfrm>
          <a:off x="50673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15</xdr:row>
      <xdr:rowOff>12700</xdr:rowOff>
    </xdr:from>
    <xdr:to>
      <xdr:col>7</xdr:col>
      <xdr:colOff>99006</xdr:colOff>
      <xdr:row>15</xdr:row>
      <xdr:rowOff>127000</xdr:rowOff>
    </xdr:to>
    <xdr:sp macro="" textlink="">
      <xdr:nvSpPr>
        <xdr:cNvPr id="69" name="OpenSolver68">
          <a:extLst>
            <a:ext uri="{FF2B5EF4-FFF2-40B4-BE49-F238E27FC236}">
              <a16:creationId xmlns:a16="http://schemas.microsoft.com/office/drawing/2014/main" id="{967893FC-803D-C844-9E4B-0213C9BBBE05}"/>
            </a:ext>
          </a:extLst>
        </xdr:cNvPr>
        <xdr:cNvSpPr/>
      </xdr:nvSpPr>
      <xdr:spPr>
        <a:xfrm>
          <a:off x="59182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15</xdr:row>
      <xdr:rowOff>12700</xdr:rowOff>
    </xdr:from>
    <xdr:to>
      <xdr:col>8</xdr:col>
      <xdr:colOff>99006</xdr:colOff>
      <xdr:row>15</xdr:row>
      <xdr:rowOff>127000</xdr:rowOff>
    </xdr:to>
    <xdr:sp macro="" textlink="">
      <xdr:nvSpPr>
        <xdr:cNvPr id="70" name="OpenSolver69">
          <a:extLst>
            <a:ext uri="{FF2B5EF4-FFF2-40B4-BE49-F238E27FC236}">
              <a16:creationId xmlns:a16="http://schemas.microsoft.com/office/drawing/2014/main" id="{9C60C1ED-2405-6341-B3B0-D70B2CB77F68}"/>
            </a:ext>
          </a:extLst>
        </xdr:cNvPr>
        <xdr:cNvSpPr/>
      </xdr:nvSpPr>
      <xdr:spPr>
        <a:xfrm>
          <a:off x="67691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12700</xdr:colOff>
      <xdr:row>15</xdr:row>
      <xdr:rowOff>12700</xdr:rowOff>
    </xdr:from>
    <xdr:to>
      <xdr:col>9</xdr:col>
      <xdr:colOff>99006</xdr:colOff>
      <xdr:row>15</xdr:row>
      <xdr:rowOff>127000</xdr:rowOff>
    </xdr:to>
    <xdr:sp macro="" textlink="">
      <xdr:nvSpPr>
        <xdr:cNvPr id="71" name="OpenSolver70">
          <a:extLst>
            <a:ext uri="{FF2B5EF4-FFF2-40B4-BE49-F238E27FC236}">
              <a16:creationId xmlns:a16="http://schemas.microsoft.com/office/drawing/2014/main" id="{7E4FE8D7-8DD5-7543-85C6-8D691C41544F}"/>
            </a:ext>
          </a:extLst>
        </xdr:cNvPr>
        <xdr:cNvSpPr/>
      </xdr:nvSpPr>
      <xdr:spPr>
        <a:xfrm>
          <a:off x="76200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12700</xdr:colOff>
      <xdr:row>15</xdr:row>
      <xdr:rowOff>12700</xdr:rowOff>
    </xdr:from>
    <xdr:to>
      <xdr:col>10</xdr:col>
      <xdr:colOff>99006</xdr:colOff>
      <xdr:row>15</xdr:row>
      <xdr:rowOff>127000</xdr:rowOff>
    </xdr:to>
    <xdr:sp macro="" textlink="">
      <xdr:nvSpPr>
        <xdr:cNvPr id="72" name="OpenSolver71">
          <a:extLst>
            <a:ext uri="{FF2B5EF4-FFF2-40B4-BE49-F238E27FC236}">
              <a16:creationId xmlns:a16="http://schemas.microsoft.com/office/drawing/2014/main" id="{3F886218-F3E0-8040-ABA6-FD066509FABD}"/>
            </a:ext>
          </a:extLst>
        </xdr:cNvPr>
        <xdr:cNvSpPr/>
      </xdr:nvSpPr>
      <xdr:spPr>
        <a:xfrm>
          <a:off x="84709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12700</xdr:colOff>
      <xdr:row>15</xdr:row>
      <xdr:rowOff>12700</xdr:rowOff>
    </xdr:from>
    <xdr:to>
      <xdr:col>11</xdr:col>
      <xdr:colOff>99006</xdr:colOff>
      <xdr:row>15</xdr:row>
      <xdr:rowOff>127000</xdr:rowOff>
    </xdr:to>
    <xdr:sp macro="" textlink="">
      <xdr:nvSpPr>
        <xdr:cNvPr id="73" name="OpenSolver72">
          <a:extLst>
            <a:ext uri="{FF2B5EF4-FFF2-40B4-BE49-F238E27FC236}">
              <a16:creationId xmlns:a16="http://schemas.microsoft.com/office/drawing/2014/main" id="{70DB5D24-7945-0449-9B33-4726EED8D10B}"/>
            </a:ext>
          </a:extLst>
        </xdr:cNvPr>
        <xdr:cNvSpPr/>
      </xdr:nvSpPr>
      <xdr:spPr>
        <a:xfrm>
          <a:off x="93472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15</xdr:row>
      <xdr:rowOff>12700</xdr:rowOff>
    </xdr:from>
    <xdr:to>
      <xdr:col>12</xdr:col>
      <xdr:colOff>99006</xdr:colOff>
      <xdr:row>15</xdr:row>
      <xdr:rowOff>127000</xdr:rowOff>
    </xdr:to>
    <xdr:sp macro="" textlink="">
      <xdr:nvSpPr>
        <xdr:cNvPr id="74" name="OpenSolver73">
          <a:extLst>
            <a:ext uri="{FF2B5EF4-FFF2-40B4-BE49-F238E27FC236}">
              <a16:creationId xmlns:a16="http://schemas.microsoft.com/office/drawing/2014/main" id="{C6470D39-FE2A-204E-9B06-EE02CC59E7C5}"/>
            </a:ext>
          </a:extLst>
        </xdr:cNvPr>
        <xdr:cNvSpPr/>
      </xdr:nvSpPr>
      <xdr:spPr>
        <a:xfrm>
          <a:off x="101981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15</xdr:row>
      <xdr:rowOff>12700</xdr:rowOff>
    </xdr:from>
    <xdr:to>
      <xdr:col>13</xdr:col>
      <xdr:colOff>99006</xdr:colOff>
      <xdr:row>15</xdr:row>
      <xdr:rowOff>127000</xdr:rowOff>
    </xdr:to>
    <xdr:sp macro="" textlink="">
      <xdr:nvSpPr>
        <xdr:cNvPr id="75" name="OpenSolver74">
          <a:extLst>
            <a:ext uri="{FF2B5EF4-FFF2-40B4-BE49-F238E27FC236}">
              <a16:creationId xmlns:a16="http://schemas.microsoft.com/office/drawing/2014/main" id="{7929ADA7-4F0D-C14C-B334-D8C1D3A4A19A}"/>
            </a:ext>
          </a:extLst>
        </xdr:cNvPr>
        <xdr:cNvSpPr/>
      </xdr:nvSpPr>
      <xdr:spPr>
        <a:xfrm>
          <a:off x="110490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12700</xdr:colOff>
      <xdr:row>15</xdr:row>
      <xdr:rowOff>12700</xdr:rowOff>
    </xdr:from>
    <xdr:to>
      <xdr:col>14</xdr:col>
      <xdr:colOff>99006</xdr:colOff>
      <xdr:row>15</xdr:row>
      <xdr:rowOff>127000</xdr:rowOff>
    </xdr:to>
    <xdr:sp macro="" textlink="">
      <xdr:nvSpPr>
        <xdr:cNvPr id="76" name="OpenSolver75">
          <a:extLst>
            <a:ext uri="{FF2B5EF4-FFF2-40B4-BE49-F238E27FC236}">
              <a16:creationId xmlns:a16="http://schemas.microsoft.com/office/drawing/2014/main" id="{CA105AC2-4AB9-1F46-BA8E-A605E9EFF09B}"/>
            </a:ext>
          </a:extLst>
        </xdr:cNvPr>
        <xdr:cNvSpPr/>
      </xdr:nvSpPr>
      <xdr:spPr>
        <a:xfrm>
          <a:off x="118999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12700</xdr:colOff>
      <xdr:row>15</xdr:row>
      <xdr:rowOff>12700</xdr:rowOff>
    </xdr:from>
    <xdr:to>
      <xdr:col>15</xdr:col>
      <xdr:colOff>99006</xdr:colOff>
      <xdr:row>15</xdr:row>
      <xdr:rowOff>127000</xdr:rowOff>
    </xdr:to>
    <xdr:sp macro="" textlink="">
      <xdr:nvSpPr>
        <xdr:cNvPr id="77" name="OpenSolver76">
          <a:extLst>
            <a:ext uri="{FF2B5EF4-FFF2-40B4-BE49-F238E27FC236}">
              <a16:creationId xmlns:a16="http://schemas.microsoft.com/office/drawing/2014/main" id="{845FEBA3-BA8B-C94D-8C37-5DF46A1A2F1F}"/>
            </a:ext>
          </a:extLst>
        </xdr:cNvPr>
        <xdr:cNvSpPr/>
      </xdr:nvSpPr>
      <xdr:spPr>
        <a:xfrm>
          <a:off x="127508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12700</xdr:colOff>
      <xdr:row>15</xdr:row>
      <xdr:rowOff>12700</xdr:rowOff>
    </xdr:from>
    <xdr:to>
      <xdr:col>16</xdr:col>
      <xdr:colOff>99006</xdr:colOff>
      <xdr:row>15</xdr:row>
      <xdr:rowOff>127000</xdr:rowOff>
    </xdr:to>
    <xdr:sp macro="" textlink="">
      <xdr:nvSpPr>
        <xdr:cNvPr id="78" name="OpenSolver77">
          <a:extLst>
            <a:ext uri="{FF2B5EF4-FFF2-40B4-BE49-F238E27FC236}">
              <a16:creationId xmlns:a16="http://schemas.microsoft.com/office/drawing/2014/main" id="{DAD2D143-692F-F94B-AB07-4D7FB061010D}"/>
            </a:ext>
          </a:extLst>
        </xdr:cNvPr>
        <xdr:cNvSpPr/>
      </xdr:nvSpPr>
      <xdr:spPr>
        <a:xfrm>
          <a:off x="136017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17</xdr:col>
      <xdr:colOff>12700</xdr:colOff>
      <xdr:row>15</xdr:row>
      <xdr:rowOff>12700</xdr:rowOff>
    </xdr:from>
    <xdr:to>
      <xdr:col>17</xdr:col>
      <xdr:colOff>99006</xdr:colOff>
      <xdr:row>15</xdr:row>
      <xdr:rowOff>127000</xdr:rowOff>
    </xdr:to>
    <xdr:sp macro="" textlink="">
      <xdr:nvSpPr>
        <xdr:cNvPr id="79" name="OpenSolver78">
          <a:extLst>
            <a:ext uri="{FF2B5EF4-FFF2-40B4-BE49-F238E27FC236}">
              <a16:creationId xmlns:a16="http://schemas.microsoft.com/office/drawing/2014/main" id="{36A0FC4A-30A6-D349-B1B5-E8A3D4E31C1B}"/>
            </a:ext>
          </a:extLst>
        </xdr:cNvPr>
        <xdr:cNvSpPr/>
      </xdr:nvSpPr>
      <xdr:spPr>
        <a:xfrm>
          <a:off x="144780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18</xdr:col>
      <xdr:colOff>12700</xdr:colOff>
      <xdr:row>15</xdr:row>
      <xdr:rowOff>12700</xdr:rowOff>
    </xdr:from>
    <xdr:to>
      <xdr:col>18</xdr:col>
      <xdr:colOff>99006</xdr:colOff>
      <xdr:row>15</xdr:row>
      <xdr:rowOff>127000</xdr:rowOff>
    </xdr:to>
    <xdr:sp macro="" textlink="">
      <xdr:nvSpPr>
        <xdr:cNvPr id="80" name="OpenSolver79">
          <a:extLst>
            <a:ext uri="{FF2B5EF4-FFF2-40B4-BE49-F238E27FC236}">
              <a16:creationId xmlns:a16="http://schemas.microsoft.com/office/drawing/2014/main" id="{ABAD46B4-804A-2241-8E39-6952E1AD667D}"/>
            </a:ext>
          </a:extLst>
        </xdr:cNvPr>
        <xdr:cNvSpPr/>
      </xdr:nvSpPr>
      <xdr:spPr>
        <a:xfrm>
          <a:off x="153543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19</xdr:col>
      <xdr:colOff>12700</xdr:colOff>
      <xdr:row>15</xdr:row>
      <xdr:rowOff>12700</xdr:rowOff>
    </xdr:from>
    <xdr:to>
      <xdr:col>19</xdr:col>
      <xdr:colOff>99006</xdr:colOff>
      <xdr:row>15</xdr:row>
      <xdr:rowOff>127000</xdr:rowOff>
    </xdr:to>
    <xdr:sp macro="" textlink="">
      <xdr:nvSpPr>
        <xdr:cNvPr id="81" name="OpenSolver80">
          <a:extLst>
            <a:ext uri="{FF2B5EF4-FFF2-40B4-BE49-F238E27FC236}">
              <a16:creationId xmlns:a16="http://schemas.microsoft.com/office/drawing/2014/main" id="{5803D4F6-B16F-9345-823C-E2AAF8E3CC06}"/>
            </a:ext>
          </a:extLst>
        </xdr:cNvPr>
        <xdr:cNvSpPr/>
      </xdr:nvSpPr>
      <xdr:spPr>
        <a:xfrm>
          <a:off x="163068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20</xdr:col>
      <xdr:colOff>12700</xdr:colOff>
      <xdr:row>15</xdr:row>
      <xdr:rowOff>12700</xdr:rowOff>
    </xdr:from>
    <xdr:to>
      <xdr:col>20</xdr:col>
      <xdr:colOff>99006</xdr:colOff>
      <xdr:row>15</xdr:row>
      <xdr:rowOff>127000</xdr:rowOff>
    </xdr:to>
    <xdr:sp macro="" textlink="">
      <xdr:nvSpPr>
        <xdr:cNvPr id="82" name="OpenSolver81">
          <a:extLst>
            <a:ext uri="{FF2B5EF4-FFF2-40B4-BE49-F238E27FC236}">
              <a16:creationId xmlns:a16="http://schemas.microsoft.com/office/drawing/2014/main" id="{47F6A17D-814F-F946-88AD-280F46186D72}"/>
            </a:ext>
          </a:extLst>
        </xdr:cNvPr>
        <xdr:cNvSpPr/>
      </xdr:nvSpPr>
      <xdr:spPr>
        <a:xfrm>
          <a:off x="171577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21</xdr:col>
      <xdr:colOff>12700</xdr:colOff>
      <xdr:row>15</xdr:row>
      <xdr:rowOff>12700</xdr:rowOff>
    </xdr:from>
    <xdr:to>
      <xdr:col>21</xdr:col>
      <xdr:colOff>99006</xdr:colOff>
      <xdr:row>15</xdr:row>
      <xdr:rowOff>127000</xdr:rowOff>
    </xdr:to>
    <xdr:sp macro="" textlink="">
      <xdr:nvSpPr>
        <xdr:cNvPr id="83" name="OpenSolver82">
          <a:extLst>
            <a:ext uri="{FF2B5EF4-FFF2-40B4-BE49-F238E27FC236}">
              <a16:creationId xmlns:a16="http://schemas.microsoft.com/office/drawing/2014/main" id="{CBB256A5-0C0B-8C48-9213-65243BE07806}"/>
            </a:ext>
          </a:extLst>
        </xdr:cNvPr>
        <xdr:cNvSpPr/>
      </xdr:nvSpPr>
      <xdr:spPr>
        <a:xfrm>
          <a:off x="179832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22</xdr:col>
      <xdr:colOff>12700</xdr:colOff>
      <xdr:row>15</xdr:row>
      <xdr:rowOff>12700</xdr:rowOff>
    </xdr:from>
    <xdr:to>
      <xdr:col>22</xdr:col>
      <xdr:colOff>99006</xdr:colOff>
      <xdr:row>15</xdr:row>
      <xdr:rowOff>127000</xdr:rowOff>
    </xdr:to>
    <xdr:sp macro="" textlink="">
      <xdr:nvSpPr>
        <xdr:cNvPr id="84" name="OpenSolver83">
          <a:extLst>
            <a:ext uri="{FF2B5EF4-FFF2-40B4-BE49-F238E27FC236}">
              <a16:creationId xmlns:a16="http://schemas.microsoft.com/office/drawing/2014/main" id="{ABC2D291-FC7D-064C-B99D-4A4E51B3033F}"/>
            </a:ext>
          </a:extLst>
        </xdr:cNvPr>
        <xdr:cNvSpPr/>
      </xdr:nvSpPr>
      <xdr:spPr>
        <a:xfrm>
          <a:off x="188087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23</xdr:col>
      <xdr:colOff>12700</xdr:colOff>
      <xdr:row>15</xdr:row>
      <xdr:rowOff>12700</xdr:rowOff>
    </xdr:from>
    <xdr:to>
      <xdr:col>23</xdr:col>
      <xdr:colOff>99006</xdr:colOff>
      <xdr:row>15</xdr:row>
      <xdr:rowOff>127000</xdr:rowOff>
    </xdr:to>
    <xdr:sp macro="" textlink="">
      <xdr:nvSpPr>
        <xdr:cNvPr id="85" name="OpenSolver84">
          <a:extLst>
            <a:ext uri="{FF2B5EF4-FFF2-40B4-BE49-F238E27FC236}">
              <a16:creationId xmlns:a16="http://schemas.microsoft.com/office/drawing/2014/main" id="{B0B521B3-90EE-BC44-8A9E-0A07E818EF01}"/>
            </a:ext>
          </a:extLst>
        </xdr:cNvPr>
        <xdr:cNvSpPr/>
      </xdr:nvSpPr>
      <xdr:spPr>
        <a:xfrm>
          <a:off x="196342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24</xdr:col>
      <xdr:colOff>12700</xdr:colOff>
      <xdr:row>15</xdr:row>
      <xdr:rowOff>12700</xdr:rowOff>
    </xdr:from>
    <xdr:to>
      <xdr:col>24</xdr:col>
      <xdr:colOff>99006</xdr:colOff>
      <xdr:row>15</xdr:row>
      <xdr:rowOff>127000</xdr:rowOff>
    </xdr:to>
    <xdr:sp macro="" textlink="">
      <xdr:nvSpPr>
        <xdr:cNvPr id="86" name="OpenSolver85">
          <a:extLst>
            <a:ext uri="{FF2B5EF4-FFF2-40B4-BE49-F238E27FC236}">
              <a16:creationId xmlns:a16="http://schemas.microsoft.com/office/drawing/2014/main" id="{4E699554-2BEC-D54C-BC80-812AFCB870C7}"/>
            </a:ext>
          </a:extLst>
        </xdr:cNvPr>
        <xdr:cNvSpPr/>
      </xdr:nvSpPr>
      <xdr:spPr>
        <a:xfrm>
          <a:off x="204597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25</xdr:col>
      <xdr:colOff>12700</xdr:colOff>
      <xdr:row>15</xdr:row>
      <xdr:rowOff>12700</xdr:rowOff>
    </xdr:from>
    <xdr:to>
      <xdr:col>25</xdr:col>
      <xdr:colOff>99006</xdr:colOff>
      <xdr:row>15</xdr:row>
      <xdr:rowOff>127000</xdr:rowOff>
    </xdr:to>
    <xdr:sp macro="" textlink="">
      <xdr:nvSpPr>
        <xdr:cNvPr id="87" name="OpenSolver86">
          <a:extLst>
            <a:ext uri="{FF2B5EF4-FFF2-40B4-BE49-F238E27FC236}">
              <a16:creationId xmlns:a16="http://schemas.microsoft.com/office/drawing/2014/main" id="{B25B6067-7857-CF40-A991-60CA9BFC3454}"/>
            </a:ext>
          </a:extLst>
        </xdr:cNvPr>
        <xdr:cNvSpPr/>
      </xdr:nvSpPr>
      <xdr:spPr>
        <a:xfrm>
          <a:off x="212852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26</xdr:col>
      <xdr:colOff>12700</xdr:colOff>
      <xdr:row>15</xdr:row>
      <xdr:rowOff>12700</xdr:rowOff>
    </xdr:from>
    <xdr:to>
      <xdr:col>26</xdr:col>
      <xdr:colOff>99006</xdr:colOff>
      <xdr:row>15</xdr:row>
      <xdr:rowOff>127000</xdr:rowOff>
    </xdr:to>
    <xdr:sp macro="" textlink="">
      <xdr:nvSpPr>
        <xdr:cNvPr id="88" name="OpenSolver87">
          <a:extLst>
            <a:ext uri="{FF2B5EF4-FFF2-40B4-BE49-F238E27FC236}">
              <a16:creationId xmlns:a16="http://schemas.microsoft.com/office/drawing/2014/main" id="{8EA7B04C-30A9-C349-85C2-E93FE79B4CB7}"/>
            </a:ext>
          </a:extLst>
        </xdr:cNvPr>
        <xdr:cNvSpPr/>
      </xdr:nvSpPr>
      <xdr:spPr>
        <a:xfrm>
          <a:off x="221107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27</xdr:col>
      <xdr:colOff>12700</xdr:colOff>
      <xdr:row>15</xdr:row>
      <xdr:rowOff>12700</xdr:rowOff>
    </xdr:from>
    <xdr:to>
      <xdr:col>27</xdr:col>
      <xdr:colOff>99006</xdr:colOff>
      <xdr:row>15</xdr:row>
      <xdr:rowOff>127000</xdr:rowOff>
    </xdr:to>
    <xdr:sp macro="" textlink="">
      <xdr:nvSpPr>
        <xdr:cNvPr id="89" name="OpenSolver88">
          <a:extLst>
            <a:ext uri="{FF2B5EF4-FFF2-40B4-BE49-F238E27FC236}">
              <a16:creationId xmlns:a16="http://schemas.microsoft.com/office/drawing/2014/main" id="{123563DD-A5EF-C94D-B7E8-587F0B3F7B7D}"/>
            </a:ext>
          </a:extLst>
        </xdr:cNvPr>
        <xdr:cNvSpPr/>
      </xdr:nvSpPr>
      <xdr:spPr>
        <a:xfrm>
          <a:off x="229362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28</xdr:col>
      <xdr:colOff>12700</xdr:colOff>
      <xdr:row>15</xdr:row>
      <xdr:rowOff>12700</xdr:rowOff>
    </xdr:from>
    <xdr:to>
      <xdr:col>28</xdr:col>
      <xdr:colOff>99006</xdr:colOff>
      <xdr:row>15</xdr:row>
      <xdr:rowOff>127000</xdr:rowOff>
    </xdr:to>
    <xdr:sp macro="" textlink="">
      <xdr:nvSpPr>
        <xdr:cNvPr id="90" name="OpenSolver89">
          <a:extLst>
            <a:ext uri="{FF2B5EF4-FFF2-40B4-BE49-F238E27FC236}">
              <a16:creationId xmlns:a16="http://schemas.microsoft.com/office/drawing/2014/main" id="{728023BA-3B16-8748-9FF2-CB5E96A93E42}"/>
            </a:ext>
          </a:extLst>
        </xdr:cNvPr>
        <xdr:cNvSpPr/>
      </xdr:nvSpPr>
      <xdr:spPr>
        <a:xfrm>
          <a:off x="237617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29</xdr:col>
      <xdr:colOff>12700</xdr:colOff>
      <xdr:row>15</xdr:row>
      <xdr:rowOff>12700</xdr:rowOff>
    </xdr:from>
    <xdr:to>
      <xdr:col>29</xdr:col>
      <xdr:colOff>99006</xdr:colOff>
      <xdr:row>15</xdr:row>
      <xdr:rowOff>127000</xdr:rowOff>
    </xdr:to>
    <xdr:sp macro="" textlink="">
      <xdr:nvSpPr>
        <xdr:cNvPr id="91" name="OpenSolver90">
          <a:extLst>
            <a:ext uri="{FF2B5EF4-FFF2-40B4-BE49-F238E27FC236}">
              <a16:creationId xmlns:a16="http://schemas.microsoft.com/office/drawing/2014/main" id="{51FB42E4-015C-7F48-AB90-F5FEC6C7F77D}"/>
            </a:ext>
          </a:extLst>
        </xdr:cNvPr>
        <xdr:cNvSpPr/>
      </xdr:nvSpPr>
      <xdr:spPr>
        <a:xfrm>
          <a:off x="245872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30</xdr:col>
      <xdr:colOff>12700</xdr:colOff>
      <xdr:row>15</xdr:row>
      <xdr:rowOff>12700</xdr:rowOff>
    </xdr:from>
    <xdr:to>
      <xdr:col>30</xdr:col>
      <xdr:colOff>99006</xdr:colOff>
      <xdr:row>15</xdr:row>
      <xdr:rowOff>127000</xdr:rowOff>
    </xdr:to>
    <xdr:sp macro="" textlink="">
      <xdr:nvSpPr>
        <xdr:cNvPr id="92" name="OpenSolver91">
          <a:extLst>
            <a:ext uri="{FF2B5EF4-FFF2-40B4-BE49-F238E27FC236}">
              <a16:creationId xmlns:a16="http://schemas.microsoft.com/office/drawing/2014/main" id="{CFEB6F53-F844-2E41-946F-A55E02CAE84D}"/>
            </a:ext>
          </a:extLst>
        </xdr:cNvPr>
        <xdr:cNvSpPr/>
      </xdr:nvSpPr>
      <xdr:spPr>
        <a:xfrm>
          <a:off x="25412700" y="3060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0</xdr:colOff>
      <xdr:row>27</xdr:row>
      <xdr:rowOff>0</xdr:rowOff>
    </xdr:to>
    <xdr:sp macro="" textlink="">
      <xdr:nvSpPr>
        <xdr:cNvPr id="2" name="OpenSolver1">
          <a:extLst>
            <a:ext uri="{FF2B5EF4-FFF2-40B4-BE49-F238E27FC236}">
              <a16:creationId xmlns:a16="http://schemas.microsoft.com/office/drawing/2014/main" id="{85AD4061-8D56-49BC-8C8E-7008032E720E}"/>
            </a:ext>
          </a:extLst>
        </xdr:cNvPr>
        <xdr:cNvSpPr/>
      </xdr:nvSpPr>
      <xdr:spPr>
        <a:xfrm>
          <a:off x="6981825" y="600075"/>
          <a:ext cx="6505575" cy="48006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FF00FF"/>
            </a:solidFill>
          </a:endParaRPr>
        </a:p>
      </xdr:txBody>
    </xdr:sp>
    <xdr:clientData/>
  </xdr:twoCellAnchor>
  <xdr:twoCellAnchor>
    <xdr:from>
      <xdr:col>11</xdr:col>
      <xdr:colOff>0</xdr:colOff>
      <xdr:row>27</xdr:row>
      <xdr:rowOff>0</xdr:rowOff>
    </xdr:from>
    <xdr:to>
      <xdr:col>12</xdr:col>
      <xdr:colOff>0</xdr:colOff>
      <xdr:row>28</xdr:row>
      <xdr:rowOff>0</xdr:rowOff>
    </xdr:to>
    <xdr:sp macro="" textlink="">
      <xdr:nvSpPr>
        <xdr:cNvPr id="3" name="OpenSolver2">
          <a:extLst>
            <a:ext uri="{FF2B5EF4-FFF2-40B4-BE49-F238E27FC236}">
              <a16:creationId xmlns:a16="http://schemas.microsoft.com/office/drawing/2014/main" id="{5ABB1790-9255-45BF-9FAC-459424FCFCA0}"/>
            </a:ext>
          </a:extLst>
        </xdr:cNvPr>
        <xdr:cNvSpPr/>
      </xdr:nvSpPr>
      <xdr:spPr>
        <a:xfrm>
          <a:off x="12525375" y="5400675"/>
          <a:ext cx="962025" cy="200025"/>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FF00FF"/>
            </a:solidFill>
          </a:endParaRPr>
        </a:p>
      </xdr:txBody>
    </xdr:sp>
    <xdr:clientData/>
  </xdr:twoCellAnchor>
  <xdr:twoCellAnchor>
    <xdr:from>
      <xdr:col>10</xdr:col>
      <xdr:colOff>908050</xdr:colOff>
      <xdr:row>26</xdr:row>
      <xdr:rowOff>120650</xdr:rowOff>
    </xdr:from>
    <xdr:to>
      <xdr:col>11</xdr:col>
      <xdr:colOff>215214</xdr:colOff>
      <xdr:row>27</xdr:row>
      <xdr:rowOff>47625</xdr:rowOff>
    </xdr:to>
    <xdr:sp macro="" textlink="">
      <xdr:nvSpPr>
        <xdr:cNvPr id="4" name="OpenSolver3">
          <a:extLst>
            <a:ext uri="{FF2B5EF4-FFF2-40B4-BE49-F238E27FC236}">
              <a16:creationId xmlns:a16="http://schemas.microsoft.com/office/drawing/2014/main" id="{FA22E3EA-6691-4962-A6A1-776ECDB643B2}"/>
            </a:ext>
          </a:extLst>
        </xdr:cNvPr>
        <xdr:cNvSpPr/>
      </xdr:nvSpPr>
      <xdr:spPr>
        <a:xfrm>
          <a:off x="12509500" y="5321300"/>
          <a:ext cx="231089"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min </a:t>
          </a:r>
        </a:p>
      </xdr:txBody>
    </xdr:sp>
    <xdr:clientData/>
  </xdr:twoCellAnchor>
  <xdr:twoCellAnchor>
    <xdr:from>
      <xdr:col>14</xdr:col>
      <xdr:colOff>0</xdr:colOff>
      <xdr:row>3</xdr:row>
      <xdr:rowOff>0</xdr:rowOff>
    </xdr:from>
    <xdr:to>
      <xdr:col>15</xdr:col>
      <xdr:colOff>0</xdr:colOff>
      <xdr:row>27</xdr:row>
      <xdr:rowOff>0</xdr:rowOff>
    </xdr:to>
    <xdr:sp macro="" textlink="">
      <xdr:nvSpPr>
        <xdr:cNvPr id="5" name="OpenSolver4">
          <a:extLst>
            <a:ext uri="{FF2B5EF4-FFF2-40B4-BE49-F238E27FC236}">
              <a16:creationId xmlns:a16="http://schemas.microsoft.com/office/drawing/2014/main" id="{409ED08B-ACFF-47C8-87CF-94F1CC06AA86}"/>
            </a:ext>
          </a:extLst>
        </xdr:cNvPr>
        <xdr:cNvSpPr/>
      </xdr:nvSpPr>
      <xdr:spPr>
        <a:xfrm>
          <a:off x="15316200" y="600075"/>
          <a:ext cx="733425" cy="48006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0000FF"/>
            </a:solidFill>
          </a:endParaRPr>
        </a:p>
      </xdr:txBody>
    </xdr:sp>
    <xdr:clientData/>
  </xdr:twoCellAnchor>
  <xdr:twoCellAnchor>
    <xdr:from>
      <xdr:col>16</xdr:col>
      <xdr:colOff>0</xdr:colOff>
      <xdr:row>3</xdr:row>
      <xdr:rowOff>0</xdr:rowOff>
    </xdr:from>
    <xdr:to>
      <xdr:col>17</xdr:col>
      <xdr:colOff>0</xdr:colOff>
      <xdr:row>27</xdr:row>
      <xdr:rowOff>0</xdr:rowOff>
    </xdr:to>
    <xdr:sp macro="" textlink="">
      <xdr:nvSpPr>
        <xdr:cNvPr id="6" name="OpenSolver5">
          <a:extLst>
            <a:ext uri="{FF2B5EF4-FFF2-40B4-BE49-F238E27FC236}">
              <a16:creationId xmlns:a16="http://schemas.microsoft.com/office/drawing/2014/main" id="{2FEBCBE6-B3AB-4E40-9A56-20B9E4E955E6}"/>
            </a:ext>
          </a:extLst>
        </xdr:cNvPr>
        <xdr:cNvSpPr/>
      </xdr:nvSpPr>
      <xdr:spPr>
        <a:xfrm>
          <a:off x="16735425" y="600075"/>
          <a:ext cx="1028700" cy="48006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0000FF"/>
              </a:solidFill>
            </a:rPr>
            <a:t>≤</a:t>
          </a:r>
        </a:p>
      </xdr:txBody>
    </xdr:sp>
    <xdr:clientData/>
  </xdr:twoCellAnchor>
  <xdr:twoCellAnchor>
    <xdr:from>
      <xdr:col>15</xdr:col>
      <xdr:colOff>0</xdr:colOff>
      <xdr:row>15</xdr:row>
      <xdr:rowOff>0</xdr:rowOff>
    </xdr:from>
    <xdr:to>
      <xdr:col>16</xdr:col>
      <xdr:colOff>0</xdr:colOff>
      <xdr:row>15</xdr:row>
      <xdr:rowOff>0</xdr:rowOff>
    </xdr:to>
    <xdr:cxnSp macro="">
      <xdr:nvCxnSpPr>
        <xdr:cNvPr id="7" name="OpenSolver6">
          <a:extLst>
            <a:ext uri="{FF2B5EF4-FFF2-40B4-BE49-F238E27FC236}">
              <a16:creationId xmlns:a16="http://schemas.microsoft.com/office/drawing/2014/main" id="{8A2CCCAB-1D90-4342-B5FF-3913E13AFB80}"/>
            </a:ext>
          </a:extLst>
        </xdr:cNvPr>
        <xdr:cNvCxnSpPr>
          <a:stCxn id="5" idx="3"/>
          <a:endCxn id="6" idx="1"/>
        </xdr:cNvCxnSpPr>
      </xdr:nvCxnSpPr>
      <xdr:spPr>
        <a:xfrm>
          <a:off x="16049625" y="3000375"/>
          <a:ext cx="685800" cy="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14</xdr:row>
      <xdr:rowOff>73025</xdr:rowOff>
    </xdr:from>
    <xdr:to>
      <xdr:col>15</xdr:col>
      <xdr:colOff>533400</xdr:colOff>
      <xdr:row>15</xdr:row>
      <xdr:rowOff>127000</xdr:rowOff>
    </xdr:to>
    <xdr:sp macro="" textlink="">
      <xdr:nvSpPr>
        <xdr:cNvPr id="8" name="OpenSolver7">
          <a:extLst>
            <a:ext uri="{FF2B5EF4-FFF2-40B4-BE49-F238E27FC236}">
              <a16:creationId xmlns:a16="http://schemas.microsoft.com/office/drawing/2014/main" id="{97136B96-7BDC-4CF1-9859-EFC65CC404D6}"/>
            </a:ext>
          </a:extLst>
        </xdr:cNvPr>
        <xdr:cNvSpPr/>
      </xdr:nvSpPr>
      <xdr:spPr>
        <a:xfrm>
          <a:off x="16202025" y="2873375"/>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0</xdr:colOff>
      <xdr:row>27</xdr:row>
      <xdr:rowOff>0</xdr:rowOff>
    </xdr:from>
    <xdr:to>
      <xdr:col>11</xdr:col>
      <xdr:colOff>0</xdr:colOff>
      <xdr:row>28</xdr:row>
      <xdr:rowOff>0</xdr:rowOff>
    </xdr:to>
    <xdr:sp macro="" textlink="">
      <xdr:nvSpPr>
        <xdr:cNvPr id="9" name="OpenSolver8">
          <a:extLst>
            <a:ext uri="{FF2B5EF4-FFF2-40B4-BE49-F238E27FC236}">
              <a16:creationId xmlns:a16="http://schemas.microsoft.com/office/drawing/2014/main" id="{BF682CD9-378A-465C-86E1-4DF8E06DD26E}"/>
            </a:ext>
          </a:extLst>
        </xdr:cNvPr>
        <xdr:cNvSpPr/>
      </xdr:nvSpPr>
      <xdr:spPr>
        <a:xfrm>
          <a:off x="6981825" y="5400675"/>
          <a:ext cx="5543550" cy="200025"/>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008000"/>
            </a:solidFill>
          </a:endParaRPr>
        </a:p>
      </xdr:txBody>
    </xdr:sp>
    <xdr:clientData/>
  </xdr:twoCellAnchor>
  <xdr:twoCellAnchor>
    <xdr:from>
      <xdr:col>5</xdr:col>
      <xdr:colOff>0</xdr:colOff>
      <xdr:row>29</xdr:row>
      <xdr:rowOff>0</xdr:rowOff>
    </xdr:from>
    <xdr:to>
      <xdr:col>11</xdr:col>
      <xdr:colOff>0</xdr:colOff>
      <xdr:row>30</xdr:row>
      <xdr:rowOff>0</xdr:rowOff>
    </xdr:to>
    <xdr:sp macro="" textlink="">
      <xdr:nvSpPr>
        <xdr:cNvPr id="10" name="OpenSolver9">
          <a:extLst>
            <a:ext uri="{FF2B5EF4-FFF2-40B4-BE49-F238E27FC236}">
              <a16:creationId xmlns:a16="http://schemas.microsoft.com/office/drawing/2014/main" id="{216B6D85-888C-4D83-94A4-4CC3587283F7}"/>
            </a:ext>
          </a:extLst>
        </xdr:cNvPr>
        <xdr:cNvSpPr/>
      </xdr:nvSpPr>
      <xdr:spPr>
        <a:xfrm>
          <a:off x="6981825" y="5800725"/>
          <a:ext cx="5543550" cy="200025"/>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008000"/>
              </a:solidFill>
            </a:rPr>
            <a:t>≤</a:t>
          </a:r>
        </a:p>
      </xdr:txBody>
    </xdr:sp>
    <xdr:clientData/>
  </xdr:twoCellAnchor>
  <xdr:twoCellAnchor>
    <xdr:from>
      <xdr:col>8</xdr:col>
      <xdr:colOff>0</xdr:colOff>
      <xdr:row>28</xdr:row>
      <xdr:rowOff>0</xdr:rowOff>
    </xdr:from>
    <xdr:to>
      <xdr:col>8</xdr:col>
      <xdr:colOff>0</xdr:colOff>
      <xdr:row>29</xdr:row>
      <xdr:rowOff>0</xdr:rowOff>
    </xdr:to>
    <xdr:cxnSp macro="">
      <xdr:nvCxnSpPr>
        <xdr:cNvPr id="11" name="OpenSolver10">
          <a:extLst>
            <a:ext uri="{FF2B5EF4-FFF2-40B4-BE49-F238E27FC236}">
              <a16:creationId xmlns:a16="http://schemas.microsoft.com/office/drawing/2014/main" id="{B0ED998F-BB61-4719-AD0B-6D0A3C504CBD}"/>
            </a:ext>
          </a:extLst>
        </xdr:cNvPr>
        <xdr:cNvCxnSpPr>
          <a:stCxn id="9" idx="2"/>
          <a:endCxn id="10" idx="0"/>
        </xdr:cNvCxnSpPr>
      </xdr:nvCxnSpPr>
      <xdr:spPr>
        <a:xfrm>
          <a:off x="9753600" y="5600700"/>
          <a:ext cx="0" cy="200025"/>
        </a:xfrm>
        <a:prstGeom prst="straightConnector1">
          <a:avLst/>
        </a:prstGeom>
        <a:ln w="9525" cmpd="sng">
          <a:solidFill>
            <a:srgbClr val="008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733425</xdr:colOff>
      <xdr:row>27</xdr:row>
      <xdr:rowOff>173038</xdr:rowOff>
    </xdr:from>
    <xdr:to>
      <xdr:col>8</xdr:col>
      <xdr:colOff>190500</xdr:colOff>
      <xdr:row>29</xdr:row>
      <xdr:rowOff>26988</xdr:rowOff>
    </xdr:to>
    <xdr:sp macro="" textlink="">
      <xdr:nvSpPr>
        <xdr:cNvPr id="12" name="OpenSolver11">
          <a:extLst>
            <a:ext uri="{FF2B5EF4-FFF2-40B4-BE49-F238E27FC236}">
              <a16:creationId xmlns:a16="http://schemas.microsoft.com/office/drawing/2014/main" id="{2003ADB3-060E-4C86-9A24-EF88A5AE3D7C}"/>
            </a:ext>
          </a:extLst>
        </xdr:cNvPr>
        <xdr:cNvSpPr/>
      </xdr:nvSpPr>
      <xdr:spPr>
        <a:xfrm>
          <a:off x="9563100" y="5573713"/>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0</xdr:colOff>
      <xdr:row>3</xdr:row>
      <xdr:rowOff>0</xdr:rowOff>
    </xdr:from>
    <xdr:to>
      <xdr:col>6</xdr:col>
      <xdr:colOff>0</xdr:colOff>
      <xdr:row>27</xdr:row>
      <xdr:rowOff>0</xdr:rowOff>
    </xdr:to>
    <xdr:sp macro="" textlink="">
      <xdr:nvSpPr>
        <xdr:cNvPr id="13" name="OpenSolver12">
          <a:extLst>
            <a:ext uri="{FF2B5EF4-FFF2-40B4-BE49-F238E27FC236}">
              <a16:creationId xmlns:a16="http://schemas.microsoft.com/office/drawing/2014/main" id="{75A018D5-EAB1-4D98-B61A-3C24C9FC512A}"/>
            </a:ext>
          </a:extLst>
        </xdr:cNvPr>
        <xdr:cNvSpPr/>
      </xdr:nvSpPr>
      <xdr:spPr>
        <a:xfrm>
          <a:off x="6981825" y="600075"/>
          <a:ext cx="923925" cy="4800600"/>
        </a:xfrm>
        <a:prstGeom prst="rect">
          <a:avLst/>
        </a:prstGeom>
        <a:noFill/>
        <a:ln w="25400" cap="flat" cmpd="sng" algn="ctr">
          <a:solidFill>
            <a:srgbClr val="9900CC"/>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9900CC"/>
            </a:solidFill>
          </a:endParaRPr>
        </a:p>
      </xdr:txBody>
    </xdr:sp>
    <xdr:clientData/>
  </xdr:twoCellAnchor>
  <xdr:twoCellAnchor>
    <xdr:from>
      <xdr:col>10</xdr:col>
      <xdr:colOff>0</xdr:colOff>
      <xdr:row>33</xdr:row>
      <xdr:rowOff>0</xdr:rowOff>
    </xdr:from>
    <xdr:to>
      <xdr:col>11</xdr:col>
      <xdr:colOff>0</xdr:colOff>
      <xdr:row>57</xdr:row>
      <xdr:rowOff>0</xdr:rowOff>
    </xdr:to>
    <xdr:sp macro="" textlink="">
      <xdr:nvSpPr>
        <xdr:cNvPr id="14" name="OpenSolver13">
          <a:extLst>
            <a:ext uri="{FF2B5EF4-FFF2-40B4-BE49-F238E27FC236}">
              <a16:creationId xmlns:a16="http://schemas.microsoft.com/office/drawing/2014/main" id="{790740D1-F5C8-495B-90D2-E2543172237A}"/>
            </a:ext>
          </a:extLst>
        </xdr:cNvPr>
        <xdr:cNvSpPr/>
      </xdr:nvSpPr>
      <xdr:spPr>
        <a:xfrm>
          <a:off x="11601450" y="6600825"/>
          <a:ext cx="923925" cy="4800600"/>
        </a:xfrm>
        <a:prstGeom prst="rect">
          <a:avLst/>
        </a:prstGeom>
        <a:noFill/>
        <a:ln w="25400" cap="flat" cmpd="sng" algn="ctr">
          <a:solidFill>
            <a:srgbClr val="9900CC"/>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9900CC"/>
              </a:solidFill>
            </a:rPr>
            <a:t>≤</a:t>
          </a:r>
        </a:p>
      </xdr:txBody>
    </xdr:sp>
    <xdr:clientData/>
  </xdr:twoCellAnchor>
  <xdr:twoCellAnchor>
    <xdr:from>
      <xdr:col>5</xdr:col>
      <xdr:colOff>461963</xdr:colOff>
      <xdr:row>27</xdr:row>
      <xdr:rowOff>0</xdr:rowOff>
    </xdr:from>
    <xdr:to>
      <xdr:col>10</xdr:col>
      <xdr:colOff>461963</xdr:colOff>
      <xdr:row>33</xdr:row>
      <xdr:rowOff>0</xdr:rowOff>
    </xdr:to>
    <xdr:cxnSp macro="">
      <xdr:nvCxnSpPr>
        <xdr:cNvPr id="15" name="OpenSolver14">
          <a:extLst>
            <a:ext uri="{FF2B5EF4-FFF2-40B4-BE49-F238E27FC236}">
              <a16:creationId xmlns:a16="http://schemas.microsoft.com/office/drawing/2014/main" id="{15FB5BE0-B4CA-4E57-AB07-67BCC5984CE6}"/>
            </a:ext>
          </a:extLst>
        </xdr:cNvPr>
        <xdr:cNvCxnSpPr>
          <a:stCxn id="13" idx="2"/>
          <a:endCxn id="14" idx="0"/>
        </xdr:cNvCxnSpPr>
      </xdr:nvCxnSpPr>
      <xdr:spPr>
        <a:xfrm>
          <a:off x="7443788" y="5400675"/>
          <a:ext cx="4619625" cy="1200150"/>
        </a:xfrm>
        <a:prstGeom prst="straightConnector1">
          <a:avLst/>
        </a:prstGeom>
        <a:ln w="9525" cmpd="sng">
          <a:solidFill>
            <a:srgbClr val="9900CC"/>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733426</xdr:colOff>
      <xdr:row>29</xdr:row>
      <xdr:rowOff>73025</xdr:rowOff>
    </xdr:from>
    <xdr:to>
      <xdr:col>8</xdr:col>
      <xdr:colOff>190501</xdr:colOff>
      <xdr:row>30</xdr:row>
      <xdr:rowOff>127000</xdr:rowOff>
    </xdr:to>
    <xdr:sp macro="" textlink="">
      <xdr:nvSpPr>
        <xdr:cNvPr id="16" name="OpenSolver15">
          <a:extLst>
            <a:ext uri="{FF2B5EF4-FFF2-40B4-BE49-F238E27FC236}">
              <a16:creationId xmlns:a16="http://schemas.microsoft.com/office/drawing/2014/main" id="{13A40890-400E-4844-927C-E75EA71354AA}"/>
            </a:ext>
          </a:extLst>
        </xdr:cNvPr>
        <xdr:cNvSpPr/>
      </xdr:nvSpPr>
      <xdr:spPr>
        <a:xfrm>
          <a:off x="9563101" y="58737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0</xdr:colOff>
      <xdr:row>3</xdr:row>
      <xdr:rowOff>0</xdr:rowOff>
    </xdr:from>
    <xdr:to>
      <xdr:col>7</xdr:col>
      <xdr:colOff>0</xdr:colOff>
      <xdr:row>27</xdr:row>
      <xdr:rowOff>0</xdr:rowOff>
    </xdr:to>
    <xdr:sp macro="" textlink="">
      <xdr:nvSpPr>
        <xdr:cNvPr id="17" name="OpenSolver16">
          <a:extLst>
            <a:ext uri="{FF2B5EF4-FFF2-40B4-BE49-F238E27FC236}">
              <a16:creationId xmlns:a16="http://schemas.microsoft.com/office/drawing/2014/main" id="{BB3E4798-E574-4302-A1BE-83C5BC239994}"/>
            </a:ext>
          </a:extLst>
        </xdr:cNvPr>
        <xdr:cNvSpPr/>
      </xdr:nvSpPr>
      <xdr:spPr>
        <a:xfrm>
          <a:off x="7905750" y="600075"/>
          <a:ext cx="923925" cy="4800600"/>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800000"/>
            </a:solidFill>
          </a:endParaRPr>
        </a:p>
      </xdr:txBody>
    </xdr:sp>
    <xdr:clientData/>
  </xdr:twoCellAnchor>
  <xdr:twoCellAnchor>
    <xdr:from>
      <xdr:col>10</xdr:col>
      <xdr:colOff>12700</xdr:colOff>
      <xdr:row>33</xdr:row>
      <xdr:rowOff>12700</xdr:rowOff>
    </xdr:from>
    <xdr:to>
      <xdr:col>11</xdr:col>
      <xdr:colOff>0</xdr:colOff>
      <xdr:row>57</xdr:row>
      <xdr:rowOff>0</xdr:rowOff>
    </xdr:to>
    <xdr:sp macro="" textlink="">
      <xdr:nvSpPr>
        <xdr:cNvPr id="18" name="OpenSolver17">
          <a:extLst>
            <a:ext uri="{FF2B5EF4-FFF2-40B4-BE49-F238E27FC236}">
              <a16:creationId xmlns:a16="http://schemas.microsoft.com/office/drawing/2014/main" id="{CEDC2652-4AE8-4DFB-8661-23B5D527AB29}"/>
            </a:ext>
          </a:extLst>
        </xdr:cNvPr>
        <xdr:cNvSpPr/>
      </xdr:nvSpPr>
      <xdr:spPr>
        <a:xfrm>
          <a:off x="11614150" y="6613525"/>
          <a:ext cx="911225" cy="4787900"/>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800000"/>
              </a:solidFill>
            </a:rPr>
            <a:t>≤</a:t>
          </a:r>
        </a:p>
      </xdr:txBody>
    </xdr:sp>
    <xdr:clientData/>
  </xdr:twoCellAnchor>
  <xdr:twoCellAnchor>
    <xdr:from>
      <xdr:col>6</xdr:col>
      <xdr:colOff>461963</xdr:colOff>
      <xdr:row>27</xdr:row>
      <xdr:rowOff>0</xdr:rowOff>
    </xdr:from>
    <xdr:to>
      <xdr:col>10</xdr:col>
      <xdr:colOff>468313</xdr:colOff>
      <xdr:row>33</xdr:row>
      <xdr:rowOff>12700</xdr:rowOff>
    </xdr:to>
    <xdr:cxnSp macro="">
      <xdr:nvCxnSpPr>
        <xdr:cNvPr id="19" name="OpenSolver18">
          <a:extLst>
            <a:ext uri="{FF2B5EF4-FFF2-40B4-BE49-F238E27FC236}">
              <a16:creationId xmlns:a16="http://schemas.microsoft.com/office/drawing/2014/main" id="{D77B6868-139E-4120-8664-6C006FE8977D}"/>
            </a:ext>
          </a:extLst>
        </xdr:cNvPr>
        <xdr:cNvCxnSpPr>
          <a:stCxn id="17" idx="2"/>
          <a:endCxn id="18" idx="0"/>
        </xdr:cNvCxnSpPr>
      </xdr:nvCxnSpPr>
      <xdr:spPr>
        <a:xfrm>
          <a:off x="8367713" y="5400675"/>
          <a:ext cx="3702050" cy="1212850"/>
        </a:xfrm>
        <a:prstGeom prst="straightConnector1">
          <a:avLst/>
        </a:prstGeom>
        <a:ln w="9525" cmpd="sng">
          <a:solidFill>
            <a:srgbClr val="800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274638</xdr:colOff>
      <xdr:row>29</xdr:row>
      <xdr:rowOff>79375</xdr:rowOff>
    </xdr:from>
    <xdr:to>
      <xdr:col>8</xdr:col>
      <xdr:colOff>655638</xdr:colOff>
      <xdr:row>30</xdr:row>
      <xdr:rowOff>133350</xdr:rowOff>
    </xdr:to>
    <xdr:sp macro="" textlink="">
      <xdr:nvSpPr>
        <xdr:cNvPr id="20" name="OpenSolver19">
          <a:extLst>
            <a:ext uri="{FF2B5EF4-FFF2-40B4-BE49-F238E27FC236}">
              <a16:creationId xmlns:a16="http://schemas.microsoft.com/office/drawing/2014/main" id="{B4806293-804B-4EBA-9C83-DD3F8DD7B2C8}"/>
            </a:ext>
          </a:extLst>
        </xdr:cNvPr>
        <xdr:cNvSpPr/>
      </xdr:nvSpPr>
      <xdr:spPr>
        <a:xfrm>
          <a:off x="10028238" y="58801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7</xdr:col>
      <xdr:colOff>0</xdr:colOff>
      <xdr:row>3</xdr:row>
      <xdr:rowOff>0</xdr:rowOff>
    </xdr:from>
    <xdr:to>
      <xdr:col>8</xdr:col>
      <xdr:colOff>0</xdr:colOff>
      <xdr:row>27</xdr:row>
      <xdr:rowOff>0</xdr:rowOff>
    </xdr:to>
    <xdr:sp macro="" textlink="">
      <xdr:nvSpPr>
        <xdr:cNvPr id="21" name="OpenSolver20">
          <a:extLst>
            <a:ext uri="{FF2B5EF4-FFF2-40B4-BE49-F238E27FC236}">
              <a16:creationId xmlns:a16="http://schemas.microsoft.com/office/drawing/2014/main" id="{93B91252-41EE-486E-BC56-6861BFD1562E}"/>
            </a:ext>
          </a:extLst>
        </xdr:cNvPr>
        <xdr:cNvSpPr/>
      </xdr:nvSpPr>
      <xdr:spPr>
        <a:xfrm>
          <a:off x="8829675" y="600075"/>
          <a:ext cx="923925" cy="4800600"/>
        </a:xfrm>
        <a:prstGeom prst="rect">
          <a:avLst/>
        </a:prstGeom>
        <a:noFill/>
        <a:ln w="25400" cap="flat" cmpd="sng" algn="ctr">
          <a:solidFill>
            <a:srgbClr val="00CC33"/>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00CC33"/>
            </a:solidFill>
          </a:endParaRPr>
        </a:p>
      </xdr:txBody>
    </xdr:sp>
    <xdr:clientData/>
  </xdr:twoCellAnchor>
  <xdr:twoCellAnchor>
    <xdr:from>
      <xdr:col>10</xdr:col>
      <xdr:colOff>25400</xdr:colOff>
      <xdr:row>33</xdr:row>
      <xdr:rowOff>25400</xdr:rowOff>
    </xdr:from>
    <xdr:to>
      <xdr:col>11</xdr:col>
      <xdr:colOff>0</xdr:colOff>
      <xdr:row>57</xdr:row>
      <xdr:rowOff>0</xdr:rowOff>
    </xdr:to>
    <xdr:sp macro="" textlink="">
      <xdr:nvSpPr>
        <xdr:cNvPr id="22" name="OpenSolver21">
          <a:extLst>
            <a:ext uri="{FF2B5EF4-FFF2-40B4-BE49-F238E27FC236}">
              <a16:creationId xmlns:a16="http://schemas.microsoft.com/office/drawing/2014/main" id="{B8C5886E-CD64-4D04-AAD7-5055C99DEA2B}"/>
            </a:ext>
          </a:extLst>
        </xdr:cNvPr>
        <xdr:cNvSpPr/>
      </xdr:nvSpPr>
      <xdr:spPr>
        <a:xfrm>
          <a:off x="11626850" y="6626225"/>
          <a:ext cx="898525" cy="4775200"/>
        </a:xfrm>
        <a:prstGeom prst="rect">
          <a:avLst/>
        </a:prstGeom>
        <a:noFill/>
        <a:ln w="25400" cap="flat" cmpd="sng" algn="ctr">
          <a:solidFill>
            <a:srgbClr val="00CC33"/>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00CC33"/>
              </a:solidFill>
            </a:rPr>
            <a:t>≤</a:t>
          </a:r>
        </a:p>
      </xdr:txBody>
    </xdr:sp>
    <xdr:clientData/>
  </xdr:twoCellAnchor>
  <xdr:twoCellAnchor>
    <xdr:from>
      <xdr:col>7</xdr:col>
      <xdr:colOff>461963</xdr:colOff>
      <xdr:row>27</xdr:row>
      <xdr:rowOff>0</xdr:rowOff>
    </xdr:from>
    <xdr:to>
      <xdr:col>10</xdr:col>
      <xdr:colOff>474663</xdr:colOff>
      <xdr:row>33</xdr:row>
      <xdr:rowOff>25400</xdr:rowOff>
    </xdr:to>
    <xdr:cxnSp macro="">
      <xdr:nvCxnSpPr>
        <xdr:cNvPr id="23" name="OpenSolver22">
          <a:extLst>
            <a:ext uri="{FF2B5EF4-FFF2-40B4-BE49-F238E27FC236}">
              <a16:creationId xmlns:a16="http://schemas.microsoft.com/office/drawing/2014/main" id="{BEE586C3-03A1-4DEE-B076-2B5A3D9BBD14}"/>
            </a:ext>
          </a:extLst>
        </xdr:cNvPr>
        <xdr:cNvCxnSpPr>
          <a:stCxn id="21" idx="2"/>
          <a:endCxn id="22" idx="0"/>
        </xdr:cNvCxnSpPr>
      </xdr:nvCxnSpPr>
      <xdr:spPr>
        <a:xfrm>
          <a:off x="9291638" y="5400675"/>
          <a:ext cx="2784475" cy="1225550"/>
        </a:xfrm>
        <a:prstGeom prst="straightConnector1">
          <a:avLst/>
        </a:prstGeom>
        <a:ln w="9525" cmpd="sng">
          <a:solidFill>
            <a:srgbClr val="00CC33"/>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739776</xdr:colOff>
      <xdr:row>29</xdr:row>
      <xdr:rowOff>85725</xdr:rowOff>
    </xdr:from>
    <xdr:to>
      <xdr:col>9</xdr:col>
      <xdr:colOff>196851</xdr:colOff>
      <xdr:row>30</xdr:row>
      <xdr:rowOff>139700</xdr:rowOff>
    </xdr:to>
    <xdr:sp macro="" textlink="">
      <xdr:nvSpPr>
        <xdr:cNvPr id="24" name="OpenSolver23">
          <a:extLst>
            <a:ext uri="{FF2B5EF4-FFF2-40B4-BE49-F238E27FC236}">
              <a16:creationId xmlns:a16="http://schemas.microsoft.com/office/drawing/2014/main" id="{8B9B4B92-0F75-48DA-A9FC-A48A2766128A}"/>
            </a:ext>
          </a:extLst>
        </xdr:cNvPr>
        <xdr:cNvSpPr/>
      </xdr:nvSpPr>
      <xdr:spPr>
        <a:xfrm>
          <a:off x="10493376" y="58864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8</xdr:col>
      <xdr:colOff>0</xdr:colOff>
      <xdr:row>3</xdr:row>
      <xdr:rowOff>0</xdr:rowOff>
    </xdr:from>
    <xdr:to>
      <xdr:col>9</xdr:col>
      <xdr:colOff>0</xdr:colOff>
      <xdr:row>27</xdr:row>
      <xdr:rowOff>0</xdr:rowOff>
    </xdr:to>
    <xdr:sp macro="" textlink="">
      <xdr:nvSpPr>
        <xdr:cNvPr id="25" name="OpenSolver24">
          <a:extLst>
            <a:ext uri="{FF2B5EF4-FFF2-40B4-BE49-F238E27FC236}">
              <a16:creationId xmlns:a16="http://schemas.microsoft.com/office/drawing/2014/main" id="{7C78588B-0B4A-4E06-AF9A-36ACE821CE58}"/>
            </a:ext>
          </a:extLst>
        </xdr:cNvPr>
        <xdr:cNvSpPr/>
      </xdr:nvSpPr>
      <xdr:spPr>
        <a:xfrm>
          <a:off x="9753600" y="600075"/>
          <a:ext cx="923925" cy="4800600"/>
        </a:xfrm>
        <a:prstGeom prst="rect">
          <a:avLst/>
        </a:prstGeom>
        <a:noFill/>
        <a:ln w="25400" cap="flat" cmpd="sng" algn="ctr">
          <a:solidFill>
            <a:srgbClr val="FF66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FF6600"/>
            </a:solidFill>
          </a:endParaRPr>
        </a:p>
      </xdr:txBody>
    </xdr:sp>
    <xdr:clientData/>
  </xdr:twoCellAnchor>
  <xdr:twoCellAnchor>
    <xdr:from>
      <xdr:col>10</xdr:col>
      <xdr:colOff>38100</xdr:colOff>
      <xdr:row>33</xdr:row>
      <xdr:rowOff>38100</xdr:rowOff>
    </xdr:from>
    <xdr:to>
      <xdr:col>11</xdr:col>
      <xdr:colOff>0</xdr:colOff>
      <xdr:row>57</xdr:row>
      <xdr:rowOff>0</xdr:rowOff>
    </xdr:to>
    <xdr:sp macro="" textlink="">
      <xdr:nvSpPr>
        <xdr:cNvPr id="26" name="OpenSolver25">
          <a:extLst>
            <a:ext uri="{FF2B5EF4-FFF2-40B4-BE49-F238E27FC236}">
              <a16:creationId xmlns:a16="http://schemas.microsoft.com/office/drawing/2014/main" id="{7A237F79-DF34-4E1F-8811-682398C2A713}"/>
            </a:ext>
          </a:extLst>
        </xdr:cNvPr>
        <xdr:cNvSpPr/>
      </xdr:nvSpPr>
      <xdr:spPr>
        <a:xfrm>
          <a:off x="11639550" y="6638925"/>
          <a:ext cx="885825" cy="4762500"/>
        </a:xfrm>
        <a:prstGeom prst="rect">
          <a:avLst/>
        </a:prstGeom>
        <a:noFill/>
        <a:ln w="25400" cap="flat" cmpd="sng" algn="ctr">
          <a:solidFill>
            <a:srgbClr val="FF66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FF6600"/>
              </a:solidFill>
            </a:rPr>
            <a:t>≤</a:t>
          </a:r>
        </a:p>
      </xdr:txBody>
    </xdr:sp>
    <xdr:clientData/>
  </xdr:twoCellAnchor>
  <xdr:twoCellAnchor>
    <xdr:from>
      <xdr:col>8</xdr:col>
      <xdr:colOff>461963</xdr:colOff>
      <xdr:row>27</xdr:row>
      <xdr:rowOff>0</xdr:rowOff>
    </xdr:from>
    <xdr:to>
      <xdr:col>10</xdr:col>
      <xdr:colOff>481013</xdr:colOff>
      <xdr:row>33</xdr:row>
      <xdr:rowOff>38100</xdr:rowOff>
    </xdr:to>
    <xdr:cxnSp macro="">
      <xdr:nvCxnSpPr>
        <xdr:cNvPr id="27" name="OpenSolver26">
          <a:extLst>
            <a:ext uri="{FF2B5EF4-FFF2-40B4-BE49-F238E27FC236}">
              <a16:creationId xmlns:a16="http://schemas.microsoft.com/office/drawing/2014/main" id="{63F5C7F2-D64B-4456-8FE3-3CBDA33D132D}"/>
            </a:ext>
          </a:extLst>
        </xdr:cNvPr>
        <xdr:cNvCxnSpPr>
          <a:stCxn id="25" idx="2"/>
          <a:endCxn id="26" idx="0"/>
        </xdr:cNvCxnSpPr>
      </xdr:nvCxnSpPr>
      <xdr:spPr>
        <a:xfrm>
          <a:off x="10215563" y="5400675"/>
          <a:ext cx="1866900" cy="1238250"/>
        </a:xfrm>
        <a:prstGeom prst="straightConnector1">
          <a:avLst/>
        </a:prstGeom>
        <a:ln w="9525" cmpd="sng">
          <a:solidFill>
            <a:srgbClr val="FF66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280988</xdr:colOff>
      <xdr:row>29</xdr:row>
      <xdr:rowOff>92075</xdr:rowOff>
    </xdr:from>
    <xdr:to>
      <xdr:col>9</xdr:col>
      <xdr:colOff>661988</xdr:colOff>
      <xdr:row>30</xdr:row>
      <xdr:rowOff>146050</xdr:rowOff>
    </xdr:to>
    <xdr:sp macro="" textlink="">
      <xdr:nvSpPr>
        <xdr:cNvPr id="28" name="OpenSolver27">
          <a:extLst>
            <a:ext uri="{FF2B5EF4-FFF2-40B4-BE49-F238E27FC236}">
              <a16:creationId xmlns:a16="http://schemas.microsoft.com/office/drawing/2014/main" id="{3E88706F-A26A-4EA5-9120-D4687755A2C8}"/>
            </a:ext>
          </a:extLst>
        </xdr:cNvPr>
        <xdr:cNvSpPr/>
      </xdr:nvSpPr>
      <xdr:spPr>
        <a:xfrm>
          <a:off x="10958513" y="58928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9</xdr:col>
      <xdr:colOff>0</xdr:colOff>
      <xdr:row>3</xdr:row>
      <xdr:rowOff>0</xdr:rowOff>
    </xdr:from>
    <xdr:to>
      <xdr:col>10</xdr:col>
      <xdr:colOff>0</xdr:colOff>
      <xdr:row>27</xdr:row>
      <xdr:rowOff>0</xdr:rowOff>
    </xdr:to>
    <xdr:sp macro="" textlink="">
      <xdr:nvSpPr>
        <xdr:cNvPr id="29" name="OpenSolver28">
          <a:extLst>
            <a:ext uri="{FF2B5EF4-FFF2-40B4-BE49-F238E27FC236}">
              <a16:creationId xmlns:a16="http://schemas.microsoft.com/office/drawing/2014/main" id="{E65185DD-7A48-4E32-9141-7F838C2B1C9C}"/>
            </a:ext>
          </a:extLst>
        </xdr:cNvPr>
        <xdr:cNvSpPr/>
      </xdr:nvSpPr>
      <xdr:spPr>
        <a:xfrm>
          <a:off x="10677525" y="600075"/>
          <a:ext cx="923925" cy="4800600"/>
        </a:xfrm>
        <a:prstGeom prst="rect">
          <a:avLst/>
        </a:prstGeom>
        <a:noFill/>
        <a:ln w="25400" cap="flat" cmpd="sng" algn="ctr">
          <a:solidFill>
            <a:srgbClr val="CC0099"/>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CC0099"/>
            </a:solidFill>
          </a:endParaRPr>
        </a:p>
      </xdr:txBody>
    </xdr:sp>
    <xdr:clientData/>
  </xdr:twoCellAnchor>
  <xdr:twoCellAnchor>
    <xdr:from>
      <xdr:col>10</xdr:col>
      <xdr:colOff>50800</xdr:colOff>
      <xdr:row>33</xdr:row>
      <xdr:rowOff>50800</xdr:rowOff>
    </xdr:from>
    <xdr:to>
      <xdr:col>11</xdr:col>
      <xdr:colOff>0</xdr:colOff>
      <xdr:row>57</xdr:row>
      <xdr:rowOff>0</xdr:rowOff>
    </xdr:to>
    <xdr:sp macro="" textlink="">
      <xdr:nvSpPr>
        <xdr:cNvPr id="30" name="OpenSolver29">
          <a:extLst>
            <a:ext uri="{FF2B5EF4-FFF2-40B4-BE49-F238E27FC236}">
              <a16:creationId xmlns:a16="http://schemas.microsoft.com/office/drawing/2014/main" id="{3D521ADF-ED35-4AB3-8DA4-B5CC84E7DD8D}"/>
            </a:ext>
          </a:extLst>
        </xdr:cNvPr>
        <xdr:cNvSpPr/>
      </xdr:nvSpPr>
      <xdr:spPr>
        <a:xfrm>
          <a:off x="11652250" y="6651625"/>
          <a:ext cx="873125" cy="4749800"/>
        </a:xfrm>
        <a:prstGeom prst="rect">
          <a:avLst/>
        </a:prstGeom>
        <a:noFill/>
        <a:ln w="25400" cap="flat" cmpd="sng" algn="ctr">
          <a:solidFill>
            <a:srgbClr val="CC0099"/>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CC0099"/>
              </a:solidFill>
            </a:rPr>
            <a:t>≤</a:t>
          </a:r>
        </a:p>
      </xdr:txBody>
    </xdr:sp>
    <xdr:clientData/>
  </xdr:twoCellAnchor>
  <xdr:twoCellAnchor>
    <xdr:from>
      <xdr:col>9</xdr:col>
      <xdr:colOff>461963</xdr:colOff>
      <xdr:row>27</xdr:row>
      <xdr:rowOff>0</xdr:rowOff>
    </xdr:from>
    <xdr:to>
      <xdr:col>10</xdr:col>
      <xdr:colOff>487363</xdr:colOff>
      <xdr:row>33</xdr:row>
      <xdr:rowOff>50800</xdr:rowOff>
    </xdr:to>
    <xdr:cxnSp macro="">
      <xdr:nvCxnSpPr>
        <xdr:cNvPr id="31" name="OpenSolver30">
          <a:extLst>
            <a:ext uri="{FF2B5EF4-FFF2-40B4-BE49-F238E27FC236}">
              <a16:creationId xmlns:a16="http://schemas.microsoft.com/office/drawing/2014/main" id="{997DBFFA-DCAA-47E3-AEA7-B6D95A7EC192}"/>
            </a:ext>
          </a:extLst>
        </xdr:cNvPr>
        <xdr:cNvCxnSpPr>
          <a:stCxn id="29" idx="2"/>
          <a:endCxn id="30" idx="0"/>
        </xdr:cNvCxnSpPr>
      </xdr:nvCxnSpPr>
      <xdr:spPr>
        <a:xfrm>
          <a:off x="11139488" y="5400675"/>
          <a:ext cx="949325" cy="1250950"/>
        </a:xfrm>
        <a:prstGeom prst="straightConnector1">
          <a:avLst/>
        </a:prstGeom>
        <a:ln w="9525" cmpd="sng">
          <a:solidFill>
            <a:srgbClr val="CC0099"/>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746126</xdr:colOff>
      <xdr:row>29</xdr:row>
      <xdr:rowOff>98425</xdr:rowOff>
    </xdr:from>
    <xdr:to>
      <xdr:col>10</xdr:col>
      <xdr:colOff>203201</xdr:colOff>
      <xdr:row>30</xdr:row>
      <xdr:rowOff>152400</xdr:rowOff>
    </xdr:to>
    <xdr:sp macro="" textlink="">
      <xdr:nvSpPr>
        <xdr:cNvPr id="32" name="OpenSolver31">
          <a:extLst>
            <a:ext uri="{FF2B5EF4-FFF2-40B4-BE49-F238E27FC236}">
              <a16:creationId xmlns:a16="http://schemas.microsoft.com/office/drawing/2014/main" id="{D99F5280-FDF3-445A-AF0E-C8A59971D23A}"/>
            </a:ext>
          </a:extLst>
        </xdr:cNvPr>
        <xdr:cNvSpPr/>
      </xdr:nvSpPr>
      <xdr:spPr>
        <a:xfrm>
          <a:off x="11423651" y="58991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0</xdr:colOff>
      <xdr:row>3</xdr:row>
      <xdr:rowOff>0</xdr:rowOff>
    </xdr:from>
    <xdr:to>
      <xdr:col>11</xdr:col>
      <xdr:colOff>0</xdr:colOff>
      <xdr:row>27</xdr:row>
      <xdr:rowOff>0</xdr:rowOff>
    </xdr:to>
    <xdr:sp macro="" textlink="">
      <xdr:nvSpPr>
        <xdr:cNvPr id="33" name="OpenSolver32">
          <a:extLst>
            <a:ext uri="{FF2B5EF4-FFF2-40B4-BE49-F238E27FC236}">
              <a16:creationId xmlns:a16="http://schemas.microsoft.com/office/drawing/2014/main" id="{186BAD19-5BF0-424D-BDCC-C63DECC0CEE1}"/>
            </a:ext>
          </a:extLst>
        </xdr:cNvPr>
        <xdr:cNvSpPr/>
      </xdr:nvSpPr>
      <xdr:spPr>
        <a:xfrm>
          <a:off x="11601450" y="600075"/>
          <a:ext cx="923925" cy="48006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0000FF"/>
            </a:solidFill>
          </a:endParaRPr>
        </a:p>
      </xdr:txBody>
    </xdr:sp>
    <xdr:clientData/>
  </xdr:twoCellAnchor>
  <xdr:twoCellAnchor>
    <xdr:from>
      <xdr:col>10</xdr:col>
      <xdr:colOff>63500</xdr:colOff>
      <xdr:row>33</xdr:row>
      <xdr:rowOff>63500</xdr:rowOff>
    </xdr:from>
    <xdr:to>
      <xdr:col>11</xdr:col>
      <xdr:colOff>0</xdr:colOff>
      <xdr:row>57</xdr:row>
      <xdr:rowOff>0</xdr:rowOff>
    </xdr:to>
    <xdr:sp macro="" textlink="">
      <xdr:nvSpPr>
        <xdr:cNvPr id="34" name="OpenSolver33">
          <a:extLst>
            <a:ext uri="{FF2B5EF4-FFF2-40B4-BE49-F238E27FC236}">
              <a16:creationId xmlns:a16="http://schemas.microsoft.com/office/drawing/2014/main" id="{1E391E2F-0CC8-4AE9-B7BE-00E0ED9E59B8}"/>
            </a:ext>
          </a:extLst>
        </xdr:cNvPr>
        <xdr:cNvSpPr/>
      </xdr:nvSpPr>
      <xdr:spPr>
        <a:xfrm>
          <a:off x="11664950" y="6664325"/>
          <a:ext cx="860425" cy="47371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0000FF"/>
              </a:solidFill>
            </a:rPr>
            <a:t>≤</a:t>
          </a:r>
        </a:p>
      </xdr:txBody>
    </xdr:sp>
    <xdr:clientData/>
  </xdr:twoCellAnchor>
  <xdr:twoCellAnchor>
    <xdr:from>
      <xdr:col>10</xdr:col>
      <xdr:colOff>461963</xdr:colOff>
      <xdr:row>27</xdr:row>
      <xdr:rowOff>0</xdr:rowOff>
    </xdr:from>
    <xdr:to>
      <xdr:col>10</xdr:col>
      <xdr:colOff>493713</xdr:colOff>
      <xdr:row>33</xdr:row>
      <xdr:rowOff>63500</xdr:rowOff>
    </xdr:to>
    <xdr:cxnSp macro="">
      <xdr:nvCxnSpPr>
        <xdr:cNvPr id="35" name="OpenSolver34">
          <a:extLst>
            <a:ext uri="{FF2B5EF4-FFF2-40B4-BE49-F238E27FC236}">
              <a16:creationId xmlns:a16="http://schemas.microsoft.com/office/drawing/2014/main" id="{B6B6CF08-6D44-4181-8E86-784FD8580237}"/>
            </a:ext>
          </a:extLst>
        </xdr:cNvPr>
        <xdr:cNvCxnSpPr>
          <a:stCxn id="33" idx="2"/>
          <a:endCxn id="34" idx="0"/>
        </xdr:cNvCxnSpPr>
      </xdr:nvCxnSpPr>
      <xdr:spPr>
        <a:xfrm>
          <a:off x="12063413" y="5400675"/>
          <a:ext cx="31750" cy="126365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287338</xdr:colOff>
      <xdr:row>29</xdr:row>
      <xdr:rowOff>104775</xdr:rowOff>
    </xdr:from>
    <xdr:to>
      <xdr:col>10</xdr:col>
      <xdr:colOff>668338</xdr:colOff>
      <xdr:row>30</xdr:row>
      <xdr:rowOff>158750</xdr:rowOff>
    </xdr:to>
    <xdr:sp macro="" textlink="">
      <xdr:nvSpPr>
        <xdr:cNvPr id="36" name="OpenSolver35">
          <a:extLst>
            <a:ext uri="{FF2B5EF4-FFF2-40B4-BE49-F238E27FC236}">
              <a16:creationId xmlns:a16="http://schemas.microsoft.com/office/drawing/2014/main" id="{83840072-43BC-43BC-B739-F3D6D2D2C8B4}"/>
            </a:ext>
          </a:extLst>
        </xdr:cNvPr>
        <xdr:cNvSpPr/>
      </xdr:nvSpPr>
      <xdr:spPr>
        <a:xfrm>
          <a:off x="11888788" y="59055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12700</xdr:colOff>
      <xdr:row>3</xdr:row>
      <xdr:rowOff>12700</xdr:rowOff>
    </xdr:from>
    <xdr:to>
      <xdr:col>6</xdr:col>
      <xdr:colOff>0</xdr:colOff>
      <xdr:row>27</xdr:row>
      <xdr:rowOff>0</xdr:rowOff>
    </xdr:to>
    <xdr:sp macro="" textlink="">
      <xdr:nvSpPr>
        <xdr:cNvPr id="37" name="OpenSolver36">
          <a:extLst>
            <a:ext uri="{FF2B5EF4-FFF2-40B4-BE49-F238E27FC236}">
              <a16:creationId xmlns:a16="http://schemas.microsoft.com/office/drawing/2014/main" id="{737EC931-A81C-4FB9-AFB2-A29B5D6EF836}"/>
            </a:ext>
          </a:extLst>
        </xdr:cNvPr>
        <xdr:cNvSpPr/>
      </xdr:nvSpPr>
      <xdr:spPr>
        <a:xfrm>
          <a:off x="6994525" y="612775"/>
          <a:ext cx="911225" cy="47879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008000"/>
            </a:solidFill>
          </a:endParaRPr>
        </a:p>
      </xdr:txBody>
    </xdr:sp>
    <xdr:clientData/>
  </xdr:twoCellAnchor>
  <xdr:twoCellAnchor>
    <xdr:from>
      <xdr:col>6</xdr:col>
      <xdr:colOff>0</xdr:colOff>
      <xdr:row>33</xdr:row>
      <xdr:rowOff>0</xdr:rowOff>
    </xdr:from>
    <xdr:to>
      <xdr:col>7</xdr:col>
      <xdr:colOff>0</xdr:colOff>
      <xdr:row>57</xdr:row>
      <xdr:rowOff>0</xdr:rowOff>
    </xdr:to>
    <xdr:sp macro="" textlink="">
      <xdr:nvSpPr>
        <xdr:cNvPr id="38" name="OpenSolver37">
          <a:extLst>
            <a:ext uri="{FF2B5EF4-FFF2-40B4-BE49-F238E27FC236}">
              <a16:creationId xmlns:a16="http://schemas.microsoft.com/office/drawing/2014/main" id="{64C8A989-8DEF-43BB-8BD6-459C0B008B85}"/>
            </a:ext>
          </a:extLst>
        </xdr:cNvPr>
        <xdr:cNvSpPr/>
      </xdr:nvSpPr>
      <xdr:spPr>
        <a:xfrm>
          <a:off x="7905750" y="6600825"/>
          <a:ext cx="923925" cy="48006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008000"/>
              </a:solidFill>
            </a:rPr>
            <a:t>≥</a:t>
          </a:r>
        </a:p>
      </xdr:txBody>
    </xdr:sp>
    <xdr:clientData/>
  </xdr:twoCellAnchor>
  <xdr:twoCellAnchor>
    <xdr:from>
      <xdr:col>5</xdr:col>
      <xdr:colOff>468313</xdr:colOff>
      <xdr:row>27</xdr:row>
      <xdr:rowOff>0</xdr:rowOff>
    </xdr:from>
    <xdr:to>
      <xdr:col>6</xdr:col>
      <xdr:colOff>461963</xdr:colOff>
      <xdr:row>33</xdr:row>
      <xdr:rowOff>0</xdr:rowOff>
    </xdr:to>
    <xdr:cxnSp macro="">
      <xdr:nvCxnSpPr>
        <xdr:cNvPr id="39" name="OpenSolver38">
          <a:extLst>
            <a:ext uri="{FF2B5EF4-FFF2-40B4-BE49-F238E27FC236}">
              <a16:creationId xmlns:a16="http://schemas.microsoft.com/office/drawing/2014/main" id="{BE8C7815-41D0-43C7-8BBD-13E1F6B00F2D}"/>
            </a:ext>
          </a:extLst>
        </xdr:cNvPr>
        <xdr:cNvCxnSpPr>
          <a:stCxn id="37" idx="2"/>
          <a:endCxn id="38" idx="0"/>
        </xdr:cNvCxnSpPr>
      </xdr:nvCxnSpPr>
      <xdr:spPr>
        <a:xfrm>
          <a:off x="7450138" y="5400675"/>
          <a:ext cx="917575" cy="1200150"/>
        </a:xfrm>
        <a:prstGeom prst="straightConnector1">
          <a:avLst/>
        </a:prstGeom>
        <a:ln w="9525" cmpd="sng">
          <a:solidFill>
            <a:srgbClr val="008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736601</xdr:colOff>
      <xdr:row>29</xdr:row>
      <xdr:rowOff>73025</xdr:rowOff>
    </xdr:from>
    <xdr:to>
      <xdr:col>6</xdr:col>
      <xdr:colOff>193676</xdr:colOff>
      <xdr:row>30</xdr:row>
      <xdr:rowOff>127000</xdr:rowOff>
    </xdr:to>
    <xdr:sp macro="" textlink="">
      <xdr:nvSpPr>
        <xdr:cNvPr id="40" name="OpenSolver39">
          <a:extLst>
            <a:ext uri="{FF2B5EF4-FFF2-40B4-BE49-F238E27FC236}">
              <a16:creationId xmlns:a16="http://schemas.microsoft.com/office/drawing/2014/main" id="{BABB68FB-0DA0-483F-B81B-52FCE691E8F7}"/>
            </a:ext>
          </a:extLst>
        </xdr:cNvPr>
        <xdr:cNvSpPr/>
      </xdr:nvSpPr>
      <xdr:spPr>
        <a:xfrm>
          <a:off x="7718426" y="58737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12700</xdr:colOff>
      <xdr:row>3</xdr:row>
      <xdr:rowOff>12700</xdr:rowOff>
    </xdr:from>
    <xdr:to>
      <xdr:col>7</xdr:col>
      <xdr:colOff>0</xdr:colOff>
      <xdr:row>27</xdr:row>
      <xdr:rowOff>0</xdr:rowOff>
    </xdr:to>
    <xdr:sp macro="" textlink="">
      <xdr:nvSpPr>
        <xdr:cNvPr id="41" name="OpenSolver40">
          <a:extLst>
            <a:ext uri="{FF2B5EF4-FFF2-40B4-BE49-F238E27FC236}">
              <a16:creationId xmlns:a16="http://schemas.microsoft.com/office/drawing/2014/main" id="{8327908E-DB9E-4EF9-A309-34C8975E76EA}"/>
            </a:ext>
          </a:extLst>
        </xdr:cNvPr>
        <xdr:cNvSpPr/>
      </xdr:nvSpPr>
      <xdr:spPr>
        <a:xfrm>
          <a:off x="7918450" y="612775"/>
          <a:ext cx="911225" cy="4787900"/>
        </a:xfrm>
        <a:prstGeom prst="rect">
          <a:avLst/>
        </a:prstGeom>
        <a:noFill/>
        <a:ln w="25400" cap="flat" cmpd="sng" algn="ctr">
          <a:solidFill>
            <a:srgbClr val="9900CC"/>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9900CC"/>
            </a:solidFill>
          </a:endParaRPr>
        </a:p>
      </xdr:txBody>
    </xdr:sp>
    <xdr:clientData/>
  </xdr:twoCellAnchor>
  <xdr:twoCellAnchor>
    <xdr:from>
      <xdr:col>6</xdr:col>
      <xdr:colOff>12700</xdr:colOff>
      <xdr:row>33</xdr:row>
      <xdr:rowOff>12700</xdr:rowOff>
    </xdr:from>
    <xdr:to>
      <xdr:col>7</xdr:col>
      <xdr:colOff>0</xdr:colOff>
      <xdr:row>57</xdr:row>
      <xdr:rowOff>0</xdr:rowOff>
    </xdr:to>
    <xdr:sp macro="" textlink="">
      <xdr:nvSpPr>
        <xdr:cNvPr id="42" name="OpenSolver41">
          <a:extLst>
            <a:ext uri="{FF2B5EF4-FFF2-40B4-BE49-F238E27FC236}">
              <a16:creationId xmlns:a16="http://schemas.microsoft.com/office/drawing/2014/main" id="{86DAC08A-1179-42D1-9BFD-EFF80F2B475B}"/>
            </a:ext>
          </a:extLst>
        </xdr:cNvPr>
        <xdr:cNvSpPr/>
      </xdr:nvSpPr>
      <xdr:spPr>
        <a:xfrm>
          <a:off x="7918450" y="6613525"/>
          <a:ext cx="911225" cy="4787900"/>
        </a:xfrm>
        <a:prstGeom prst="rect">
          <a:avLst/>
        </a:prstGeom>
        <a:noFill/>
        <a:ln w="25400" cap="flat" cmpd="sng" algn="ctr">
          <a:solidFill>
            <a:srgbClr val="9900CC"/>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9900CC"/>
              </a:solidFill>
            </a:rPr>
            <a:t>≥</a:t>
          </a:r>
        </a:p>
      </xdr:txBody>
    </xdr:sp>
    <xdr:clientData/>
  </xdr:twoCellAnchor>
  <xdr:twoCellAnchor>
    <xdr:from>
      <xdr:col>6</xdr:col>
      <xdr:colOff>468313</xdr:colOff>
      <xdr:row>27</xdr:row>
      <xdr:rowOff>0</xdr:rowOff>
    </xdr:from>
    <xdr:to>
      <xdr:col>6</xdr:col>
      <xdr:colOff>468313</xdr:colOff>
      <xdr:row>33</xdr:row>
      <xdr:rowOff>12700</xdr:rowOff>
    </xdr:to>
    <xdr:cxnSp macro="">
      <xdr:nvCxnSpPr>
        <xdr:cNvPr id="43" name="OpenSolver42">
          <a:extLst>
            <a:ext uri="{FF2B5EF4-FFF2-40B4-BE49-F238E27FC236}">
              <a16:creationId xmlns:a16="http://schemas.microsoft.com/office/drawing/2014/main" id="{8A3C1ABC-F8EA-4834-9E51-A879DB107C31}"/>
            </a:ext>
          </a:extLst>
        </xdr:cNvPr>
        <xdr:cNvCxnSpPr>
          <a:stCxn id="41" idx="2"/>
          <a:endCxn id="42" idx="0"/>
        </xdr:cNvCxnSpPr>
      </xdr:nvCxnSpPr>
      <xdr:spPr>
        <a:xfrm>
          <a:off x="8374063" y="5400675"/>
          <a:ext cx="0" cy="1212850"/>
        </a:xfrm>
        <a:prstGeom prst="straightConnector1">
          <a:avLst/>
        </a:prstGeom>
        <a:ln w="9525" cmpd="sng">
          <a:solidFill>
            <a:srgbClr val="9900CC"/>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277813</xdr:colOff>
      <xdr:row>29</xdr:row>
      <xdr:rowOff>79375</xdr:rowOff>
    </xdr:from>
    <xdr:to>
      <xdr:col>6</xdr:col>
      <xdr:colOff>658813</xdr:colOff>
      <xdr:row>30</xdr:row>
      <xdr:rowOff>133350</xdr:rowOff>
    </xdr:to>
    <xdr:sp macro="" textlink="">
      <xdr:nvSpPr>
        <xdr:cNvPr id="44" name="OpenSolver43">
          <a:extLst>
            <a:ext uri="{FF2B5EF4-FFF2-40B4-BE49-F238E27FC236}">
              <a16:creationId xmlns:a16="http://schemas.microsoft.com/office/drawing/2014/main" id="{65A8DA03-BC84-4EE0-B3A2-C6F14F54EFA4}"/>
            </a:ext>
          </a:extLst>
        </xdr:cNvPr>
        <xdr:cNvSpPr/>
      </xdr:nvSpPr>
      <xdr:spPr>
        <a:xfrm>
          <a:off x="8183563" y="58801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25400</xdr:colOff>
      <xdr:row>33</xdr:row>
      <xdr:rowOff>25400</xdr:rowOff>
    </xdr:from>
    <xdr:to>
      <xdr:col>7</xdr:col>
      <xdr:colOff>0</xdr:colOff>
      <xdr:row>57</xdr:row>
      <xdr:rowOff>0</xdr:rowOff>
    </xdr:to>
    <xdr:sp macro="" textlink="">
      <xdr:nvSpPr>
        <xdr:cNvPr id="45" name="OpenSolver44">
          <a:extLst>
            <a:ext uri="{FF2B5EF4-FFF2-40B4-BE49-F238E27FC236}">
              <a16:creationId xmlns:a16="http://schemas.microsoft.com/office/drawing/2014/main" id="{7529DF72-D503-4BF3-8D14-166F59C0A3E0}"/>
            </a:ext>
          </a:extLst>
        </xdr:cNvPr>
        <xdr:cNvSpPr/>
      </xdr:nvSpPr>
      <xdr:spPr>
        <a:xfrm>
          <a:off x="7931150" y="6626225"/>
          <a:ext cx="898525" cy="4775200"/>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800000"/>
            </a:solidFill>
          </a:endParaRPr>
        </a:p>
      </xdr:txBody>
    </xdr:sp>
    <xdr:clientData/>
  </xdr:twoCellAnchor>
  <xdr:twoCellAnchor>
    <xdr:from>
      <xdr:col>7</xdr:col>
      <xdr:colOff>12700</xdr:colOff>
      <xdr:row>3</xdr:row>
      <xdr:rowOff>12700</xdr:rowOff>
    </xdr:from>
    <xdr:to>
      <xdr:col>8</xdr:col>
      <xdr:colOff>0</xdr:colOff>
      <xdr:row>27</xdr:row>
      <xdr:rowOff>0</xdr:rowOff>
    </xdr:to>
    <xdr:sp macro="" textlink="">
      <xdr:nvSpPr>
        <xdr:cNvPr id="46" name="OpenSolver45">
          <a:extLst>
            <a:ext uri="{FF2B5EF4-FFF2-40B4-BE49-F238E27FC236}">
              <a16:creationId xmlns:a16="http://schemas.microsoft.com/office/drawing/2014/main" id="{70905136-D3F9-4680-A714-7AFA35BED8FB}"/>
            </a:ext>
          </a:extLst>
        </xdr:cNvPr>
        <xdr:cNvSpPr/>
      </xdr:nvSpPr>
      <xdr:spPr>
        <a:xfrm>
          <a:off x="8842375" y="612775"/>
          <a:ext cx="911225" cy="4787900"/>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800000"/>
              </a:solidFill>
            </a:rPr>
            <a:t>≤</a:t>
          </a:r>
        </a:p>
      </xdr:txBody>
    </xdr:sp>
    <xdr:clientData/>
  </xdr:twoCellAnchor>
  <xdr:twoCellAnchor>
    <xdr:from>
      <xdr:col>6</xdr:col>
      <xdr:colOff>474663</xdr:colOff>
      <xdr:row>27</xdr:row>
      <xdr:rowOff>0</xdr:rowOff>
    </xdr:from>
    <xdr:to>
      <xdr:col>7</xdr:col>
      <xdr:colOff>468313</xdr:colOff>
      <xdr:row>33</xdr:row>
      <xdr:rowOff>25400</xdr:rowOff>
    </xdr:to>
    <xdr:cxnSp macro="">
      <xdr:nvCxnSpPr>
        <xdr:cNvPr id="47" name="OpenSolver46">
          <a:extLst>
            <a:ext uri="{FF2B5EF4-FFF2-40B4-BE49-F238E27FC236}">
              <a16:creationId xmlns:a16="http://schemas.microsoft.com/office/drawing/2014/main" id="{F02ED71A-B291-4CB9-888B-A9DFCFC9A1B1}"/>
            </a:ext>
          </a:extLst>
        </xdr:cNvPr>
        <xdr:cNvCxnSpPr>
          <a:stCxn id="45" idx="0"/>
          <a:endCxn id="46" idx="2"/>
        </xdr:cNvCxnSpPr>
      </xdr:nvCxnSpPr>
      <xdr:spPr>
        <a:xfrm flipV="1">
          <a:off x="8380413" y="5400675"/>
          <a:ext cx="917575" cy="1225550"/>
        </a:xfrm>
        <a:prstGeom prst="straightConnector1">
          <a:avLst/>
        </a:prstGeom>
        <a:ln w="9525" cmpd="sng">
          <a:solidFill>
            <a:srgbClr val="800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742951</xdr:colOff>
      <xdr:row>29</xdr:row>
      <xdr:rowOff>85725</xdr:rowOff>
    </xdr:from>
    <xdr:to>
      <xdr:col>7</xdr:col>
      <xdr:colOff>200026</xdr:colOff>
      <xdr:row>30</xdr:row>
      <xdr:rowOff>139700</xdr:rowOff>
    </xdr:to>
    <xdr:sp macro="" textlink="">
      <xdr:nvSpPr>
        <xdr:cNvPr id="48" name="OpenSolver47">
          <a:extLst>
            <a:ext uri="{FF2B5EF4-FFF2-40B4-BE49-F238E27FC236}">
              <a16:creationId xmlns:a16="http://schemas.microsoft.com/office/drawing/2014/main" id="{F52A3E1E-B416-4F83-8552-823AB67D949C}"/>
            </a:ext>
          </a:extLst>
        </xdr:cNvPr>
        <xdr:cNvSpPr/>
      </xdr:nvSpPr>
      <xdr:spPr>
        <a:xfrm>
          <a:off x="8648701" y="58864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38100</xdr:colOff>
      <xdr:row>33</xdr:row>
      <xdr:rowOff>38100</xdr:rowOff>
    </xdr:from>
    <xdr:to>
      <xdr:col>7</xdr:col>
      <xdr:colOff>0</xdr:colOff>
      <xdr:row>57</xdr:row>
      <xdr:rowOff>0</xdr:rowOff>
    </xdr:to>
    <xdr:sp macro="" textlink="">
      <xdr:nvSpPr>
        <xdr:cNvPr id="49" name="OpenSolver48">
          <a:extLst>
            <a:ext uri="{FF2B5EF4-FFF2-40B4-BE49-F238E27FC236}">
              <a16:creationId xmlns:a16="http://schemas.microsoft.com/office/drawing/2014/main" id="{8D618C67-42F2-4584-B582-75F7DCF62F6C}"/>
            </a:ext>
          </a:extLst>
        </xdr:cNvPr>
        <xdr:cNvSpPr/>
      </xdr:nvSpPr>
      <xdr:spPr>
        <a:xfrm>
          <a:off x="7943850" y="6638925"/>
          <a:ext cx="885825" cy="4762500"/>
        </a:xfrm>
        <a:prstGeom prst="rect">
          <a:avLst/>
        </a:prstGeom>
        <a:noFill/>
        <a:ln w="25400" cap="flat" cmpd="sng" algn="ctr">
          <a:solidFill>
            <a:srgbClr val="00CC33"/>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00CC33"/>
            </a:solidFill>
          </a:endParaRPr>
        </a:p>
      </xdr:txBody>
    </xdr:sp>
    <xdr:clientData/>
  </xdr:twoCellAnchor>
  <xdr:twoCellAnchor>
    <xdr:from>
      <xdr:col>8</xdr:col>
      <xdr:colOff>12700</xdr:colOff>
      <xdr:row>3</xdr:row>
      <xdr:rowOff>12700</xdr:rowOff>
    </xdr:from>
    <xdr:to>
      <xdr:col>9</xdr:col>
      <xdr:colOff>0</xdr:colOff>
      <xdr:row>27</xdr:row>
      <xdr:rowOff>0</xdr:rowOff>
    </xdr:to>
    <xdr:sp macro="" textlink="">
      <xdr:nvSpPr>
        <xdr:cNvPr id="50" name="OpenSolver49">
          <a:extLst>
            <a:ext uri="{FF2B5EF4-FFF2-40B4-BE49-F238E27FC236}">
              <a16:creationId xmlns:a16="http://schemas.microsoft.com/office/drawing/2014/main" id="{BA0C2964-8DB0-46AB-AF42-7A10C58BF76A}"/>
            </a:ext>
          </a:extLst>
        </xdr:cNvPr>
        <xdr:cNvSpPr/>
      </xdr:nvSpPr>
      <xdr:spPr>
        <a:xfrm>
          <a:off x="9766300" y="612775"/>
          <a:ext cx="911225" cy="4787900"/>
        </a:xfrm>
        <a:prstGeom prst="rect">
          <a:avLst/>
        </a:prstGeom>
        <a:noFill/>
        <a:ln w="25400" cap="flat" cmpd="sng" algn="ctr">
          <a:solidFill>
            <a:srgbClr val="00CC33"/>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00CC33"/>
              </a:solidFill>
            </a:rPr>
            <a:t>≤</a:t>
          </a:r>
        </a:p>
      </xdr:txBody>
    </xdr:sp>
    <xdr:clientData/>
  </xdr:twoCellAnchor>
  <xdr:twoCellAnchor>
    <xdr:from>
      <xdr:col>6</xdr:col>
      <xdr:colOff>481013</xdr:colOff>
      <xdr:row>27</xdr:row>
      <xdr:rowOff>0</xdr:rowOff>
    </xdr:from>
    <xdr:to>
      <xdr:col>8</xdr:col>
      <xdr:colOff>468313</xdr:colOff>
      <xdr:row>33</xdr:row>
      <xdr:rowOff>38100</xdr:rowOff>
    </xdr:to>
    <xdr:cxnSp macro="">
      <xdr:nvCxnSpPr>
        <xdr:cNvPr id="51" name="OpenSolver50">
          <a:extLst>
            <a:ext uri="{FF2B5EF4-FFF2-40B4-BE49-F238E27FC236}">
              <a16:creationId xmlns:a16="http://schemas.microsoft.com/office/drawing/2014/main" id="{23CAFB0A-90D7-4ED8-89CB-A346E25A0F14}"/>
            </a:ext>
          </a:extLst>
        </xdr:cNvPr>
        <xdr:cNvCxnSpPr>
          <a:stCxn id="49" idx="0"/>
          <a:endCxn id="50" idx="2"/>
        </xdr:cNvCxnSpPr>
      </xdr:nvCxnSpPr>
      <xdr:spPr>
        <a:xfrm flipV="1">
          <a:off x="8386763" y="5400675"/>
          <a:ext cx="1835150" cy="1238250"/>
        </a:xfrm>
        <a:prstGeom prst="straightConnector1">
          <a:avLst/>
        </a:prstGeom>
        <a:ln w="9525" cmpd="sng">
          <a:solidFill>
            <a:srgbClr val="00CC33"/>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284163</xdr:colOff>
      <xdr:row>29</xdr:row>
      <xdr:rowOff>92075</xdr:rowOff>
    </xdr:from>
    <xdr:to>
      <xdr:col>7</xdr:col>
      <xdr:colOff>665163</xdr:colOff>
      <xdr:row>30</xdr:row>
      <xdr:rowOff>146050</xdr:rowOff>
    </xdr:to>
    <xdr:sp macro="" textlink="">
      <xdr:nvSpPr>
        <xdr:cNvPr id="52" name="OpenSolver51">
          <a:extLst>
            <a:ext uri="{FF2B5EF4-FFF2-40B4-BE49-F238E27FC236}">
              <a16:creationId xmlns:a16="http://schemas.microsoft.com/office/drawing/2014/main" id="{44346C0C-9992-4156-A541-E7787346DDAE}"/>
            </a:ext>
          </a:extLst>
        </xdr:cNvPr>
        <xdr:cNvSpPr/>
      </xdr:nvSpPr>
      <xdr:spPr>
        <a:xfrm>
          <a:off x="9113838" y="58928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50800</xdr:colOff>
      <xdr:row>33</xdr:row>
      <xdr:rowOff>50800</xdr:rowOff>
    </xdr:from>
    <xdr:to>
      <xdr:col>7</xdr:col>
      <xdr:colOff>0</xdr:colOff>
      <xdr:row>57</xdr:row>
      <xdr:rowOff>0</xdr:rowOff>
    </xdr:to>
    <xdr:sp macro="" textlink="">
      <xdr:nvSpPr>
        <xdr:cNvPr id="53" name="OpenSolver52">
          <a:extLst>
            <a:ext uri="{FF2B5EF4-FFF2-40B4-BE49-F238E27FC236}">
              <a16:creationId xmlns:a16="http://schemas.microsoft.com/office/drawing/2014/main" id="{3E6B405B-A5EC-45C8-9E7F-FB7562F3F505}"/>
            </a:ext>
          </a:extLst>
        </xdr:cNvPr>
        <xdr:cNvSpPr/>
      </xdr:nvSpPr>
      <xdr:spPr>
        <a:xfrm>
          <a:off x="7956550" y="6651625"/>
          <a:ext cx="873125" cy="4749800"/>
        </a:xfrm>
        <a:prstGeom prst="rect">
          <a:avLst/>
        </a:prstGeom>
        <a:noFill/>
        <a:ln w="25400" cap="flat" cmpd="sng" algn="ctr">
          <a:solidFill>
            <a:srgbClr val="FF66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FF6600"/>
            </a:solidFill>
          </a:endParaRPr>
        </a:p>
      </xdr:txBody>
    </xdr:sp>
    <xdr:clientData/>
  </xdr:twoCellAnchor>
  <xdr:twoCellAnchor>
    <xdr:from>
      <xdr:col>9</xdr:col>
      <xdr:colOff>12700</xdr:colOff>
      <xdr:row>3</xdr:row>
      <xdr:rowOff>12700</xdr:rowOff>
    </xdr:from>
    <xdr:to>
      <xdr:col>10</xdr:col>
      <xdr:colOff>0</xdr:colOff>
      <xdr:row>27</xdr:row>
      <xdr:rowOff>0</xdr:rowOff>
    </xdr:to>
    <xdr:sp macro="" textlink="">
      <xdr:nvSpPr>
        <xdr:cNvPr id="54" name="OpenSolver53">
          <a:extLst>
            <a:ext uri="{FF2B5EF4-FFF2-40B4-BE49-F238E27FC236}">
              <a16:creationId xmlns:a16="http://schemas.microsoft.com/office/drawing/2014/main" id="{10B8C19E-81E8-4FD7-B88B-20E98BBFABBB}"/>
            </a:ext>
          </a:extLst>
        </xdr:cNvPr>
        <xdr:cNvSpPr/>
      </xdr:nvSpPr>
      <xdr:spPr>
        <a:xfrm>
          <a:off x="10690225" y="612775"/>
          <a:ext cx="911225" cy="4787900"/>
        </a:xfrm>
        <a:prstGeom prst="rect">
          <a:avLst/>
        </a:prstGeom>
        <a:noFill/>
        <a:ln w="25400" cap="flat" cmpd="sng" algn="ctr">
          <a:solidFill>
            <a:srgbClr val="FF66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FF6600"/>
              </a:solidFill>
            </a:rPr>
            <a:t>≤</a:t>
          </a:r>
        </a:p>
      </xdr:txBody>
    </xdr:sp>
    <xdr:clientData/>
  </xdr:twoCellAnchor>
  <xdr:twoCellAnchor>
    <xdr:from>
      <xdr:col>6</xdr:col>
      <xdr:colOff>487363</xdr:colOff>
      <xdr:row>27</xdr:row>
      <xdr:rowOff>0</xdr:rowOff>
    </xdr:from>
    <xdr:to>
      <xdr:col>9</xdr:col>
      <xdr:colOff>468313</xdr:colOff>
      <xdr:row>33</xdr:row>
      <xdr:rowOff>50800</xdr:rowOff>
    </xdr:to>
    <xdr:cxnSp macro="">
      <xdr:nvCxnSpPr>
        <xdr:cNvPr id="55" name="OpenSolver54">
          <a:extLst>
            <a:ext uri="{FF2B5EF4-FFF2-40B4-BE49-F238E27FC236}">
              <a16:creationId xmlns:a16="http://schemas.microsoft.com/office/drawing/2014/main" id="{E6D6B369-D0B3-4651-A78A-A54B74F9E81C}"/>
            </a:ext>
          </a:extLst>
        </xdr:cNvPr>
        <xdr:cNvCxnSpPr>
          <a:stCxn id="53" idx="0"/>
          <a:endCxn id="54" idx="2"/>
        </xdr:cNvCxnSpPr>
      </xdr:nvCxnSpPr>
      <xdr:spPr>
        <a:xfrm flipV="1">
          <a:off x="8393113" y="5400675"/>
          <a:ext cx="2752725" cy="1250950"/>
        </a:xfrm>
        <a:prstGeom prst="straightConnector1">
          <a:avLst/>
        </a:prstGeom>
        <a:ln w="9525" cmpd="sng">
          <a:solidFill>
            <a:srgbClr val="FF66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749301</xdr:colOff>
      <xdr:row>29</xdr:row>
      <xdr:rowOff>98425</xdr:rowOff>
    </xdr:from>
    <xdr:to>
      <xdr:col>8</xdr:col>
      <xdr:colOff>206376</xdr:colOff>
      <xdr:row>30</xdr:row>
      <xdr:rowOff>152400</xdr:rowOff>
    </xdr:to>
    <xdr:sp macro="" textlink="">
      <xdr:nvSpPr>
        <xdr:cNvPr id="56" name="OpenSolver55">
          <a:extLst>
            <a:ext uri="{FF2B5EF4-FFF2-40B4-BE49-F238E27FC236}">
              <a16:creationId xmlns:a16="http://schemas.microsoft.com/office/drawing/2014/main" id="{F36E50EC-477C-4D7D-884F-803374D62C96}"/>
            </a:ext>
          </a:extLst>
        </xdr:cNvPr>
        <xdr:cNvSpPr/>
      </xdr:nvSpPr>
      <xdr:spPr>
        <a:xfrm>
          <a:off x="9578976" y="58991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63500</xdr:colOff>
      <xdr:row>33</xdr:row>
      <xdr:rowOff>63500</xdr:rowOff>
    </xdr:from>
    <xdr:to>
      <xdr:col>7</xdr:col>
      <xdr:colOff>0</xdr:colOff>
      <xdr:row>57</xdr:row>
      <xdr:rowOff>0</xdr:rowOff>
    </xdr:to>
    <xdr:sp macro="" textlink="">
      <xdr:nvSpPr>
        <xdr:cNvPr id="57" name="OpenSolver56">
          <a:extLst>
            <a:ext uri="{FF2B5EF4-FFF2-40B4-BE49-F238E27FC236}">
              <a16:creationId xmlns:a16="http://schemas.microsoft.com/office/drawing/2014/main" id="{E4B1D9BC-C60E-4027-8A5D-F8062FE01B8E}"/>
            </a:ext>
          </a:extLst>
        </xdr:cNvPr>
        <xdr:cNvSpPr/>
      </xdr:nvSpPr>
      <xdr:spPr>
        <a:xfrm>
          <a:off x="7969250" y="6664325"/>
          <a:ext cx="860425" cy="4737100"/>
        </a:xfrm>
        <a:prstGeom prst="rect">
          <a:avLst/>
        </a:prstGeom>
        <a:noFill/>
        <a:ln w="25400" cap="flat" cmpd="sng" algn="ctr">
          <a:solidFill>
            <a:srgbClr val="CC0099"/>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CC0099"/>
            </a:solidFill>
          </a:endParaRPr>
        </a:p>
      </xdr:txBody>
    </xdr:sp>
    <xdr:clientData/>
  </xdr:twoCellAnchor>
  <xdr:twoCellAnchor>
    <xdr:from>
      <xdr:col>10</xdr:col>
      <xdr:colOff>12700</xdr:colOff>
      <xdr:row>3</xdr:row>
      <xdr:rowOff>12700</xdr:rowOff>
    </xdr:from>
    <xdr:to>
      <xdr:col>11</xdr:col>
      <xdr:colOff>0</xdr:colOff>
      <xdr:row>27</xdr:row>
      <xdr:rowOff>0</xdr:rowOff>
    </xdr:to>
    <xdr:sp macro="" textlink="">
      <xdr:nvSpPr>
        <xdr:cNvPr id="58" name="OpenSolver57">
          <a:extLst>
            <a:ext uri="{FF2B5EF4-FFF2-40B4-BE49-F238E27FC236}">
              <a16:creationId xmlns:a16="http://schemas.microsoft.com/office/drawing/2014/main" id="{A32474C8-A3BD-44B8-BF0A-27222BE9E264}"/>
            </a:ext>
          </a:extLst>
        </xdr:cNvPr>
        <xdr:cNvSpPr/>
      </xdr:nvSpPr>
      <xdr:spPr>
        <a:xfrm>
          <a:off x="11614150" y="612775"/>
          <a:ext cx="911225" cy="4787900"/>
        </a:xfrm>
        <a:prstGeom prst="rect">
          <a:avLst/>
        </a:prstGeom>
        <a:noFill/>
        <a:ln w="25400" cap="flat" cmpd="sng" algn="ctr">
          <a:solidFill>
            <a:srgbClr val="CC0099"/>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CC0099"/>
              </a:solidFill>
            </a:rPr>
            <a:t>≤</a:t>
          </a:r>
        </a:p>
      </xdr:txBody>
    </xdr:sp>
    <xdr:clientData/>
  </xdr:twoCellAnchor>
  <xdr:twoCellAnchor>
    <xdr:from>
      <xdr:col>6</xdr:col>
      <xdr:colOff>493713</xdr:colOff>
      <xdr:row>27</xdr:row>
      <xdr:rowOff>0</xdr:rowOff>
    </xdr:from>
    <xdr:to>
      <xdr:col>10</xdr:col>
      <xdr:colOff>468313</xdr:colOff>
      <xdr:row>33</xdr:row>
      <xdr:rowOff>63500</xdr:rowOff>
    </xdr:to>
    <xdr:cxnSp macro="">
      <xdr:nvCxnSpPr>
        <xdr:cNvPr id="59" name="OpenSolver58">
          <a:extLst>
            <a:ext uri="{FF2B5EF4-FFF2-40B4-BE49-F238E27FC236}">
              <a16:creationId xmlns:a16="http://schemas.microsoft.com/office/drawing/2014/main" id="{53F8F91F-6EBF-4619-AE3E-E7D3F0DC9A58}"/>
            </a:ext>
          </a:extLst>
        </xdr:cNvPr>
        <xdr:cNvCxnSpPr>
          <a:stCxn id="57" idx="0"/>
          <a:endCxn id="58" idx="2"/>
        </xdr:cNvCxnSpPr>
      </xdr:nvCxnSpPr>
      <xdr:spPr>
        <a:xfrm flipV="1">
          <a:off x="8399463" y="5400675"/>
          <a:ext cx="3670300" cy="1263650"/>
        </a:xfrm>
        <a:prstGeom prst="straightConnector1">
          <a:avLst/>
        </a:prstGeom>
        <a:ln w="9525" cmpd="sng">
          <a:solidFill>
            <a:srgbClr val="CC0099"/>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290513</xdr:colOff>
      <xdr:row>29</xdr:row>
      <xdr:rowOff>104775</xdr:rowOff>
    </xdr:from>
    <xdr:to>
      <xdr:col>8</xdr:col>
      <xdr:colOff>671513</xdr:colOff>
      <xdr:row>30</xdr:row>
      <xdr:rowOff>158750</xdr:rowOff>
    </xdr:to>
    <xdr:sp macro="" textlink="">
      <xdr:nvSpPr>
        <xdr:cNvPr id="60" name="OpenSolver59">
          <a:extLst>
            <a:ext uri="{FF2B5EF4-FFF2-40B4-BE49-F238E27FC236}">
              <a16:creationId xmlns:a16="http://schemas.microsoft.com/office/drawing/2014/main" id="{198A1F9B-B42F-47F0-86B5-59C3880A5FD1}"/>
            </a:ext>
          </a:extLst>
        </xdr:cNvPr>
        <xdr:cNvSpPr/>
      </xdr:nvSpPr>
      <xdr:spPr>
        <a:xfrm>
          <a:off x="10044113" y="59055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0</xdr:colOff>
      <xdr:row>3</xdr:row>
      <xdr:rowOff>0</xdr:rowOff>
    </xdr:from>
    <xdr:to>
      <xdr:col>12</xdr:col>
      <xdr:colOff>0</xdr:colOff>
      <xdr:row>27</xdr:row>
      <xdr:rowOff>0</xdr:rowOff>
    </xdr:to>
    <xdr:sp macro="" textlink="">
      <xdr:nvSpPr>
        <xdr:cNvPr id="61" name="OpenSolver60">
          <a:extLst>
            <a:ext uri="{FF2B5EF4-FFF2-40B4-BE49-F238E27FC236}">
              <a16:creationId xmlns:a16="http://schemas.microsoft.com/office/drawing/2014/main" id="{6FBCF95C-86E5-4782-B6E4-F237FE2E83CE}"/>
            </a:ext>
          </a:extLst>
        </xdr:cNvPr>
        <xdr:cNvSpPr/>
      </xdr:nvSpPr>
      <xdr:spPr>
        <a:xfrm>
          <a:off x="12525375" y="600075"/>
          <a:ext cx="962025" cy="48006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CA" sz="1100" b="1">
            <a:solidFill>
              <a:srgbClr val="0000FF"/>
            </a:solidFill>
          </a:endParaRPr>
        </a:p>
      </xdr:txBody>
    </xdr:sp>
    <xdr:clientData/>
  </xdr:twoCellAnchor>
  <xdr:twoCellAnchor>
    <xdr:from>
      <xdr:col>13</xdr:col>
      <xdr:colOff>0</xdr:colOff>
      <xdr:row>3</xdr:row>
      <xdr:rowOff>0</xdr:rowOff>
    </xdr:from>
    <xdr:to>
      <xdr:col>14</xdr:col>
      <xdr:colOff>0</xdr:colOff>
      <xdr:row>27</xdr:row>
      <xdr:rowOff>0</xdr:rowOff>
    </xdr:to>
    <xdr:sp macro="" textlink="">
      <xdr:nvSpPr>
        <xdr:cNvPr id="62" name="OpenSolver61">
          <a:extLst>
            <a:ext uri="{FF2B5EF4-FFF2-40B4-BE49-F238E27FC236}">
              <a16:creationId xmlns:a16="http://schemas.microsoft.com/office/drawing/2014/main" id="{56C627E6-E9FF-4872-A6EA-841142BD1381}"/>
            </a:ext>
          </a:extLst>
        </xdr:cNvPr>
        <xdr:cNvSpPr/>
      </xdr:nvSpPr>
      <xdr:spPr>
        <a:xfrm>
          <a:off x="14573250" y="600075"/>
          <a:ext cx="742950" cy="48006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CA" sz="1100" b="1">
              <a:solidFill>
                <a:srgbClr val="0000FF"/>
              </a:solidFill>
            </a:rPr>
            <a:t>≥</a:t>
          </a:r>
        </a:p>
      </xdr:txBody>
    </xdr:sp>
    <xdr:clientData/>
  </xdr:twoCellAnchor>
  <xdr:twoCellAnchor>
    <xdr:from>
      <xdr:col>12</xdr:col>
      <xdr:colOff>0</xdr:colOff>
      <xdr:row>15</xdr:row>
      <xdr:rowOff>0</xdr:rowOff>
    </xdr:from>
    <xdr:to>
      <xdr:col>13</xdr:col>
      <xdr:colOff>0</xdr:colOff>
      <xdr:row>15</xdr:row>
      <xdr:rowOff>0</xdr:rowOff>
    </xdr:to>
    <xdr:cxnSp macro="">
      <xdr:nvCxnSpPr>
        <xdr:cNvPr id="63" name="OpenSolver62">
          <a:extLst>
            <a:ext uri="{FF2B5EF4-FFF2-40B4-BE49-F238E27FC236}">
              <a16:creationId xmlns:a16="http://schemas.microsoft.com/office/drawing/2014/main" id="{23CC180D-B0B9-475B-8A75-260328EE1CA5}"/>
            </a:ext>
          </a:extLst>
        </xdr:cNvPr>
        <xdr:cNvCxnSpPr>
          <a:stCxn id="61" idx="3"/>
          <a:endCxn id="62" idx="1"/>
        </xdr:cNvCxnSpPr>
      </xdr:nvCxnSpPr>
      <xdr:spPr>
        <a:xfrm>
          <a:off x="13487400" y="3000375"/>
          <a:ext cx="1085850" cy="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352425</xdr:colOff>
      <xdr:row>14</xdr:row>
      <xdr:rowOff>73025</xdr:rowOff>
    </xdr:from>
    <xdr:to>
      <xdr:col>12</xdr:col>
      <xdr:colOff>733425</xdr:colOff>
      <xdr:row>15</xdr:row>
      <xdr:rowOff>127000</xdr:rowOff>
    </xdr:to>
    <xdr:sp macro="" textlink="">
      <xdr:nvSpPr>
        <xdr:cNvPr id="64" name="OpenSolver63">
          <a:extLst>
            <a:ext uri="{FF2B5EF4-FFF2-40B4-BE49-F238E27FC236}">
              <a16:creationId xmlns:a16="http://schemas.microsoft.com/office/drawing/2014/main" id="{52087D02-4EF4-4DEA-BA68-2D14E45EA953}"/>
            </a:ext>
          </a:extLst>
        </xdr:cNvPr>
        <xdr:cNvSpPr/>
      </xdr:nvSpPr>
      <xdr:spPr>
        <a:xfrm>
          <a:off x="13839825" y="2873375"/>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15875</xdr:colOff>
      <xdr:row>3</xdr:row>
      <xdr:rowOff>9525</xdr:rowOff>
    </xdr:from>
    <xdr:to>
      <xdr:col>5</xdr:col>
      <xdr:colOff>68005</xdr:colOff>
      <xdr:row>3</xdr:row>
      <xdr:rowOff>123825</xdr:rowOff>
    </xdr:to>
    <xdr:sp macro="" textlink="">
      <xdr:nvSpPr>
        <xdr:cNvPr id="65" name="OpenSolver64">
          <a:extLst>
            <a:ext uri="{FF2B5EF4-FFF2-40B4-BE49-F238E27FC236}">
              <a16:creationId xmlns:a16="http://schemas.microsoft.com/office/drawing/2014/main" id="{B7E1C077-6B25-4BD6-ABA3-F1D08A9D1AF2}"/>
            </a:ext>
          </a:extLst>
        </xdr:cNvPr>
        <xdr:cNvSpPr/>
      </xdr:nvSpPr>
      <xdr:spPr>
        <a:xfrm>
          <a:off x="6997700" y="60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3</xdr:row>
      <xdr:rowOff>9525</xdr:rowOff>
    </xdr:from>
    <xdr:to>
      <xdr:col>6</xdr:col>
      <xdr:colOff>71180</xdr:colOff>
      <xdr:row>3</xdr:row>
      <xdr:rowOff>123825</xdr:rowOff>
    </xdr:to>
    <xdr:sp macro="" textlink="">
      <xdr:nvSpPr>
        <xdr:cNvPr id="66" name="OpenSolver65">
          <a:extLst>
            <a:ext uri="{FF2B5EF4-FFF2-40B4-BE49-F238E27FC236}">
              <a16:creationId xmlns:a16="http://schemas.microsoft.com/office/drawing/2014/main" id="{1B1C6F4C-0835-4C12-88B6-2568547D78CC}"/>
            </a:ext>
          </a:extLst>
        </xdr:cNvPr>
        <xdr:cNvSpPr/>
      </xdr:nvSpPr>
      <xdr:spPr>
        <a:xfrm>
          <a:off x="7924800" y="60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3</xdr:row>
      <xdr:rowOff>9525</xdr:rowOff>
    </xdr:from>
    <xdr:to>
      <xdr:col>7</xdr:col>
      <xdr:colOff>61655</xdr:colOff>
      <xdr:row>3</xdr:row>
      <xdr:rowOff>123825</xdr:rowOff>
    </xdr:to>
    <xdr:sp macro="" textlink="">
      <xdr:nvSpPr>
        <xdr:cNvPr id="67" name="OpenSolver66">
          <a:extLst>
            <a:ext uri="{FF2B5EF4-FFF2-40B4-BE49-F238E27FC236}">
              <a16:creationId xmlns:a16="http://schemas.microsoft.com/office/drawing/2014/main" id="{19E6A569-EBEA-4AC4-A286-C62E5F966FC8}"/>
            </a:ext>
          </a:extLst>
        </xdr:cNvPr>
        <xdr:cNvSpPr/>
      </xdr:nvSpPr>
      <xdr:spPr>
        <a:xfrm>
          <a:off x="8839200" y="60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3</xdr:row>
      <xdr:rowOff>9525</xdr:rowOff>
    </xdr:from>
    <xdr:to>
      <xdr:col>8</xdr:col>
      <xdr:colOff>64830</xdr:colOff>
      <xdr:row>3</xdr:row>
      <xdr:rowOff>123825</xdr:rowOff>
    </xdr:to>
    <xdr:sp macro="" textlink="">
      <xdr:nvSpPr>
        <xdr:cNvPr id="68" name="OpenSolver67">
          <a:extLst>
            <a:ext uri="{FF2B5EF4-FFF2-40B4-BE49-F238E27FC236}">
              <a16:creationId xmlns:a16="http://schemas.microsoft.com/office/drawing/2014/main" id="{B47E9D2D-FA8A-4E5E-80E8-C34FE602D7CE}"/>
            </a:ext>
          </a:extLst>
        </xdr:cNvPr>
        <xdr:cNvSpPr/>
      </xdr:nvSpPr>
      <xdr:spPr>
        <a:xfrm>
          <a:off x="9766300" y="60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3</xdr:row>
      <xdr:rowOff>9525</xdr:rowOff>
    </xdr:from>
    <xdr:to>
      <xdr:col>9</xdr:col>
      <xdr:colOff>68005</xdr:colOff>
      <xdr:row>3</xdr:row>
      <xdr:rowOff>123825</xdr:rowOff>
    </xdr:to>
    <xdr:sp macro="" textlink="">
      <xdr:nvSpPr>
        <xdr:cNvPr id="69" name="OpenSolver68">
          <a:extLst>
            <a:ext uri="{FF2B5EF4-FFF2-40B4-BE49-F238E27FC236}">
              <a16:creationId xmlns:a16="http://schemas.microsoft.com/office/drawing/2014/main" id="{A45DA008-4911-4FDE-935A-C96DA22E7BC5}"/>
            </a:ext>
          </a:extLst>
        </xdr:cNvPr>
        <xdr:cNvSpPr/>
      </xdr:nvSpPr>
      <xdr:spPr>
        <a:xfrm>
          <a:off x="10693400" y="60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3</xdr:row>
      <xdr:rowOff>9525</xdr:rowOff>
    </xdr:from>
    <xdr:to>
      <xdr:col>10</xdr:col>
      <xdr:colOff>58480</xdr:colOff>
      <xdr:row>3</xdr:row>
      <xdr:rowOff>123825</xdr:rowOff>
    </xdr:to>
    <xdr:sp macro="" textlink="">
      <xdr:nvSpPr>
        <xdr:cNvPr id="70" name="OpenSolver69">
          <a:extLst>
            <a:ext uri="{FF2B5EF4-FFF2-40B4-BE49-F238E27FC236}">
              <a16:creationId xmlns:a16="http://schemas.microsoft.com/office/drawing/2014/main" id="{F07AE7A3-9C14-457E-B82E-0A0B4C158F71}"/>
            </a:ext>
          </a:extLst>
        </xdr:cNvPr>
        <xdr:cNvSpPr/>
      </xdr:nvSpPr>
      <xdr:spPr>
        <a:xfrm>
          <a:off x="11607800" y="60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4</xdr:row>
      <xdr:rowOff>12700</xdr:rowOff>
    </xdr:from>
    <xdr:to>
      <xdr:col>5</xdr:col>
      <xdr:colOff>68005</xdr:colOff>
      <xdr:row>4</xdr:row>
      <xdr:rowOff>127000</xdr:rowOff>
    </xdr:to>
    <xdr:sp macro="" textlink="">
      <xdr:nvSpPr>
        <xdr:cNvPr id="71" name="OpenSolver70">
          <a:extLst>
            <a:ext uri="{FF2B5EF4-FFF2-40B4-BE49-F238E27FC236}">
              <a16:creationId xmlns:a16="http://schemas.microsoft.com/office/drawing/2014/main" id="{E45EAE40-B9F7-44FD-8047-6D7DBE77A6CC}"/>
            </a:ext>
          </a:extLst>
        </xdr:cNvPr>
        <xdr:cNvSpPr/>
      </xdr:nvSpPr>
      <xdr:spPr>
        <a:xfrm>
          <a:off x="6997700" y="812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4</xdr:row>
      <xdr:rowOff>12700</xdr:rowOff>
    </xdr:from>
    <xdr:to>
      <xdr:col>6</xdr:col>
      <xdr:colOff>71180</xdr:colOff>
      <xdr:row>4</xdr:row>
      <xdr:rowOff>127000</xdr:rowOff>
    </xdr:to>
    <xdr:sp macro="" textlink="">
      <xdr:nvSpPr>
        <xdr:cNvPr id="72" name="OpenSolver71">
          <a:extLst>
            <a:ext uri="{FF2B5EF4-FFF2-40B4-BE49-F238E27FC236}">
              <a16:creationId xmlns:a16="http://schemas.microsoft.com/office/drawing/2014/main" id="{0A834463-8E2C-4A3E-A3C3-8D6F50C0DE92}"/>
            </a:ext>
          </a:extLst>
        </xdr:cNvPr>
        <xdr:cNvSpPr/>
      </xdr:nvSpPr>
      <xdr:spPr>
        <a:xfrm>
          <a:off x="7924800" y="812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4</xdr:row>
      <xdr:rowOff>12700</xdr:rowOff>
    </xdr:from>
    <xdr:to>
      <xdr:col>7</xdr:col>
      <xdr:colOff>61655</xdr:colOff>
      <xdr:row>4</xdr:row>
      <xdr:rowOff>127000</xdr:rowOff>
    </xdr:to>
    <xdr:sp macro="" textlink="">
      <xdr:nvSpPr>
        <xdr:cNvPr id="73" name="OpenSolver72">
          <a:extLst>
            <a:ext uri="{FF2B5EF4-FFF2-40B4-BE49-F238E27FC236}">
              <a16:creationId xmlns:a16="http://schemas.microsoft.com/office/drawing/2014/main" id="{48B25967-0950-45D5-BC4A-93342B47B29B}"/>
            </a:ext>
          </a:extLst>
        </xdr:cNvPr>
        <xdr:cNvSpPr/>
      </xdr:nvSpPr>
      <xdr:spPr>
        <a:xfrm>
          <a:off x="8839200" y="812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4</xdr:row>
      <xdr:rowOff>12700</xdr:rowOff>
    </xdr:from>
    <xdr:to>
      <xdr:col>8</xdr:col>
      <xdr:colOff>64830</xdr:colOff>
      <xdr:row>4</xdr:row>
      <xdr:rowOff>127000</xdr:rowOff>
    </xdr:to>
    <xdr:sp macro="" textlink="">
      <xdr:nvSpPr>
        <xdr:cNvPr id="74" name="OpenSolver73">
          <a:extLst>
            <a:ext uri="{FF2B5EF4-FFF2-40B4-BE49-F238E27FC236}">
              <a16:creationId xmlns:a16="http://schemas.microsoft.com/office/drawing/2014/main" id="{F537F5B3-5E9B-4F1B-81EE-024E77629BF4}"/>
            </a:ext>
          </a:extLst>
        </xdr:cNvPr>
        <xdr:cNvSpPr/>
      </xdr:nvSpPr>
      <xdr:spPr>
        <a:xfrm>
          <a:off x="9766300" y="812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4</xdr:row>
      <xdr:rowOff>12700</xdr:rowOff>
    </xdr:from>
    <xdr:to>
      <xdr:col>9</xdr:col>
      <xdr:colOff>68005</xdr:colOff>
      <xdr:row>4</xdr:row>
      <xdr:rowOff>127000</xdr:rowOff>
    </xdr:to>
    <xdr:sp macro="" textlink="">
      <xdr:nvSpPr>
        <xdr:cNvPr id="75" name="OpenSolver74">
          <a:extLst>
            <a:ext uri="{FF2B5EF4-FFF2-40B4-BE49-F238E27FC236}">
              <a16:creationId xmlns:a16="http://schemas.microsoft.com/office/drawing/2014/main" id="{E28A4533-517E-46C4-8CE4-9CAFA5E5F74E}"/>
            </a:ext>
          </a:extLst>
        </xdr:cNvPr>
        <xdr:cNvSpPr/>
      </xdr:nvSpPr>
      <xdr:spPr>
        <a:xfrm>
          <a:off x="10693400" y="812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4</xdr:row>
      <xdr:rowOff>12700</xdr:rowOff>
    </xdr:from>
    <xdr:to>
      <xdr:col>10</xdr:col>
      <xdr:colOff>58480</xdr:colOff>
      <xdr:row>4</xdr:row>
      <xdr:rowOff>127000</xdr:rowOff>
    </xdr:to>
    <xdr:sp macro="" textlink="">
      <xdr:nvSpPr>
        <xdr:cNvPr id="76" name="OpenSolver75">
          <a:extLst>
            <a:ext uri="{FF2B5EF4-FFF2-40B4-BE49-F238E27FC236}">
              <a16:creationId xmlns:a16="http://schemas.microsoft.com/office/drawing/2014/main" id="{C3C84238-6F8D-4AAA-B8C2-27B1B7DBDEBA}"/>
            </a:ext>
          </a:extLst>
        </xdr:cNvPr>
        <xdr:cNvSpPr/>
      </xdr:nvSpPr>
      <xdr:spPr>
        <a:xfrm>
          <a:off x="11607800" y="812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5</xdr:row>
      <xdr:rowOff>15875</xdr:rowOff>
    </xdr:from>
    <xdr:to>
      <xdr:col>5</xdr:col>
      <xdr:colOff>68005</xdr:colOff>
      <xdr:row>5</xdr:row>
      <xdr:rowOff>130175</xdr:rowOff>
    </xdr:to>
    <xdr:sp macro="" textlink="">
      <xdr:nvSpPr>
        <xdr:cNvPr id="77" name="OpenSolver76">
          <a:extLst>
            <a:ext uri="{FF2B5EF4-FFF2-40B4-BE49-F238E27FC236}">
              <a16:creationId xmlns:a16="http://schemas.microsoft.com/office/drawing/2014/main" id="{712245DB-35FF-4A95-A938-138A6ACE0FA1}"/>
            </a:ext>
          </a:extLst>
        </xdr:cNvPr>
        <xdr:cNvSpPr/>
      </xdr:nvSpPr>
      <xdr:spPr>
        <a:xfrm>
          <a:off x="6997700" y="1016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5</xdr:row>
      <xdr:rowOff>15875</xdr:rowOff>
    </xdr:from>
    <xdr:to>
      <xdr:col>6</xdr:col>
      <xdr:colOff>71180</xdr:colOff>
      <xdr:row>5</xdr:row>
      <xdr:rowOff>130175</xdr:rowOff>
    </xdr:to>
    <xdr:sp macro="" textlink="">
      <xdr:nvSpPr>
        <xdr:cNvPr id="78" name="OpenSolver77">
          <a:extLst>
            <a:ext uri="{FF2B5EF4-FFF2-40B4-BE49-F238E27FC236}">
              <a16:creationId xmlns:a16="http://schemas.microsoft.com/office/drawing/2014/main" id="{8530BC5A-8F07-40C8-A0FA-BD16898E3220}"/>
            </a:ext>
          </a:extLst>
        </xdr:cNvPr>
        <xdr:cNvSpPr/>
      </xdr:nvSpPr>
      <xdr:spPr>
        <a:xfrm>
          <a:off x="7924800" y="1016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5</xdr:row>
      <xdr:rowOff>15875</xdr:rowOff>
    </xdr:from>
    <xdr:to>
      <xdr:col>7</xdr:col>
      <xdr:colOff>61655</xdr:colOff>
      <xdr:row>5</xdr:row>
      <xdr:rowOff>130175</xdr:rowOff>
    </xdr:to>
    <xdr:sp macro="" textlink="">
      <xdr:nvSpPr>
        <xdr:cNvPr id="79" name="OpenSolver78">
          <a:extLst>
            <a:ext uri="{FF2B5EF4-FFF2-40B4-BE49-F238E27FC236}">
              <a16:creationId xmlns:a16="http://schemas.microsoft.com/office/drawing/2014/main" id="{ADCF6D7B-05F7-4FA4-B104-3E4948A404A8}"/>
            </a:ext>
          </a:extLst>
        </xdr:cNvPr>
        <xdr:cNvSpPr/>
      </xdr:nvSpPr>
      <xdr:spPr>
        <a:xfrm>
          <a:off x="8839200" y="1016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5</xdr:row>
      <xdr:rowOff>15875</xdr:rowOff>
    </xdr:from>
    <xdr:to>
      <xdr:col>8</xdr:col>
      <xdr:colOff>64830</xdr:colOff>
      <xdr:row>5</xdr:row>
      <xdr:rowOff>130175</xdr:rowOff>
    </xdr:to>
    <xdr:sp macro="" textlink="">
      <xdr:nvSpPr>
        <xdr:cNvPr id="80" name="OpenSolver79">
          <a:extLst>
            <a:ext uri="{FF2B5EF4-FFF2-40B4-BE49-F238E27FC236}">
              <a16:creationId xmlns:a16="http://schemas.microsoft.com/office/drawing/2014/main" id="{A01D7140-C8C4-4D89-946A-4C61CD09C29D}"/>
            </a:ext>
          </a:extLst>
        </xdr:cNvPr>
        <xdr:cNvSpPr/>
      </xdr:nvSpPr>
      <xdr:spPr>
        <a:xfrm>
          <a:off x="9766300" y="1016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5</xdr:row>
      <xdr:rowOff>15875</xdr:rowOff>
    </xdr:from>
    <xdr:to>
      <xdr:col>9</xdr:col>
      <xdr:colOff>68005</xdr:colOff>
      <xdr:row>5</xdr:row>
      <xdr:rowOff>130175</xdr:rowOff>
    </xdr:to>
    <xdr:sp macro="" textlink="">
      <xdr:nvSpPr>
        <xdr:cNvPr id="81" name="OpenSolver80">
          <a:extLst>
            <a:ext uri="{FF2B5EF4-FFF2-40B4-BE49-F238E27FC236}">
              <a16:creationId xmlns:a16="http://schemas.microsoft.com/office/drawing/2014/main" id="{16F00521-FE5B-468C-A920-C91AB48C092A}"/>
            </a:ext>
          </a:extLst>
        </xdr:cNvPr>
        <xdr:cNvSpPr/>
      </xdr:nvSpPr>
      <xdr:spPr>
        <a:xfrm>
          <a:off x="10693400" y="1016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5</xdr:row>
      <xdr:rowOff>15875</xdr:rowOff>
    </xdr:from>
    <xdr:to>
      <xdr:col>10</xdr:col>
      <xdr:colOff>58480</xdr:colOff>
      <xdr:row>5</xdr:row>
      <xdr:rowOff>130175</xdr:rowOff>
    </xdr:to>
    <xdr:sp macro="" textlink="">
      <xdr:nvSpPr>
        <xdr:cNvPr id="82" name="OpenSolver81">
          <a:extLst>
            <a:ext uri="{FF2B5EF4-FFF2-40B4-BE49-F238E27FC236}">
              <a16:creationId xmlns:a16="http://schemas.microsoft.com/office/drawing/2014/main" id="{6368B937-38FF-47E0-B11D-CDB1713C53DB}"/>
            </a:ext>
          </a:extLst>
        </xdr:cNvPr>
        <xdr:cNvSpPr/>
      </xdr:nvSpPr>
      <xdr:spPr>
        <a:xfrm>
          <a:off x="11607800" y="1016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6</xdr:row>
      <xdr:rowOff>19050</xdr:rowOff>
    </xdr:from>
    <xdr:to>
      <xdr:col>5</xdr:col>
      <xdr:colOff>68005</xdr:colOff>
      <xdr:row>6</xdr:row>
      <xdr:rowOff>133350</xdr:rowOff>
    </xdr:to>
    <xdr:sp macro="" textlink="">
      <xdr:nvSpPr>
        <xdr:cNvPr id="83" name="OpenSolver82">
          <a:extLst>
            <a:ext uri="{FF2B5EF4-FFF2-40B4-BE49-F238E27FC236}">
              <a16:creationId xmlns:a16="http://schemas.microsoft.com/office/drawing/2014/main" id="{FF26BC56-3F41-465B-BC6F-2831A47442AF}"/>
            </a:ext>
          </a:extLst>
        </xdr:cNvPr>
        <xdr:cNvSpPr/>
      </xdr:nvSpPr>
      <xdr:spPr>
        <a:xfrm>
          <a:off x="6997700" y="1219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6</xdr:row>
      <xdr:rowOff>19050</xdr:rowOff>
    </xdr:from>
    <xdr:to>
      <xdr:col>6</xdr:col>
      <xdr:colOff>71180</xdr:colOff>
      <xdr:row>6</xdr:row>
      <xdr:rowOff>133350</xdr:rowOff>
    </xdr:to>
    <xdr:sp macro="" textlink="">
      <xdr:nvSpPr>
        <xdr:cNvPr id="84" name="OpenSolver83">
          <a:extLst>
            <a:ext uri="{FF2B5EF4-FFF2-40B4-BE49-F238E27FC236}">
              <a16:creationId xmlns:a16="http://schemas.microsoft.com/office/drawing/2014/main" id="{1A201625-2EF3-44FE-AB2B-932323447A40}"/>
            </a:ext>
          </a:extLst>
        </xdr:cNvPr>
        <xdr:cNvSpPr/>
      </xdr:nvSpPr>
      <xdr:spPr>
        <a:xfrm>
          <a:off x="7924800" y="1219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6</xdr:row>
      <xdr:rowOff>19050</xdr:rowOff>
    </xdr:from>
    <xdr:to>
      <xdr:col>7</xdr:col>
      <xdr:colOff>61655</xdr:colOff>
      <xdr:row>6</xdr:row>
      <xdr:rowOff>133350</xdr:rowOff>
    </xdr:to>
    <xdr:sp macro="" textlink="">
      <xdr:nvSpPr>
        <xdr:cNvPr id="85" name="OpenSolver84">
          <a:extLst>
            <a:ext uri="{FF2B5EF4-FFF2-40B4-BE49-F238E27FC236}">
              <a16:creationId xmlns:a16="http://schemas.microsoft.com/office/drawing/2014/main" id="{32BCC381-6C61-43A6-89C6-97D047401DD7}"/>
            </a:ext>
          </a:extLst>
        </xdr:cNvPr>
        <xdr:cNvSpPr/>
      </xdr:nvSpPr>
      <xdr:spPr>
        <a:xfrm>
          <a:off x="8839200" y="1219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6</xdr:row>
      <xdr:rowOff>19050</xdr:rowOff>
    </xdr:from>
    <xdr:to>
      <xdr:col>8</xdr:col>
      <xdr:colOff>64830</xdr:colOff>
      <xdr:row>6</xdr:row>
      <xdr:rowOff>133350</xdr:rowOff>
    </xdr:to>
    <xdr:sp macro="" textlink="">
      <xdr:nvSpPr>
        <xdr:cNvPr id="86" name="OpenSolver85">
          <a:extLst>
            <a:ext uri="{FF2B5EF4-FFF2-40B4-BE49-F238E27FC236}">
              <a16:creationId xmlns:a16="http://schemas.microsoft.com/office/drawing/2014/main" id="{01E262E4-5B75-4425-8889-3541F2133C9F}"/>
            </a:ext>
          </a:extLst>
        </xdr:cNvPr>
        <xdr:cNvSpPr/>
      </xdr:nvSpPr>
      <xdr:spPr>
        <a:xfrm>
          <a:off x="9766300" y="1219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6</xdr:row>
      <xdr:rowOff>19050</xdr:rowOff>
    </xdr:from>
    <xdr:to>
      <xdr:col>9</xdr:col>
      <xdr:colOff>68005</xdr:colOff>
      <xdr:row>6</xdr:row>
      <xdr:rowOff>133350</xdr:rowOff>
    </xdr:to>
    <xdr:sp macro="" textlink="">
      <xdr:nvSpPr>
        <xdr:cNvPr id="87" name="OpenSolver86">
          <a:extLst>
            <a:ext uri="{FF2B5EF4-FFF2-40B4-BE49-F238E27FC236}">
              <a16:creationId xmlns:a16="http://schemas.microsoft.com/office/drawing/2014/main" id="{920EE47D-5915-45A5-9D60-10EBDCDB74CC}"/>
            </a:ext>
          </a:extLst>
        </xdr:cNvPr>
        <xdr:cNvSpPr/>
      </xdr:nvSpPr>
      <xdr:spPr>
        <a:xfrm>
          <a:off x="10693400" y="1219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6</xdr:row>
      <xdr:rowOff>19050</xdr:rowOff>
    </xdr:from>
    <xdr:to>
      <xdr:col>10</xdr:col>
      <xdr:colOff>58480</xdr:colOff>
      <xdr:row>6</xdr:row>
      <xdr:rowOff>133350</xdr:rowOff>
    </xdr:to>
    <xdr:sp macro="" textlink="">
      <xdr:nvSpPr>
        <xdr:cNvPr id="88" name="OpenSolver87">
          <a:extLst>
            <a:ext uri="{FF2B5EF4-FFF2-40B4-BE49-F238E27FC236}">
              <a16:creationId xmlns:a16="http://schemas.microsoft.com/office/drawing/2014/main" id="{59056510-474E-409D-B921-6DE297B93268}"/>
            </a:ext>
          </a:extLst>
        </xdr:cNvPr>
        <xdr:cNvSpPr/>
      </xdr:nvSpPr>
      <xdr:spPr>
        <a:xfrm>
          <a:off x="11607800" y="1219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7</xdr:row>
      <xdr:rowOff>9525</xdr:rowOff>
    </xdr:from>
    <xdr:to>
      <xdr:col>5</xdr:col>
      <xdr:colOff>68005</xdr:colOff>
      <xdr:row>7</xdr:row>
      <xdr:rowOff>123825</xdr:rowOff>
    </xdr:to>
    <xdr:sp macro="" textlink="">
      <xdr:nvSpPr>
        <xdr:cNvPr id="89" name="OpenSolver88">
          <a:extLst>
            <a:ext uri="{FF2B5EF4-FFF2-40B4-BE49-F238E27FC236}">
              <a16:creationId xmlns:a16="http://schemas.microsoft.com/office/drawing/2014/main" id="{BD0709AA-FB92-416F-8E8E-BC72C882FD65}"/>
            </a:ext>
          </a:extLst>
        </xdr:cNvPr>
        <xdr:cNvSpPr/>
      </xdr:nvSpPr>
      <xdr:spPr>
        <a:xfrm>
          <a:off x="6997700" y="14097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7</xdr:row>
      <xdr:rowOff>9525</xdr:rowOff>
    </xdr:from>
    <xdr:to>
      <xdr:col>6</xdr:col>
      <xdr:colOff>71180</xdr:colOff>
      <xdr:row>7</xdr:row>
      <xdr:rowOff>123825</xdr:rowOff>
    </xdr:to>
    <xdr:sp macro="" textlink="">
      <xdr:nvSpPr>
        <xdr:cNvPr id="90" name="OpenSolver89">
          <a:extLst>
            <a:ext uri="{FF2B5EF4-FFF2-40B4-BE49-F238E27FC236}">
              <a16:creationId xmlns:a16="http://schemas.microsoft.com/office/drawing/2014/main" id="{C773E633-EC10-4A2C-A633-CDC8C16C14DB}"/>
            </a:ext>
          </a:extLst>
        </xdr:cNvPr>
        <xdr:cNvSpPr/>
      </xdr:nvSpPr>
      <xdr:spPr>
        <a:xfrm>
          <a:off x="7924800" y="14097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7</xdr:row>
      <xdr:rowOff>9525</xdr:rowOff>
    </xdr:from>
    <xdr:to>
      <xdr:col>7</xdr:col>
      <xdr:colOff>61655</xdr:colOff>
      <xdr:row>7</xdr:row>
      <xdr:rowOff>123825</xdr:rowOff>
    </xdr:to>
    <xdr:sp macro="" textlink="">
      <xdr:nvSpPr>
        <xdr:cNvPr id="91" name="OpenSolver90">
          <a:extLst>
            <a:ext uri="{FF2B5EF4-FFF2-40B4-BE49-F238E27FC236}">
              <a16:creationId xmlns:a16="http://schemas.microsoft.com/office/drawing/2014/main" id="{7207A84A-7C7D-4C1F-A3FB-FE6A42E6AB90}"/>
            </a:ext>
          </a:extLst>
        </xdr:cNvPr>
        <xdr:cNvSpPr/>
      </xdr:nvSpPr>
      <xdr:spPr>
        <a:xfrm>
          <a:off x="8839200" y="14097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7</xdr:row>
      <xdr:rowOff>9525</xdr:rowOff>
    </xdr:from>
    <xdr:to>
      <xdr:col>8</xdr:col>
      <xdr:colOff>64830</xdr:colOff>
      <xdr:row>7</xdr:row>
      <xdr:rowOff>123825</xdr:rowOff>
    </xdr:to>
    <xdr:sp macro="" textlink="">
      <xdr:nvSpPr>
        <xdr:cNvPr id="92" name="OpenSolver91">
          <a:extLst>
            <a:ext uri="{FF2B5EF4-FFF2-40B4-BE49-F238E27FC236}">
              <a16:creationId xmlns:a16="http://schemas.microsoft.com/office/drawing/2014/main" id="{E34A1C0A-976C-45BA-91DD-60EE535BA111}"/>
            </a:ext>
          </a:extLst>
        </xdr:cNvPr>
        <xdr:cNvSpPr/>
      </xdr:nvSpPr>
      <xdr:spPr>
        <a:xfrm>
          <a:off x="9766300" y="14097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7</xdr:row>
      <xdr:rowOff>9525</xdr:rowOff>
    </xdr:from>
    <xdr:to>
      <xdr:col>9</xdr:col>
      <xdr:colOff>68005</xdr:colOff>
      <xdr:row>7</xdr:row>
      <xdr:rowOff>123825</xdr:rowOff>
    </xdr:to>
    <xdr:sp macro="" textlink="">
      <xdr:nvSpPr>
        <xdr:cNvPr id="93" name="OpenSolver92">
          <a:extLst>
            <a:ext uri="{FF2B5EF4-FFF2-40B4-BE49-F238E27FC236}">
              <a16:creationId xmlns:a16="http://schemas.microsoft.com/office/drawing/2014/main" id="{3004DDA0-136D-4C1E-A0F7-C8476372E91C}"/>
            </a:ext>
          </a:extLst>
        </xdr:cNvPr>
        <xdr:cNvSpPr/>
      </xdr:nvSpPr>
      <xdr:spPr>
        <a:xfrm>
          <a:off x="10693400" y="14097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7</xdr:row>
      <xdr:rowOff>9525</xdr:rowOff>
    </xdr:from>
    <xdr:to>
      <xdr:col>10</xdr:col>
      <xdr:colOff>58480</xdr:colOff>
      <xdr:row>7</xdr:row>
      <xdr:rowOff>123825</xdr:rowOff>
    </xdr:to>
    <xdr:sp macro="" textlink="">
      <xdr:nvSpPr>
        <xdr:cNvPr id="94" name="OpenSolver93">
          <a:extLst>
            <a:ext uri="{FF2B5EF4-FFF2-40B4-BE49-F238E27FC236}">
              <a16:creationId xmlns:a16="http://schemas.microsoft.com/office/drawing/2014/main" id="{9582E8D1-FDF8-47CF-8BE4-8ABCB1C183B0}"/>
            </a:ext>
          </a:extLst>
        </xdr:cNvPr>
        <xdr:cNvSpPr/>
      </xdr:nvSpPr>
      <xdr:spPr>
        <a:xfrm>
          <a:off x="11607800" y="14097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8</xdr:row>
      <xdr:rowOff>12700</xdr:rowOff>
    </xdr:from>
    <xdr:to>
      <xdr:col>5</xdr:col>
      <xdr:colOff>68005</xdr:colOff>
      <xdr:row>8</xdr:row>
      <xdr:rowOff>127000</xdr:rowOff>
    </xdr:to>
    <xdr:sp macro="" textlink="">
      <xdr:nvSpPr>
        <xdr:cNvPr id="95" name="OpenSolver94">
          <a:extLst>
            <a:ext uri="{FF2B5EF4-FFF2-40B4-BE49-F238E27FC236}">
              <a16:creationId xmlns:a16="http://schemas.microsoft.com/office/drawing/2014/main" id="{A5683F59-432E-45E5-9ECC-AEB8F02558FC}"/>
            </a:ext>
          </a:extLst>
        </xdr:cNvPr>
        <xdr:cNvSpPr/>
      </xdr:nvSpPr>
      <xdr:spPr>
        <a:xfrm>
          <a:off x="6997700" y="1612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8</xdr:row>
      <xdr:rowOff>12700</xdr:rowOff>
    </xdr:from>
    <xdr:to>
      <xdr:col>6</xdr:col>
      <xdr:colOff>71180</xdr:colOff>
      <xdr:row>8</xdr:row>
      <xdr:rowOff>127000</xdr:rowOff>
    </xdr:to>
    <xdr:sp macro="" textlink="">
      <xdr:nvSpPr>
        <xdr:cNvPr id="96" name="OpenSolver95">
          <a:extLst>
            <a:ext uri="{FF2B5EF4-FFF2-40B4-BE49-F238E27FC236}">
              <a16:creationId xmlns:a16="http://schemas.microsoft.com/office/drawing/2014/main" id="{190F0C8D-7EDA-4F44-9DE0-FDBD4549B715}"/>
            </a:ext>
          </a:extLst>
        </xdr:cNvPr>
        <xdr:cNvSpPr/>
      </xdr:nvSpPr>
      <xdr:spPr>
        <a:xfrm>
          <a:off x="7924800" y="1612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8</xdr:row>
      <xdr:rowOff>12700</xdr:rowOff>
    </xdr:from>
    <xdr:to>
      <xdr:col>7</xdr:col>
      <xdr:colOff>61655</xdr:colOff>
      <xdr:row>8</xdr:row>
      <xdr:rowOff>127000</xdr:rowOff>
    </xdr:to>
    <xdr:sp macro="" textlink="">
      <xdr:nvSpPr>
        <xdr:cNvPr id="97" name="OpenSolver96">
          <a:extLst>
            <a:ext uri="{FF2B5EF4-FFF2-40B4-BE49-F238E27FC236}">
              <a16:creationId xmlns:a16="http://schemas.microsoft.com/office/drawing/2014/main" id="{C4D6F6C2-0860-498D-B622-25231CFCF16A}"/>
            </a:ext>
          </a:extLst>
        </xdr:cNvPr>
        <xdr:cNvSpPr/>
      </xdr:nvSpPr>
      <xdr:spPr>
        <a:xfrm>
          <a:off x="8839200" y="1612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8</xdr:row>
      <xdr:rowOff>12700</xdr:rowOff>
    </xdr:from>
    <xdr:to>
      <xdr:col>8</xdr:col>
      <xdr:colOff>64830</xdr:colOff>
      <xdr:row>8</xdr:row>
      <xdr:rowOff>127000</xdr:rowOff>
    </xdr:to>
    <xdr:sp macro="" textlink="">
      <xdr:nvSpPr>
        <xdr:cNvPr id="98" name="OpenSolver97">
          <a:extLst>
            <a:ext uri="{FF2B5EF4-FFF2-40B4-BE49-F238E27FC236}">
              <a16:creationId xmlns:a16="http://schemas.microsoft.com/office/drawing/2014/main" id="{8D5AD7F0-C6A3-4405-B5A3-4B6117D7D9C1}"/>
            </a:ext>
          </a:extLst>
        </xdr:cNvPr>
        <xdr:cNvSpPr/>
      </xdr:nvSpPr>
      <xdr:spPr>
        <a:xfrm>
          <a:off x="9766300" y="1612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8</xdr:row>
      <xdr:rowOff>12700</xdr:rowOff>
    </xdr:from>
    <xdr:to>
      <xdr:col>9</xdr:col>
      <xdr:colOff>68005</xdr:colOff>
      <xdr:row>8</xdr:row>
      <xdr:rowOff>127000</xdr:rowOff>
    </xdr:to>
    <xdr:sp macro="" textlink="">
      <xdr:nvSpPr>
        <xdr:cNvPr id="99" name="OpenSolver98">
          <a:extLst>
            <a:ext uri="{FF2B5EF4-FFF2-40B4-BE49-F238E27FC236}">
              <a16:creationId xmlns:a16="http://schemas.microsoft.com/office/drawing/2014/main" id="{270B7602-B70B-4040-A4AA-F41A8028CCC5}"/>
            </a:ext>
          </a:extLst>
        </xdr:cNvPr>
        <xdr:cNvSpPr/>
      </xdr:nvSpPr>
      <xdr:spPr>
        <a:xfrm>
          <a:off x="10693400" y="1612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8</xdr:row>
      <xdr:rowOff>12700</xdr:rowOff>
    </xdr:from>
    <xdr:to>
      <xdr:col>10</xdr:col>
      <xdr:colOff>58480</xdr:colOff>
      <xdr:row>8</xdr:row>
      <xdr:rowOff>127000</xdr:rowOff>
    </xdr:to>
    <xdr:sp macro="" textlink="">
      <xdr:nvSpPr>
        <xdr:cNvPr id="100" name="OpenSolver99">
          <a:extLst>
            <a:ext uri="{FF2B5EF4-FFF2-40B4-BE49-F238E27FC236}">
              <a16:creationId xmlns:a16="http://schemas.microsoft.com/office/drawing/2014/main" id="{D73B1F7D-7FA5-4D0C-94F7-0084865393F1}"/>
            </a:ext>
          </a:extLst>
        </xdr:cNvPr>
        <xdr:cNvSpPr/>
      </xdr:nvSpPr>
      <xdr:spPr>
        <a:xfrm>
          <a:off x="11607800" y="1612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9</xdr:row>
      <xdr:rowOff>15875</xdr:rowOff>
    </xdr:from>
    <xdr:to>
      <xdr:col>5</xdr:col>
      <xdr:colOff>68005</xdr:colOff>
      <xdr:row>9</xdr:row>
      <xdr:rowOff>130175</xdr:rowOff>
    </xdr:to>
    <xdr:sp macro="" textlink="">
      <xdr:nvSpPr>
        <xdr:cNvPr id="101" name="OpenSolver100">
          <a:extLst>
            <a:ext uri="{FF2B5EF4-FFF2-40B4-BE49-F238E27FC236}">
              <a16:creationId xmlns:a16="http://schemas.microsoft.com/office/drawing/2014/main" id="{98B54C9D-9B02-49B9-B5E6-10FC3C8721B5}"/>
            </a:ext>
          </a:extLst>
        </xdr:cNvPr>
        <xdr:cNvSpPr/>
      </xdr:nvSpPr>
      <xdr:spPr>
        <a:xfrm>
          <a:off x="6997700" y="1816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9</xdr:row>
      <xdr:rowOff>15875</xdr:rowOff>
    </xdr:from>
    <xdr:to>
      <xdr:col>6</xdr:col>
      <xdr:colOff>71180</xdr:colOff>
      <xdr:row>9</xdr:row>
      <xdr:rowOff>130175</xdr:rowOff>
    </xdr:to>
    <xdr:sp macro="" textlink="">
      <xdr:nvSpPr>
        <xdr:cNvPr id="102" name="OpenSolver101">
          <a:extLst>
            <a:ext uri="{FF2B5EF4-FFF2-40B4-BE49-F238E27FC236}">
              <a16:creationId xmlns:a16="http://schemas.microsoft.com/office/drawing/2014/main" id="{C5FDF6D2-6B0E-4D09-86B4-39EB4F17A567}"/>
            </a:ext>
          </a:extLst>
        </xdr:cNvPr>
        <xdr:cNvSpPr/>
      </xdr:nvSpPr>
      <xdr:spPr>
        <a:xfrm>
          <a:off x="7924800" y="1816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9</xdr:row>
      <xdr:rowOff>15875</xdr:rowOff>
    </xdr:from>
    <xdr:to>
      <xdr:col>7</xdr:col>
      <xdr:colOff>61655</xdr:colOff>
      <xdr:row>9</xdr:row>
      <xdr:rowOff>130175</xdr:rowOff>
    </xdr:to>
    <xdr:sp macro="" textlink="">
      <xdr:nvSpPr>
        <xdr:cNvPr id="103" name="OpenSolver102">
          <a:extLst>
            <a:ext uri="{FF2B5EF4-FFF2-40B4-BE49-F238E27FC236}">
              <a16:creationId xmlns:a16="http://schemas.microsoft.com/office/drawing/2014/main" id="{D04695F7-C3FB-46A9-BB83-B7D50A30A68D}"/>
            </a:ext>
          </a:extLst>
        </xdr:cNvPr>
        <xdr:cNvSpPr/>
      </xdr:nvSpPr>
      <xdr:spPr>
        <a:xfrm>
          <a:off x="8839200" y="1816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9</xdr:row>
      <xdr:rowOff>15875</xdr:rowOff>
    </xdr:from>
    <xdr:to>
      <xdr:col>8</xdr:col>
      <xdr:colOff>64830</xdr:colOff>
      <xdr:row>9</xdr:row>
      <xdr:rowOff>130175</xdr:rowOff>
    </xdr:to>
    <xdr:sp macro="" textlink="">
      <xdr:nvSpPr>
        <xdr:cNvPr id="104" name="OpenSolver103">
          <a:extLst>
            <a:ext uri="{FF2B5EF4-FFF2-40B4-BE49-F238E27FC236}">
              <a16:creationId xmlns:a16="http://schemas.microsoft.com/office/drawing/2014/main" id="{BCF19460-CE09-4BE6-8C3A-D5BD3FF10252}"/>
            </a:ext>
          </a:extLst>
        </xdr:cNvPr>
        <xdr:cNvSpPr/>
      </xdr:nvSpPr>
      <xdr:spPr>
        <a:xfrm>
          <a:off x="9766300" y="1816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9</xdr:row>
      <xdr:rowOff>15875</xdr:rowOff>
    </xdr:from>
    <xdr:to>
      <xdr:col>9</xdr:col>
      <xdr:colOff>68005</xdr:colOff>
      <xdr:row>9</xdr:row>
      <xdr:rowOff>130175</xdr:rowOff>
    </xdr:to>
    <xdr:sp macro="" textlink="">
      <xdr:nvSpPr>
        <xdr:cNvPr id="105" name="OpenSolver104">
          <a:extLst>
            <a:ext uri="{FF2B5EF4-FFF2-40B4-BE49-F238E27FC236}">
              <a16:creationId xmlns:a16="http://schemas.microsoft.com/office/drawing/2014/main" id="{E7E99678-5928-4AEB-8571-9D345633C44D}"/>
            </a:ext>
          </a:extLst>
        </xdr:cNvPr>
        <xdr:cNvSpPr/>
      </xdr:nvSpPr>
      <xdr:spPr>
        <a:xfrm>
          <a:off x="10693400" y="1816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9</xdr:row>
      <xdr:rowOff>15875</xdr:rowOff>
    </xdr:from>
    <xdr:to>
      <xdr:col>10</xdr:col>
      <xdr:colOff>58480</xdr:colOff>
      <xdr:row>9</xdr:row>
      <xdr:rowOff>130175</xdr:rowOff>
    </xdr:to>
    <xdr:sp macro="" textlink="">
      <xdr:nvSpPr>
        <xdr:cNvPr id="106" name="OpenSolver105">
          <a:extLst>
            <a:ext uri="{FF2B5EF4-FFF2-40B4-BE49-F238E27FC236}">
              <a16:creationId xmlns:a16="http://schemas.microsoft.com/office/drawing/2014/main" id="{908D453A-76F5-4907-88EB-157A8DB3A074}"/>
            </a:ext>
          </a:extLst>
        </xdr:cNvPr>
        <xdr:cNvSpPr/>
      </xdr:nvSpPr>
      <xdr:spPr>
        <a:xfrm>
          <a:off x="11607800" y="1816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10</xdr:row>
      <xdr:rowOff>6350</xdr:rowOff>
    </xdr:from>
    <xdr:to>
      <xdr:col>5</xdr:col>
      <xdr:colOff>68005</xdr:colOff>
      <xdr:row>10</xdr:row>
      <xdr:rowOff>120650</xdr:rowOff>
    </xdr:to>
    <xdr:sp macro="" textlink="">
      <xdr:nvSpPr>
        <xdr:cNvPr id="107" name="OpenSolver106">
          <a:extLst>
            <a:ext uri="{FF2B5EF4-FFF2-40B4-BE49-F238E27FC236}">
              <a16:creationId xmlns:a16="http://schemas.microsoft.com/office/drawing/2014/main" id="{194C7C20-6B76-4C97-8704-E2F26EE261C6}"/>
            </a:ext>
          </a:extLst>
        </xdr:cNvPr>
        <xdr:cNvSpPr/>
      </xdr:nvSpPr>
      <xdr:spPr>
        <a:xfrm>
          <a:off x="6997700" y="2006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10</xdr:row>
      <xdr:rowOff>6350</xdr:rowOff>
    </xdr:from>
    <xdr:to>
      <xdr:col>6</xdr:col>
      <xdr:colOff>71180</xdr:colOff>
      <xdr:row>10</xdr:row>
      <xdr:rowOff>120650</xdr:rowOff>
    </xdr:to>
    <xdr:sp macro="" textlink="">
      <xdr:nvSpPr>
        <xdr:cNvPr id="108" name="OpenSolver107">
          <a:extLst>
            <a:ext uri="{FF2B5EF4-FFF2-40B4-BE49-F238E27FC236}">
              <a16:creationId xmlns:a16="http://schemas.microsoft.com/office/drawing/2014/main" id="{BBD87DEA-6AC7-456E-BEDF-F6DF491F7709}"/>
            </a:ext>
          </a:extLst>
        </xdr:cNvPr>
        <xdr:cNvSpPr/>
      </xdr:nvSpPr>
      <xdr:spPr>
        <a:xfrm>
          <a:off x="7924800" y="2006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10</xdr:row>
      <xdr:rowOff>6350</xdr:rowOff>
    </xdr:from>
    <xdr:to>
      <xdr:col>7</xdr:col>
      <xdr:colOff>61655</xdr:colOff>
      <xdr:row>10</xdr:row>
      <xdr:rowOff>120650</xdr:rowOff>
    </xdr:to>
    <xdr:sp macro="" textlink="">
      <xdr:nvSpPr>
        <xdr:cNvPr id="109" name="OpenSolver108">
          <a:extLst>
            <a:ext uri="{FF2B5EF4-FFF2-40B4-BE49-F238E27FC236}">
              <a16:creationId xmlns:a16="http://schemas.microsoft.com/office/drawing/2014/main" id="{8DABDF4F-1C74-44F5-BBEE-3FB7DA126B0F}"/>
            </a:ext>
          </a:extLst>
        </xdr:cNvPr>
        <xdr:cNvSpPr/>
      </xdr:nvSpPr>
      <xdr:spPr>
        <a:xfrm>
          <a:off x="8839200" y="2006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10</xdr:row>
      <xdr:rowOff>6350</xdr:rowOff>
    </xdr:from>
    <xdr:to>
      <xdr:col>8</xdr:col>
      <xdr:colOff>64830</xdr:colOff>
      <xdr:row>10</xdr:row>
      <xdr:rowOff>120650</xdr:rowOff>
    </xdr:to>
    <xdr:sp macro="" textlink="">
      <xdr:nvSpPr>
        <xdr:cNvPr id="110" name="OpenSolver109">
          <a:extLst>
            <a:ext uri="{FF2B5EF4-FFF2-40B4-BE49-F238E27FC236}">
              <a16:creationId xmlns:a16="http://schemas.microsoft.com/office/drawing/2014/main" id="{2001DF0C-776C-4E77-988C-6E2129CD35AE}"/>
            </a:ext>
          </a:extLst>
        </xdr:cNvPr>
        <xdr:cNvSpPr/>
      </xdr:nvSpPr>
      <xdr:spPr>
        <a:xfrm>
          <a:off x="9766300" y="2006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10</xdr:row>
      <xdr:rowOff>6350</xdr:rowOff>
    </xdr:from>
    <xdr:to>
      <xdr:col>9</xdr:col>
      <xdr:colOff>68005</xdr:colOff>
      <xdr:row>10</xdr:row>
      <xdr:rowOff>120650</xdr:rowOff>
    </xdr:to>
    <xdr:sp macro="" textlink="">
      <xdr:nvSpPr>
        <xdr:cNvPr id="111" name="OpenSolver110">
          <a:extLst>
            <a:ext uri="{FF2B5EF4-FFF2-40B4-BE49-F238E27FC236}">
              <a16:creationId xmlns:a16="http://schemas.microsoft.com/office/drawing/2014/main" id="{29937A7A-5963-465B-9969-117A4923BE88}"/>
            </a:ext>
          </a:extLst>
        </xdr:cNvPr>
        <xdr:cNvSpPr/>
      </xdr:nvSpPr>
      <xdr:spPr>
        <a:xfrm>
          <a:off x="10693400" y="2006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10</xdr:row>
      <xdr:rowOff>6350</xdr:rowOff>
    </xdr:from>
    <xdr:to>
      <xdr:col>10</xdr:col>
      <xdr:colOff>58480</xdr:colOff>
      <xdr:row>10</xdr:row>
      <xdr:rowOff>120650</xdr:rowOff>
    </xdr:to>
    <xdr:sp macro="" textlink="">
      <xdr:nvSpPr>
        <xdr:cNvPr id="112" name="OpenSolver111">
          <a:extLst>
            <a:ext uri="{FF2B5EF4-FFF2-40B4-BE49-F238E27FC236}">
              <a16:creationId xmlns:a16="http://schemas.microsoft.com/office/drawing/2014/main" id="{E8088117-8889-408D-AF61-BCC529047B84}"/>
            </a:ext>
          </a:extLst>
        </xdr:cNvPr>
        <xdr:cNvSpPr/>
      </xdr:nvSpPr>
      <xdr:spPr>
        <a:xfrm>
          <a:off x="11607800" y="2006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11</xdr:row>
      <xdr:rowOff>9525</xdr:rowOff>
    </xdr:from>
    <xdr:to>
      <xdr:col>5</xdr:col>
      <xdr:colOff>68005</xdr:colOff>
      <xdr:row>11</xdr:row>
      <xdr:rowOff>123825</xdr:rowOff>
    </xdr:to>
    <xdr:sp macro="" textlink="">
      <xdr:nvSpPr>
        <xdr:cNvPr id="113" name="OpenSolver112">
          <a:extLst>
            <a:ext uri="{FF2B5EF4-FFF2-40B4-BE49-F238E27FC236}">
              <a16:creationId xmlns:a16="http://schemas.microsoft.com/office/drawing/2014/main" id="{A1CD28F0-709A-4159-8037-E4655222542B}"/>
            </a:ext>
          </a:extLst>
        </xdr:cNvPr>
        <xdr:cNvSpPr/>
      </xdr:nvSpPr>
      <xdr:spPr>
        <a:xfrm>
          <a:off x="6997700" y="2209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11</xdr:row>
      <xdr:rowOff>9525</xdr:rowOff>
    </xdr:from>
    <xdr:to>
      <xdr:col>6</xdr:col>
      <xdr:colOff>71180</xdr:colOff>
      <xdr:row>11</xdr:row>
      <xdr:rowOff>123825</xdr:rowOff>
    </xdr:to>
    <xdr:sp macro="" textlink="">
      <xdr:nvSpPr>
        <xdr:cNvPr id="114" name="OpenSolver113">
          <a:extLst>
            <a:ext uri="{FF2B5EF4-FFF2-40B4-BE49-F238E27FC236}">
              <a16:creationId xmlns:a16="http://schemas.microsoft.com/office/drawing/2014/main" id="{74BB0B4A-1060-41F9-AD96-C60EBFC651B1}"/>
            </a:ext>
          </a:extLst>
        </xdr:cNvPr>
        <xdr:cNvSpPr/>
      </xdr:nvSpPr>
      <xdr:spPr>
        <a:xfrm>
          <a:off x="7924800" y="2209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11</xdr:row>
      <xdr:rowOff>9525</xdr:rowOff>
    </xdr:from>
    <xdr:to>
      <xdr:col>7</xdr:col>
      <xdr:colOff>61655</xdr:colOff>
      <xdr:row>11</xdr:row>
      <xdr:rowOff>123825</xdr:rowOff>
    </xdr:to>
    <xdr:sp macro="" textlink="">
      <xdr:nvSpPr>
        <xdr:cNvPr id="115" name="OpenSolver114">
          <a:extLst>
            <a:ext uri="{FF2B5EF4-FFF2-40B4-BE49-F238E27FC236}">
              <a16:creationId xmlns:a16="http://schemas.microsoft.com/office/drawing/2014/main" id="{030C09F2-01A5-4041-AE6D-D3523BC950B8}"/>
            </a:ext>
          </a:extLst>
        </xdr:cNvPr>
        <xdr:cNvSpPr/>
      </xdr:nvSpPr>
      <xdr:spPr>
        <a:xfrm>
          <a:off x="8839200" y="2209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11</xdr:row>
      <xdr:rowOff>9525</xdr:rowOff>
    </xdr:from>
    <xdr:to>
      <xdr:col>8</xdr:col>
      <xdr:colOff>64830</xdr:colOff>
      <xdr:row>11</xdr:row>
      <xdr:rowOff>123825</xdr:rowOff>
    </xdr:to>
    <xdr:sp macro="" textlink="">
      <xdr:nvSpPr>
        <xdr:cNvPr id="116" name="OpenSolver115">
          <a:extLst>
            <a:ext uri="{FF2B5EF4-FFF2-40B4-BE49-F238E27FC236}">
              <a16:creationId xmlns:a16="http://schemas.microsoft.com/office/drawing/2014/main" id="{8E98AE4C-9974-4C19-94D7-7BDB6B2B484A}"/>
            </a:ext>
          </a:extLst>
        </xdr:cNvPr>
        <xdr:cNvSpPr/>
      </xdr:nvSpPr>
      <xdr:spPr>
        <a:xfrm>
          <a:off x="9766300" y="2209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11</xdr:row>
      <xdr:rowOff>9525</xdr:rowOff>
    </xdr:from>
    <xdr:to>
      <xdr:col>9</xdr:col>
      <xdr:colOff>68005</xdr:colOff>
      <xdr:row>11</xdr:row>
      <xdr:rowOff>123825</xdr:rowOff>
    </xdr:to>
    <xdr:sp macro="" textlink="">
      <xdr:nvSpPr>
        <xdr:cNvPr id="117" name="OpenSolver116">
          <a:extLst>
            <a:ext uri="{FF2B5EF4-FFF2-40B4-BE49-F238E27FC236}">
              <a16:creationId xmlns:a16="http://schemas.microsoft.com/office/drawing/2014/main" id="{6F26D9B9-CD8D-4EE2-9BB8-C7282D6F4D78}"/>
            </a:ext>
          </a:extLst>
        </xdr:cNvPr>
        <xdr:cNvSpPr/>
      </xdr:nvSpPr>
      <xdr:spPr>
        <a:xfrm>
          <a:off x="10693400" y="2209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11</xdr:row>
      <xdr:rowOff>9525</xdr:rowOff>
    </xdr:from>
    <xdr:to>
      <xdr:col>10</xdr:col>
      <xdr:colOff>58480</xdr:colOff>
      <xdr:row>11</xdr:row>
      <xdr:rowOff>123825</xdr:rowOff>
    </xdr:to>
    <xdr:sp macro="" textlink="">
      <xdr:nvSpPr>
        <xdr:cNvPr id="118" name="OpenSolver117">
          <a:extLst>
            <a:ext uri="{FF2B5EF4-FFF2-40B4-BE49-F238E27FC236}">
              <a16:creationId xmlns:a16="http://schemas.microsoft.com/office/drawing/2014/main" id="{CE5D0C04-33E6-4EC2-BE57-FAF2714D7316}"/>
            </a:ext>
          </a:extLst>
        </xdr:cNvPr>
        <xdr:cNvSpPr/>
      </xdr:nvSpPr>
      <xdr:spPr>
        <a:xfrm>
          <a:off x="11607800" y="2209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12</xdr:row>
      <xdr:rowOff>12700</xdr:rowOff>
    </xdr:from>
    <xdr:to>
      <xdr:col>5</xdr:col>
      <xdr:colOff>68005</xdr:colOff>
      <xdr:row>12</xdr:row>
      <xdr:rowOff>127000</xdr:rowOff>
    </xdr:to>
    <xdr:sp macro="" textlink="">
      <xdr:nvSpPr>
        <xdr:cNvPr id="119" name="OpenSolver118">
          <a:extLst>
            <a:ext uri="{FF2B5EF4-FFF2-40B4-BE49-F238E27FC236}">
              <a16:creationId xmlns:a16="http://schemas.microsoft.com/office/drawing/2014/main" id="{48413480-82F2-41EA-88E5-7F752343774C}"/>
            </a:ext>
          </a:extLst>
        </xdr:cNvPr>
        <xdr:cNvSpPr/>
      </xdr:nvSpPr>
      <xdr:spPr>
        <a:xfrm>
          <a:off x="6997700" y="2413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12</xdr:row>
      <xdr:rowOff>12700</xdr:rowOff>
    </xdr:from>
    <xdr:to>
      <xdr:col>6</xdr:col>
      <xdr:colOff>71180</xdr:colOff>
      <xdr:row>12</xdr:row>
      <xdr:rowOff>127000</xdr:rowOff>
    </xdr:to>
    <xdr:sp macro="" textlink="">
      <xdr:nvSpPr>
        <xdr:cNvPr id="120" name="OpenSolver119">
          <a:extLst>
            <a:ext uri="{FF2B5EF4-FFF2-40B4-BE49-F238E27FC236}">
              <a16:creationId xmlns:a16="http://schemas.microsoft.com/office/drawing/2014/main" id="{A366D54E-C3B0-4089-8812-E5AE4D39CE9E}"/>
            </a:ext>
          </a:extLst>
        </xdr:cNvPr>
        <xdr:cNvSpPr/>
      </xdr:nvSpPr>
      <xdr:spPr>
        <a:xfrm>
          <a:off x="7924800" y="2413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12</xdr:row>
      <xdr:rowOff>12700</xdr:rowOff>
    </xdr:from>
    <xdr:to>
      <xdr:col>7</xdr:col>
      <xdr:colOff>61655</xdr:colOff>
      <xdr:row>12</xdr:row>
      <xdr:rowOff>127000</xdr:rowOff>
    </xdr:to>
    <xdr:sp macro="" textlink="">
      <xdr:nvSpPr>
        <xdr:cNvPr id="121" name="OpenSolver120">
          <a:extLst>
            <a:ext uri="{FF2B5EF4-FFF2-40B4-BE49-F238E27FC236}">
              <a16:creationId xmlns:a16="http://schemas.microsoft.com/office/drawing/2014/main" id="{17A5B30E-8BE2-4295-B380-20E46AA94D11}"/>
            </a:ext>
          </a:extLst>
        </xdr:cNvPr>
        <xdr:cNvSpPr/>
      </xdr:nvSpPr>
      <xdr:spPr>
        <a:xfrm>
          <a:off x="8839200" y="2413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12</xdr:row>
      <xdr:rowOff>12700</xdr:rowOff>
    </xdr:from>
    <xdr:to>
      <xdr:col>8</xdr:col>
      <xdr:colOff>64830</xdr:colOff>
      <xdr:row>12</xdr:row>
      <xdr:rowOff>127000</xdr:rowOff>
    </xdr:to>
    <xdr:sp macro="" textlink="">
      <xdr:nvSpPr>
        <xdr:cNvPr id="122" name="OpenSolver121">
          <a:extLst>
            <a:ext uri="{FF2B5EF4-FFF2-40B4-BE49-F238E27FC236}">
              <a16:creationId xmlns:a16="http://schemas.microsoft.com/office/drawing/2014/main" id="{90141C67-67C3-4CCC-9D68-B10981C03183}"/>
            </a:ext>
          </a:extLst>
        </xdr:cNvPr>
        <xdr:cNvSpPr/>
      </xdr:nvSpPr>
      <xdr:spPr>
        <a:xfrm>
          <a:off x="9766300" y="2413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12</xdr:row>
      <xdr:rowOff>12700</xdr:rowOff>
    </xdr:from>
    <xdr:to>
      <xdr:col>9</xdr:col>
      <xdr:colOff>68005</xdr:colOff>
      <xdr:row>12</xdr:row>
      <xdr:rowOff>127000</xdr:rowOff>
    </xdr:to>
    <xdr:sp macro="" textlink="">
      <xdr:nvSpPr>
        <xdr:cNvPr id="123" name="OpenSolver122">
          <a:extLst>
            <a:ext uri="{FF2B5EF4-FFF2-40B4-BE49-F238E27FC236}">
              <a16:creationId xmlns:a16="http://schemas.microsoft.com/office/drawing/2014/main" id="{AA75090C-AA04-440F-AB41-75BE67A25FCD}"/>
            </a:ext>
          </a:extLst>
        </xdr:cNvPr>
        <xdr:cNvSpPr/>
      </xdr:nvSpPr>
      <xdr:spPr>
        <a:xfrm>
          <a:off x="10693400" y="2413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12</xdr:row>
      <xdr:rowOff>12700</xdr:rowOff>
    </xdr:from>
    <xdr:to>
      <xdr:col>10</xdr:col>
      <xdr:colOff>58480</xdr:colOff>
      <xdr:row>12</xdr:row>
      <xdr:rowOff>127000</xdr:rowOff>
    </xdr:to>
    <xdr:sp macro="" textlink="">
      <xdr:nvSpPr>
        <xdr:cNvPr id="124" name="OpenSolver123">
          <a:extLst>
            <a:ext uri="{FF2B5EF4-FFF2-40B4-BE49-F238E27FC236}">
              <a16:creationId xmlns:a16="http://schemas.microsoft.com/office/drawing/2014/main" id="{6DA5815A-75DD-45AB-8716-ACE01B7B3CB4}"/>
            </a:ext>
          </a:extLst>
        </xdr:cNvPr>
        <xdr:cNvSpPr/>
      </xdr:nvSpPr>
      <xdr:spPr>
        <a:xfrm>
          <a:off x="11607800" y="2413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13</xdr:row>
      <xdr:rowOff>15875</xdr:rowOff>
    </xdr:from>
    <xdr:to>
      <xdr:col>5</xdr:col>
      <xdr:colOff>68005</xdr:colOff>
      <xdr:row>13</xdr:row>
      <xdr:rowOff>130175</xdr:rowOff>
    </xdr:to>
    <xdr:sp macro="" textlink="">
      <xdr:nvSpPr>
        <xdr:cNvPr id="125" name="OpenSolver124">
          <a:extLst>
            <a:ext uri="{FF2B5EF4-FFF2-40B4-BE49-F238E27FC236}">
              <a16:creationId xmlns:a16="http://schemas.microsoft.com/office/drawing/2014/main" id="{C4DA2274-2BE6-4F2D-923D-F509A2390C80}"/>
            </a:ext>
          </a:extLst>
        </xdr:cNvPr>
        <xdr:cNvSpPr/>
      </xdr:nvSpPr>
      <xdr:spPr>
        <a:xfrm>
          <a:off x="6997700" y="2616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13</xdr:row>
      <xdr:rowOff>15875</xdr:rowOff>
    </xdr:from>
    <xdr:to>
      <xdr:col>6</xdr:col>
      <xdr:colOff>71180</xdr:colOff>
      <xdr:row>13</xdr:row>
      <xdr:rowOff>130175</xdr:rowOff>
    </xdr:to>
    <xdr:sp macro="" textlink="">
      <xdr:nvSpPr>
        <xdr:cNvPr id="126" name="OpenSolver125">
          <a:extLst>
            <a:ext uri="{FF2B5EF4-FFF2-40B4-BE49-F238E27FC236}">
              <a16:creationId xmlns:a16="http://schemas.microsoft.com/office/drawing/2014/main" id="{80262564-966A-4866-B850-1BA439C7E295}"/>
            </a:ext>
          </a:extLst>
        </xdr:cNvPr>
        <xdr:cNvSpPr/>
      </xdr:nvSpPr>
      <xdr:spPr>
        <a:xfrm>
          <a:off x="7924800" y="2616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13</xdr:row>
      <xdr:rowOff>15875</xdr:rowOff>
    </xdr:from>
    <xdr:to>
      <xdr:col>7</xdr:col>
      <xdr:colOff>61655</xdr:colOff>
      <xdr:row>13</xdr:row>
      <xdr:rowOff>130175</xdr:rowOff>
    </xdr:to>
    <xdr:sp macro="" textlink="">
      <xdr:nvSpPr>
        <xdr:cNvPr id="127" name="OpenSolver126">
          <a:extLst>
            <a:ext uri="{FF2B5EF4-FFF2-40B4-BE49-F238E27FC236}">
              <a16:creationId xmlns:a16="http://schemas.microsoft.com/office/drawing/2014/main" id="{74BCADF1-8861-4BEC-A045-C841BA39B61A}"/>
            </a:ext>
          </a:extLst>
        </xdr:cNvPr>
        <xdr:cNvSpPr/>
      </xdr:nvSpPr>
      <xdr:spPr>
        <a:xfrm>
          <a:off x="8839200" y="2616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13</xdr:row>
      <xdr:rowOff>15875</xdr:rowOff>
    </xdr:from>
    <xdr:to>
      <xdr:col>8</xdr:col>
      <xdr:colOff>64830</xdr:colOff>
      <xdr:row>13</xdr:row>
      <xdr:rowOff>130175</xdr:rowOff>
    </xdr:to>
    <xdr:sp macro="" textlink="">
      <xdr:nvSpPr>
        <xdr:cNvPr id="128" name="OpenSolver127">
          <a:extLst>
            <a:ext uri="{FF2B5EF4-FFF2-40B4-BE49-F238E27FC236}">
              <a16:creationId xmlns:a16="http://schemas.microsoft.com/office/drawing/2014/main" id="{BD21F64B-12E0-4131-AB99-76757CADAF0A}"/>
            </a:ext>
          </a:extLst>
        </xdr:cNvPr>
        <xdr:cNvSpPr/>
      </xdr:nvSpPr>
      <xdr:spPr>
        <a:xfrm>
          <a:off x="9766300" y="2616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13</xdr:row>
      <xdr:rowOff>15875</xdr:rowOff>
    </xdr:from>
    <xdr:to>
      <xdr:col>9</xdr:col>
      <xdr:colOff>68005</xdr:colOff>
      <xdr:row>13</xdr:row>
      <xdr:rowOff>130175</xdr:rowOff>
    </xdr:to>
    <xdr:sp macro="" textlink="">
      <xdr:nvSpPr>
        <xdr:cNvPr id="129" name="OpenSolver128">
          <a:extLst>
            <a:ext uri="{FF2B5EF4-FFF2-40B4-BE49-F238E27FC236}">
              <a16:creationId xmlns:a16="http://schemas.microsoft.com/office/drawing/2014/main" id="{860BDA6B-40AE-4AFB-B280-8951AFCC7C36}"/>
            </a:ext>
          </a:extLst>
        </xdr:cNvPr>
        <xdr:cNvSpPr/>
      </xdr:nvSpPr>
      <xdr:spPr>
        <a:xfrm>
          <a:off x="10693400" y="2616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13</xdr:row>
      <xdr:rowOff>15875</xdr:rowOff>
    </xdr:from>
    <xdr:to>
      <xdr:col>10</xdr:col>
      <xdr:colOff>58480</xdr:colOff>
      <xdr:row>13</xdr:row>
      <xdr:rowOff>130175</xdr:rowOff>
    </xdr:to>
    <xdr:sp macro="" textlink="">
      <xdr:nvSpPr>
        <xdr:cNvPr id="130" name="OpenSolver129">
          <a:extLst>
            <a:ext uri="{FF2B5EF4-FFF2-40B4-BE49-F238E27FC236}">
              <a16:creationId xmlns:a16="http://schemas.microsoft.com/office/drawing/2014/main" id="{D35A3B53-204D-4AD7-8CC8-1E3A7DC79AD3}"/>
            </a:ext>
          </a:extLst>
        </xdr:cNvPr>
        <xdr:cNvSpPr/>
      </xdr:nvSpPr>
      <xdr:spPr>
        <a:xfrm>
          <a:off x="11607800" y="2616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14</xdr:row>
      <xdr:rowOff>19050</xdr:rowOff>
    </xdr:from>
    <xdr:to>
      <xdr:col>5</xdr:col>
      <xdr:colOff>68005</xdr:colOff>
      <xdr:row>14</xdr:row>
      <xdr:rowOff>133350</xdr:rowOff>
    </xdr:to>
    <xdr:sp macro="" textlink="">
      <xdr:nvSpPr>
        <xdr:cNvPr id="131" name="OpenSolver130">
          <a:extLst>
            <a:ext uri="{FF2B5EF4-FFF2-40B4-BE49-F238E27FC236}">
              <a16:creationId xmlns:a16="http://schemas.microsoft.com/office/drawing/2014/main" id="{C736F1E0-2714-4284-8B0B-08B9B473C4E8}"/>
            </a:ext>
          </a:extLst>
        </xdr:cNvPr>
        <xdr:cNvSpPr/>
      </xdr:nvSpPr>
      <xdr:spPr>
        <a:xfrm>
          <a:off x="6997700" y="2819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14</xdr:row>
      <xdr:rowOff>19050</xdr:rowOff>
    </xdr:from>
    <xdr:to>
      <xdr:col>6</xdr:col>
      <xdr:colOff>71180</xdr:colOff>
      <xdr:row>14</xdr:row>
      <xdr:rowOff>133350</xdr:rowOff>
    </xdr:to>
    <xdr:sp macro="" textlink="">
      <xdr:nvSpPr>
        <xdr:cNvPr id="132" name="OpenSolver131">
          <a:extLst>
            <a:ext uri="{FF2B5EF4-FFF2-40B4-BE49-F238E27FC236}">
              <a16:creationId xmlns:a16="http://schemas.microsoft.com/office/drawing/2014/main" id="{BDBFCD0C-C936-4E3E-98B5-6B54DC86F26F}"/>
            </a:ext>
          </a:extLst>
        </xdr:cNvPr>
        <xdr:cNvSpPr/>
      </xdr:nvSpPr>
      <xdr:spPr>
        <a:xfrm>
          <a:off x="7924800" y="2819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14</xdr:row>
      <xdr:rowOff>19050</xdr:rowOff>
    </xdr:from>
    <xdr:to>
      <xdr:col>7</xdr:col>
      <xdr:colOff>61655</xdr:colOff>
      <xdr:row>14</xdr:row>
      <xdr:rowOff>133350</xdr:rowOff>
    </xdr:to>
    <xdr:sp macro="" textlink="">
      <xdr:nvSpPr>
        <xdr:cNvPr id="133" name="OpenSolver132">
          <a:extLst>
            <a:ext uri="{FF2B5EF4-FFF2-40B4-BE49-F238E27FC236}">
              <a16:creationId xmlns:a16="http://schemas.microsoft.com/office/drawing/2014/main" id="{0CE84CCB-05A8-4B47-B117-36550A758F6C}"/>
            </a:ext>
          </a:extLst>
        </xdr:cNvPr>
        <xdr:cNvSpPr/>
      </xdr:nvSpPr>
      <xdr:spPr>
        <a:xfrm>
          <a:off x="8839200" y="2819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14</xdr:row>
      <xdr:rowOff>19050</xdr:rowOff>
    </xdr:from>
    <xdr:to>
      <xdr:col>8</xdr:col>
      <xdr:colOff>64830</xdr:colOff>
      <xdr:row>14</xdr:row>
      <xdr:rowOff>133350</xdr:rowOff>
    </xdr:to>
    <xdr:sp macro="" textlink="">
      <xdr:nvSpPr>
        <xdr:cNvPr id="134" name="OpenSolver133">
          <a:extLst>
            <a:ext uri="{FF2B5EF4-FFF2-40B4-BE49-F238E27FC236}">
              <a16:creationId xmlns:a16="http://schemas.microsoft.com/office/drawing/2014/main" id="{9BBD2B3A-E781-4E59-8EF8-7BFFD202573D}"/>
            </a:ext>
          </a:extLst>
        </xdr:cNvPr>
        <xdr:cNvSpPr/>
      </xdr:nvSpPr>
      <xdr:spPr>
        <a:xfrm>
          <a:off x="9766300" y="2819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14</xdr:row>
      <xdr:rowOff>19050</xdr:rowOff>
    </xdr:from>
    <xdr:to>
      <xdr:col>9</xdr:col>
      <xdr:colOff>68005</xdr:colOff>
      <xdr:row>14</xdr:row>
      <xdr:rowOff>133350</xdr:rowOff>
    </xdr:to>
    <xdr:sp macro="" textlink="">
      <xdr:nvSpPr>
        <xdr:cNvPr id="135" name="OpenSolver134">
          <a:extLst>
            <a:ext uri="{FF2B5EF4-FFF2-40B4-BE49-F238E27FC236}">
              <a16:creationId xmlns:a16="http://schemas.microsoft.com/office/drawing/2014/main" id="{611914D4-0234-45BA-B3F0-D502C9560048}"/>
            </a:ext>
          </a:extLst>
        </xdr:cNvPr>
        <xdr:cNvSpPr/>
      </xdr:nvSpPr>
      <xdr:spPr>
        <a:xfrm>
          <a:off x="10693400" y="2819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14</xdr:row>
      <xdr:rowOff>19050</xdr:rowOff>
    </xdr:from>
    <xdr:to>
      <xdr:col>10</xdr:col>
      <xdr:colOff>58480</xdr:colOff>
      <xdr:row>14</xdr:row>
      <xdr:rowOff>133350</xdr:rowOff>
    </xdr:to>
    <xdr:sp macro="" textlink="">
      <xdr:nvSpPr>
        <xdr:cNvPr id="136" name="OpenSolver135">
          <a:extLst>
            <a:ext uri="{FF2B5EF4-FFF2-40B4-BE49-F238E27FC236}">
              <a16:creationId xmlns:a16="http://schemas.microsoft.com/office/drawing/2014/main" id="{F4F7D6DE-8D33-4723-8A8B-CBDCA5ABB16D}"/>
            </a:ext>
          </a:extLst>
        </xdr:cNvPr>
        <xdr:cNvSpPr/>
      </xdr:nvSpPr>
      <xdr:spPr>
        <a:xfrm>
          <a:off x="11607800" y="2819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15</xdr:row>
      <xdr:rowOff>9525</xdr:rowOff>
    </xdr:from>
    <xdr:to>
      <xdr:col>5</xdr:col>
      <xdr:colOff>68005</xdr:colOff>
      <xdr:row>15</xdr:row>
      <xdr:rowOff>123825</xdr:rowOff>
    </xdr:to>
    <xdr:sp macro="" textlink="">
      <xdr:nvSpPr>
        <xdr:cNvPr id="137" name="OpenSolver136">
          <a:extLst>
            <a:ext uri="{FF2B5EF4-FFF2-40B4-BE49-F238E27FC236}">
              <a16:creationId xmlns:a16="http://schemas.microsoft.com/office/drawing/2014/main" id="{094D7CDF-9EDA-4E27-B350-F758CAF245DA}"/>
            </a:ext>
          </a:extLst>
        </xdr:cNvPr>
        <xdr:cNvSpPr/>
      </xdr:nvSpPr>
      <xdr:spPr>
        <a:xfrm>
          <a:off x="6997700" y="3009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15</xdr:row>
      <xdr:rowOff>9525</xdr:rowOff>
    </xdr:from>
    <xdr:to>
      <xdr:col>6</xdr:col>
      <xdr:colOff>71180</xdr:colOff>
      <xdr:row>15</xdr:row>
      <xdr:rowOff>123825</xdr:rowOff>
    </xdr:to>
    <xdr:sp macro="" textlink="">
      <xdr:nvSpPr>
        <xdr:cNvPr id="138" name="OpenSolver137">
          <a:extLst>
            <a:ext uri="{FF2B5EF4-FFF2-40B4-BE49-F238E27FC236}">
              <a16:creationId xmlns:a16="http://schemas.microsoft.com/office/drawing/2014/main" id="{334CAD8E-7507-401E-BF48-64D2539517B2}"/>
            </a:ext>
          </a:extLst>
        </xdr:cNvPr>
        <xdr:cNvSpPr/>
      </xdr:nvSpPr>
      <xdr:spPr>
        <a:xfrm>
          <a:off x="7924800" y="3009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15</xdr:row>
      <xdr:rowOff>9525</xdr:rowOff>
    </xdr:from>
    <xdr:to>
      <xdr:col>7</xdr:col>
      <xdr:colOff>61655</xdr:colOff>
      <xdr:row>15</xdr:row>
      <xdr:rowOff>123825</xdr:rowOff>
    </xdr:to>
    <xdr:sp macro="" textlink="">
      <xdr:nvSpPr>
        <xdr:cNvPr id="139" name="OpenSolver138">
          <a:extLst>
            <a:ext uri="{FF2B5EF4-FFF2-40B4-BE49-F238E27FC236}">
              <a16:creationId xmlns:a16="http://schemas.microsoft.com/office/drawing/2014/main" id="{C98DE873-0221-4312-9C22-90550937B7D8}"/>
            </a:ext>
          </a:extLst>
        </xdr:cNvPr>
        <xdr:cNvSpPr/>
      </xdr:nvSpPr>
      <xdr:spPr>
        <a:xfrm>
          <a:off x="8839200" y="3009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15</xdr:row>
      <xdr:rowOff>9525</xdr:rowOff>
    </xdr:from>
    <xdr:to>
      <xdr:col>8</xdr:col>
      <xdr:colOff>64830</xdr:colOff>
      <xdr:row>15</xdr:row>
      <xdr:rowOff>123825</xdr:rowOff>
    </xdr:to>
    <xdr:sp macro="" textlink="">
      <xdr:nvSpPr>
        <xdr:cNvPr id="140" name="OpenSolver139">
          <a:extLst>
            <a:ext uri="{FF2B5EF4-FFF2-40B4-BE49-F238E27FC236}">
              <a16:creationId xmlns:a16="http://schemas.microsoft.com/office/drawing/2014/main" id="{47459CBD-7488-4788-946C-469C86CF8189}"/>
            </a:ext>
          </a:extLst>
        </xdr:cNvPr>
        <xdr:cNvSpPr/>
      </xdr:nvSpPr>
      <xdr:spPr>
        <a:xfrm>
          <a:off x="9766300" y="3009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15</xdr:row>
      <xdr:rowOff>9525</xdr:rowOff>
    </xdr:from>
    <xdr:to>
      <xdr:col>9</xdr:col>
      <xdr:colOff>68005</xdr:colOff>
      <xdr:row>15</xdr:row>
      <xdr:rowOff>123825</xdr:rowOff>
    </xdr:to>
    <xdr:sp macro="" textlink="">
      <xdr:nvSpPr>
        <xdr:cNvPr id="141" name="OpenSolver140">
          <a:extLst>
            <a:ext uri="{FF2B5EF4-FFF2-40B4-BE49-F238E27FC236}">
              <a16:creationId xmlns:a16="http://schemas.microsoft.com/office/drawing/2014/main" id="{F91FC417-7E71-4E68-935D-228D3CFB6842}"/>
            </a:ext>
          </a:extLst>
        </xdr:cNvPr>
        <xdr:cNvSpPr/>
      </xdr:nvSpPr>
      <xdr:spPr>
        <a:xfrm>
          <a:off x="10693400" y="3009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15</xdr:row>
      <xdr:rowOff>9525</xdr:rowOff>
    </xdr:from>
    <xdr:to>
      <xdr:col>10</xdr:col>
      <xdr:colOff>58480</xdr:colOff>
      <xdr:row>15</xdr:row>
      <xdr:rowOff>123825</xdr:rowOff>
    </xdr:to>
    <xdr:sp macro="" textlink="">
      <xdr:nvSpPr>
        <xdr:cNvPr id="142" name="OpenSolver141">
          <a:extLst>
            <a:ext uri="{FF2B5EF4-FFF2-40B4-BE49-F238E27FC236}">
              <a16:creationId xmlns:a16="http://schemas.microsoft.com/office/drawing/2014/main" id="{D339E5B2-E76D-47B1-9C6F-8B59EA8ED76E}"/>
            </a:ext>
          </a:extLst>
        </xdr:cNvPr>
        <xdr:cNvSpPr/>
      </xdr:nvSpPr>
      <xdr:spPr>
        <a:xfrm>
          <a:off x="11607800" y="30099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16</xdr:row>
      <xdr:rowOff>12700</xdr:rowOff>
    </xdr:from>
    <xdr:to>
      <xdr:col>5</xdr:col>
      <xdr:colOff>68005</xdr:colOff>
      <xdr:row>16</xdr:row>
      <xdr:rowOff>127000</xdr:rowOff>
    </xdr:to>
    <xdr:sp macro="" textlink="">
      <xdr:nvSpPr>
        <xdr:cNvPr id="143" name="OpenSolver142">
          <a:extLst>
            <a:ext uri="{FF2B5EF4-FFF2-40B4-BE49-F238E27FC236}">
              <a16:creationId xmlns:a16="http://schemas.microsoft.com/office/drawing/2014/main" id="{26BE7092-BFD4-42B3-97BE-1887287DD743}"/>
            </a:ext>
          </a:extLst>
        </xdr:cNvPr>
        <xdr:cNvSpPr/>
      </xdr:nvSpPr>
      <xdr:spPr>
        <a:xfrm>
          <a:off x="6997700" y="3213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16</xdr:row>
      <xdr:rowOff>12700</xdr:rowOff>
    </xdr:from>
    <xdr:to>
      <xdr:col>6</xdr:col>
      <xdr:colOff>71180</xdr:colOff>
      <xdr:row>16</xdr:row>
      <xdr:rowOff>127000</xdr:rowOff>
    </xdr:to>
    <xdr:sp macro="" textlink="">
      <xdr:nvSpPr>
        <xdr:cNvPr id="144" name="OpenSolver143">
          <a:extLst>
            <a:ext uri="{FF2B5EF4-FFF2-40B4-BE49-F238E27FC236}">
              <a16:creationId xmlns:a16="http://schemas.microsoft.com/office/drawing/2014/main" id="{5D667D38-05C2-4DF8-9E96-8767E52813EA}"/>
            </a:ext>
          </a:extLst>
        </xdr:cNvPr>
        <xdr:cNvSpPr/>
      </xdr:nvSpPr>
      <xdr:spPr>
        <a:xfrm>
          <a:off x="7924800" y="3213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16</xdr:row>
      <xdr:rowOff>12700</xdr:rowOff>
    </xdr:from>
    <xdr:to>
      <xdr:col>7</xdr:col>
      <xdr:colOff>61655</xdr:colOff>
      <xdr:row>16</xdr:row>
      <xdr:rowOff>127000</xdr:rowOff>
    </xdr:to>
    <xdr:sp macro="" textlink="">
      <xdr:nvSpPr>
        <xdr:cNvPr id="145" name="OpenSolver144">
          <a:extLst>
            <a:ext uri="{FF2B5EF4-FFF2-40B4-BE49-F238E27FC236}">
              <a16:creationId xmlns:a16="http://schemas.microsoft.com/office/drawing/2014/main" id="{A1479185-6326-4825-B0A6-390EA53EF726}"/>
            </a:ext>
          </a:extLst>
        </xdr:cNvPr>
        <xdr:cNvSpPr/>
      </xdr:nvSpPr>
      <xdr:spPr>
        <a:xfrm>
          <a:off x="8839200" y="3213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16</xdr:row>
      <xdr:rowOff>12700</xdr:rowOff>
    </xdr:from>
    <xdr:to>
      <xdr:col>8</xdr:col>
      <xdr:colOff>64830</xdr:colOff>
      <xdr:row>16</xdr:row>
      <xdr:rowOff>127000</xdr:rowOff>
    </xdr:to>
    <xdr:sp macro="" textlink="">
      <xdr:nvSpPr>
        <xdr:cNvPr id="146" name="OpenSolver145">
          <a:extLst>
            <a:ext uri="{FF2B5EF4-FFF2-40B4-BE49-F238E27FC236}">
              <a16:creationId xmlns:a16="http://schemas.microsoft.com/office/drawing/2014/main" id="{80652818-46F4-46C5-B8FF-472C3FD2EE43}"/>
            </a:ext>
          </a:extLst>
        </xdr:cNvPr>
        <xdr:cNvSpPr/>
      </xdr:nvSpPr>
      <xdr:spPr>
        <a:xfrm>
          <a:off x="9766300" y="3213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16</xdr:row>
      <xdr:rowOff>12700</xdr:rowOff>
    </xdr:from>
    <xdr:to>
      <xdr:col>9</xdr:col>
      <xdr:colOff>68005</xdr:colOff>
      <xdr:row>16</xdr:row>
      <xdr:rowOff>127000</xdr:rowOff>
    </xdr:to>
    <xdr:sp macro="" textlink="">
      <xdr:nvSpPr>
        <xdr:cNvPr id="147" name="OpenSolver146">
          <a:extLst>
            <a:ext uri="{FF2B5EF4-FFF2-40B4-BE49-F238E27FC236}">
              <a16:creationId xmlns:a16="http://schemas.microsoft.com/office/drawing/2014/main" id="{F9780159-C3A4-4C60-AC62-FB3AE6050ED5}"/>
            </a:ext>
          </a:extLst>
        </xdr:cNvPr>
        <xdr:cNvSpPr/>
      </xdr:nvSpPr>
      <xdr:spPr>
        <a:xfrm>
          <a:off x="10693400" y="3213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16</xdr:row>
      <xdr:rowOff>12700</xdr:rowOff>
    </xdr:from>
    <xdr:to>
      <xdr:col>10</xdr:col>
      <xdr:colOff>58480</xdr:colOff>
      <xdr:row>16</xdr:row>
      <xdr:rowOff>127000</xdr:rowOff>
    </xdr:to>
    <xdr:sp macro="" textlink="">
      <xdr:nvSpPr>
        <xdr:cNvPr id="148" name="OpenSolver147">
          <a:extLst>
            <a:ext uri="{FF2B5EF4-FFF2-40B4-BE49-F238E27FC236}">
              <a16:creationId xmlns:a16="http://schemas.microsoft.com/office/drawing/2014/main" id="{EF98ACB0-4BAC-4B9C-B04A-2E85E9456B78}"/>
            </a:ext>
          </a:extLst>
        </xdr:cNvPr>
        <xdr:cNvSpPr/>
      </xdr:nvSpPr>
      <xdr:spPr>
        <a:xfrm>
          <a:off x="11607800" y="3213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17</xdr:row>
      <xdr:rowOff>15875</xdr:rowOff>
    </xdr:from>
    <xdr:to>
      <xdr:col>5</xdr:col>
      <xdr:colOff>68005</xdr:colOff>
      <xdr:row>17</xdr:row>
      <xdr:rowOff>130175</xdr:rowOff>
    </xdr:to>
    <xdr:sp macro="" textlink="">
      <xdr:nvSpPr>
        <xdr:cNvPr id="149" name="OpenSolver148">
          <a:extLst>
            <a:ext uri="{FF2B5EF4-FFF2-40B4-BE49-F238E27FC236}">
              <a16:creationId xmlns:a16="http://schemas.microsoft.com/office/drawing/2014/main" id="{8D45D8F9-486C-4127-B22F-F192F8853AE0}"/>
            </a:ext>
          </a:extLst>
        </xdr:cNvPr>
        <xdr:cNvSpPr/>
      </xdr:nvSpPr>
      <xdr:spPr>
        <a:xfrm>
          <a:off x="6997700" y="3416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17</xdr:row>
      <xdr:rowOff>15875</xdr:rowOff>
    </xdr:from>
    <xdr:to>
      <xdr:col>6</xdr:col>
      <xdr:colOff>71180</xdr:colOff>
      <xdr:row>17</xdr:row>
      <xdr:rowOff>130175</xdr:rowOff>
    </xdr:to>
    <xdr:sp macro="" textlink="">
      <xdr:nvSpPr>
        <xdr:cNvPr id="150" name="OpenSolver149">
          <a:extLst>
            <a:ext uri="{FF2B5EF4-FFF2-40B4-BE49-F238E27FC236}">
              <a16:creationId xmlns:a16="http://schemas.microsoft.com/office/drawing/2014/main" id="{5572BE4B-5D46-40A9-B77D-6665081C1A76}"/>
            </a:ext>
          </a:extLst>
        </xdr:cNvPr>
        <xdr:cNvSpPr/>
      </xdr:nvSpPr>
      <xdr:spPr>
        <a:xfrm>
          <a:off x="7924800" y="3416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17</xdr:row>
      <xdr:rowOff>15875</xdr:rowOff>
    </xdr:from>
    <xdr:to>
      <xdr:col>7</xdr:col>
      <xdr:colOff>61655</xdr:colOff>
      <xdr:row>17</xdr:row>
      <xdr:rowOff>130175</xdr:rowOff>
    </xdr:to>
    <xdr:sp macro="" textlink="">
      <xdr:nvSpPr>
        <xdr:cNvPr id="151" name="OpenSolver150">
          <a:extLst>
            <a:ext uri="{FF2B5EF4-FFF2-40B4-BE49-F238E27FC236}">
              <a16:creationId xmlns:a16="http://schemas.microsoft.com/office/drawing/2014/main" id="{2BB81EF4-5D56-4252-8556-AFD41574BA94}"/>
            </a:ext>
          </a:extLst>
        </xdr:cNvPr>
        <xdr:cNvSpPr/>
      </xdr:nvSpPr>
      <xdr:spPr>
        <a:xfrm>
          <a:off x="8839200" y="3416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17</xdr:row>
      <xdr:rowOff>15875</xdr:rowOff>
    </xdr:from>
    <xdr:to>
      <xdr:col>8</xdr:col>
      <xdr:colOff>64830</xdr:colOff>
      <xdr:row>17</xdr:row>
      <xdr:rowOff>130175</xdr:rowOff>
    </xdr:to>
    <xdr:sp macro="" textlink="">
      <xdr:nvSpPr>
        <xdr:cNvPr id="152" name="OpenSolver151">
          <a:extLst>
            <a:ext uri="{FF2B5EF4-FFF2-40B4-BE49-F238E27FC236}">
              <a16:creationId xmlns:a16="http://schemas.microsoft.com/office/drawing/2014/main" id="{EAB843CF-F90F-4D95-8C0A-D11E060F3846}"/>
            </a:ext>
          </a:extLst>
        </xdr:cNvPr>
        <xdr:cNvSpPr/>
      </xdr:nvSpPr>
      <xdr:spPr>
        <a:xfrm>
          <a:off x="9766300" y="3416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17</xdr:row>
      <xdr:rowOff>15875</xdr:rowOff>
    </xdr:from>
    <xdr:to>
      <xdr:col>9</xdr:col>
      <xdr:colOff>68005</xdr:colOff>
      <xdr:row>17</xdr:row>
      <xdr:rowOff>130175</xdr:rowOff>
    </xdr:to>
    <xdr:sp macro="" textlink="">
      <xdr:nvSpPr>
        <xdr:cNvPr id="153" name="OpenSolver152">
          <a:extLst>
            <a:ext uri="{FF2B5EF4-FFF2-40B4-BE49-F238E27FC236}">
              <a16:creationId xmlns:a16="http://schemas.microsoft.com/office/drawing/2014/main" id="{DC85FB6D-357A-4B3D-8049-EB2EC10EAE58}"/>
            </a:ext>
          </a:extLst>
        </xdr:cNvPr>
        <xdr:cNvSpPr/>
      </xdr:nvSpPr>
      <xdr:spPr>
        <a:xfrm>
          <a:off x="10693400" y="3416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17</xdr:row>
      <xdr:rowOff>15875</xdr:rowOff>
    </xdr:from>
    <xdr:to>
      <xdr:col>10</xdr:col>
      <xdr:colOff>58480</xdr:colOff>
      <xdr:row>17</xdr:row>
      <xdr:rowOff>130175</xdr:rowOff>
    </xdr:to>
    <xdr:sp macro="" textlink="">
      <xdr:nvSpPr>
        <xdr:cNvPr id="154" name="OpenSolver153">
          <a:extLst>
            <a:ext uri="{FF2B5EF4-FFF2-40B4-BE49-F238E27FC236}">
              <a16:creationId xmlns:a16="http://schemas.microsoft.com/office/drawing/2014/main" id="{92255F05-3C65-4429-BA7F-3375AC9F7DF0}"/>
            </a:ext>
          </a:extLst>
        </xdr:cNvPr>
        <xdr:cNvSpPr/>
      </xdr:nvSpPr>
      <xdr:spPr>
        <a:xfrm>
          <a:off x="11607800" y="3416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18</xdr:row>
      <xdr:rowOff>6350</xdr:rowOff>
    </xdr:from>
    <xdr:to>
      <xdr:col>5</xdr:col>
      <xdr:colOff>68005</xdr:colOff>
      <xdr:row>18</xdr:row>
      <xdr:rowOff>120650</xdr:rowOff>
    </xdr:to>
    <xdr:sp macro="" textlink="">
      <xdr:nvSpPr>
        <xdr:cNvPr id="155" name="OpenSolver154">
          <a:extLst>
            <a:ext uri="{FF2B5EF4-FFF2-40B4-BE49-F238E27FC236}">
              <a16:creationId xmlns:a16="http://schemas.microsoft.com/office/drawing/2014/main" id="{3C3F5AC2-1211-45CE-89B1-926C9828143D}"/>
            </a:ext>
          </a:extLst>
        </xdr:cNvPr>
        <xdr:cNvSpPr/>
      </xdr:nvSpPr>
      <xdr:spPr>
        <a:xfrm>
          <a:off x="6997700" y="3606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18</xdr:row>
      <xdr:rowOff>6350</xdr:rowOff>
    </xdr:from>
    <xdr:to>
      <xdr:col>6</xdr:col>
      <xdr:colOff>71180</xdr:colOff>
      <xdr:row>18</xdr:row>
      <xdr:rowOff>120650</xdr:rowOff>
    </xdr:to>
    <xdr:sp macro="" textlink="">
      <xdr:nvSpPr>
        <xdr:cNvPr id="156" name="OpenSolver155">
          <a:extLst>
            <a:ext uri="{FF2B5EF4-FFF2-40B4-BE49-F238E27FC236}">
              <a16:creationId xmlns:a16="http://schemas.microsoft.com/office/drawing/2014/main" id="{B798658E-00EC-449B-831B-05C8D6AEA5EF}"/>
            </a:ext>
          </a:extLst>
        </xdr:cNvPr>
        <xdr:cNvSpPr/>
      </xdr:nvSpPr>
      <xdr:spPr>
        <a:xfrm>
          <a:off x="7924800" y="3606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18</xdr:row>
      <xdr:rowOff>6350</xdr:rowOff>
    </xdr:from>
    <xdr:to>
      <xdr:col>7</xdr:col>
      <xdr:colOff>61655</xdr:colOff>
      <xdr:row>18</xdr:row>
      <xdr:rowOff>120650</xdr:rowOff>
    </xdr:to>
    <xdr:sp macro="" textlink="">
      <xdr:nvSpPr>
        <xdr:cNvPr id="157" name="OpenSolver156">
          <a:extLst>
            <a:ext uri="{FF2B5EF4-FFF2-40B4-BE49-F238E27FC236}">
              <a16:creationId xmlns:a16="http://schemas.microsoft.com/office/drawing/2014/main" id="{78D3ACB3-1485-4F49-8B32-30337B605F11}"/>
            </a:ext>
          </a:extLst>
        </xdr:cNvPr>
        <xdr:cNvSpPr/>
      </xdr:nvSpPr>
      <xdr:spPr>
        <a:xfrm>
          <a:off x="8839200" y="3606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18</xdr:row>
      <xdr:rowOff>6350</xdr:rowOff>
    </xdr:from>
    <xdr:to>
      <xdr:col>8</xdr:col>
      <xdr:colOff>64830</xdr:colOff>
      <xdr:row>18</xdr:row>
      <xdr:rowOff>120650</xdr:rowOff>
    </xdr:to>
    <xdr:sp macro="" textlink="">
      <xdr:nvSpPr>
        <xdr:cNvPr id="158" name="OpenSolver157">
          <a:extLst>
            <a:ext uri="{FF2B5EF4-FFF2-40B4-BE49-F238E27FC236}">
              <a16:creationId xmlns:a16="http://schemas.microsoft.com/office/drawing/2014/main" id="{7E352F56-9955-4CE2-9AF3-13F6F1451298}"/>
            </a:ext>
          </a:extLst>
        </xdr:cNvPr>
        <xdr:cNvSpPr/>
      </xdr:nvSpPr>
      <xdr:spPr>
        <a:xfrm>
          <a:off x="9766300" y="3606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18</xdr:row>
      <xdr:rowOff>6350</xdr:rowOff>
    </xdr:from>
    <xdr:to>
      <xdr:col>9</xdr:col>
      <xdr:colOff>68005</xdr:colOff>
      <xdr:row>18</xdr:row>
      <xdr:rowOff>120650</xdr:rowOff>
    </xdr:to>
    <xdr:sp macro="" textlink="">
      <xdr:nvSpPr>
        <xdr:cNvPr id="159" name="OpenSolver158">
          <a:extLst>
            <a:ext uri="{FF2B5EF4-FFF2-40B4-BE49-F238E27FC236}">
              <a16:creationId xmlns:a16="http://schemas.microsoft.com/office/drawing/2014/main" id="{E422248B-5A68-4ED9-85C9-883C20BBDC8E}"/>
            </a:ext>
          </a:extLst>
        </xdr:cNvPr>
        <xdr:cNvSpPr/>
      </xdr:nvSpPr>
      <xdr:spPr>
        <a:xfrm>
          <a:off x="10693400" y="3606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18</xdr:row>
      <xdr:rowOff>6350</xdr:rowOff>
    </xdr:from>
    <xdr:to>
      <xdr:col>10</xdr:col>
      <xdr:colOff>58480</xdr:colOff>
      <xdr:row>18</xdr:row>
      <xdr:rowOff>120650</xdr:rowOff>
    </xdr:to>
    <xdr:sp macro="" textlink="">
      <xdr:nvSpPr>
        <xdr:cNvPr id="160" name="OpenSolver159">
          <a:extLst>
            <a:ext uri="{FF2B5EF4-FFF2-40B4-BE49-F238E27FC236}">
              <a16:creationId xmlns:a16="http://schemas.microsoft.com/office/drawing/2014/main" id="{F6CB8825-B2CF-4681-8FE5-DEC63817BB4F}"/>
            </a:ext>
          </a:extLst>
        </xdr:cNvPr>
        <xdr:cNvSpPr/>
      </xdr:nvSpPr>
      <xdr:spPr>
        <a:xfrm>
          <a:off x="11607800" y="36068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19</xdr:row>
      <xdr:rowOff>9525</xdr:rowOff>
    </xdr:from>
    <xdr:to>
      <xdr:col>5</xdr:col>
      <xdr:colOff>68005</xdr:colOff>
      <xdr:row>19</xdr:row>
      <xdr:rowOff>123825</xdr:rowOff>
    </xdr:to>
    <xdr:sp macro="" textlink="">
      <xdr:nvSpPr>
        <xdr:cNvPr id="161" name="OpenSolver160">
          <a:extLst>
            <a:ext uri="{FF2B5EF4-FFF2-40B4-BE49-F238E27FC236}">
              <a16:creationId xmlns:a16="http://schemas.microsoft.com/office/drawing/2014/main" id="{3559B15D-ED9E-4473-A9DB-EB0CF00CC8E9}"/>
            </a:ext>
          </a:extLst>
        </xdr:cNvPr>
        <xdr:cNvSpPr/>
      </xdr:nvSpPr>
      <xdr:spPr>
        <a:xfrm>
          <a:off x="6997700" y="3810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19</xdr:row>
      <xdr:rowOff>9525</xdr:rowOff>
    </xdr:from>
    <xdr:to>
      <xdr:col>6</xdr:col>
      <xdr:colOff>71180</xdr:colOff>
      <xdr:row>19</xdr:row>
      <xdr:rowOff>123825</xdr:rowOff>
    </xdr:to>
    <xdr:sp macro="" textlink="">
      <xdr:nvSpPr>
        <xdr:cNvPr id="162" name="OpenSolver161">
          <a:extLst>
            <a:ext uri="{FF2B5EF4-FFF2-40B4-BE49-F238E27FC236}">
              <a16:creationId xmlns:a16="http://schemas.microsoft.com/office/drawing/2014/main" id="{86EC5302-B511-4290-903B-E0777A1898DD}"/>
            </a:ext>
          </a:extLst>
        </xdr:cNvPr>
        <xdr:cNvSpPr/>
      </xdr:nvSpPr>
      <xdr:spPr>
        <a:xfrm>
          <a:off x="7924800" y="3810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19</xdr:row>
      <xdr:rowOff>9525</xdr:rowOff>
    </xdr:from>
    <xdr:to>
      <xdr:col>7</xdr:col>
      <xdr:colOff>61655</xdr:colOff>
      <xdr:row>19</xdr:row>
      <xdr:rowOff>123825</xdr:rowOff>
    </xdr:to>
    <xdr:sp macro="" textlink="">
      <xdr:nvSpPr>
        <xdr:cNvPr id="163" name="OpenSolver162">
          <a:extLst>
            <a:ext uri="{FF2B5EF4-FFF2-40B4-BE49-F238E27FC236}">
              <a16:creationId xmlns:a16="http://schemas.microsoft.com/office/drawing/2014/main" id="{D8CCDC32-639E-47B0-A9E4-426E9A169CB3}"/>
            </a:ext>
          </a:extLst>
        </xdr:cNvPr>
        <xdr:cNvSpPr/>
      </xdr:nvSpPr>
      <xdr:spPr>
        <a:xfrm>
          <a:off x="8839200" y="3810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19</xdr:row>
      <xdr:rowOff>9525</xdr:rowOff>
    </xdr:from>
    <xdr:to>
      <xdr:col>8</xdr:col>
      <xdr:colOff>64830</xdr:colOff>
      <xdr:row>19</xdr:row>
      <xdr:rowOff>123825</xdr:rowOff>
    </xdr:to>
    <xdr:sp macro="" textlink="">
      <xdr:nvSpPr>
        <xdr:cNvPr id="164" name="OpenSolver163">
          <a:extLst>
            <a:ext uri="{FF2B5EF4-FFF2-40B4-BE49-F238E27FC236}">
              <a16:creationId xmlns:a16="http://schemas.microsoft.com/office/drawing/2014/main" id="{75FDBEA8-A938-4F4B-82E1-D9C87717D5B9}"/>
            </a:ext>
          </a:extLst>
        </xdr:cNvPr>
        <xdr:cNvSpPr/>
      </xdr:nvSpPr>
      <xdr:spPr>
        <a:xfrm>
          <a:off x="9766300" y="3810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19</xdr:row>
      <xdr:rowOff>9525</xdr:rowOff>
    </xdr:from>
    <xdr:to>
      <xdr:col>9</xdr:col>
      <xdr:colOff>68005</xdr:colOff>
      <xdr:row>19</xdr:row>
      <xdr:rowOff>123825</xdr:rowOff>
    </xdr:to>
    <xdr:sp macro="" textlink="">
      <xdr:nvSpPr>
        <xdr:cNvPr id="165" name="OpenSolver164">
          <a:extLst>
            <a:ext uri="{FF2B5EF4-FFF2-40B4-BE49-F238E27FC236}">
              <a16:creationId xmlns:a16="http://schemas.microsoft.com/office/drawing/2014/main" id="{FB51C4DD-2019-4C05-87A3-5DAC0E34D948}"/>
            </a:ext>
          </a:extLst>
        </xdr:cNvPr>
        <xdr:cNvSpPr/>
      </xdr:nvSpPr>
      <xdr:spPr>
        <a:xfrm>
          <a:off x="10693400" y="3810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19</xdr:row>
      <xdr:rowOff>9525</xdr:rowOff>
    </xdr:from>
    <xdr:to>
      <xdr:col>10</xdr:col>
      <xdr:colOff>58480</xdr:colOff>
      <xdr:row>19</xdr:row>
      <xdr:rowOff>123825</xdr:rowOff>
    </xdr:to>
    <xdr:sp macro="" textlink="">
      <xdr:nvSpPr>
        <xdr:cNvPr id="166" name="OpenSolver165">
          <a:extLst>
            <a:ext uri="{FF2B5EF4-FFF2-40B4-BE49-F238E27FC236}">
              <a16:creationId xmlns:a16="http://schemas.microsoft.com/office/drawing/2014/main" id="{74C2705C-B5FA-46A6-B9A9-80F7C5EAFF1F}"/>
            </a:ext>
          </a:extLst>
        </xdr:cNvPr>
        <xdr:cNvSpPr/>
      </xdr:nvSpPr>
      <xdr:spPr>
        <a:xfrm>
          <a:off x="11607800" y="3810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20</xdr:row>
      <xdr:rowOff>12700</xdr:rowOff>
    </xdr:from>
    <xdr:to>
      <xdr:col>5</xdr:col>
      <xdr:colOff>68005</xdr:colOff>
      <xdr:row>20</xdr:row>
      <xdr:rowOff>127000</xdr:rowOff>
    </xdr:to>
    <xdr:sp macro="" textlink="">
      <xdr:nvSpPr>
        <xdr:cNvPr id="167" name="OpenSolver166">
          <a:extLst>
            <a:ext uri="{FF2B5EF4-FFF2-40B4-BE49-F238E27FC236}">
              <a16:creationId xmlns:a16="http://schemas.microsoft.com/office/drawing/2014/main" id="{45F864E3-13F7-43AF-A573-34FE76948860}"/>
            </a:ext>
          </a:extLst>
        </xdr:cNvPr>
        <xdr:cNvSpPr/>
      </xdr:nvSpPr>
      <xdr:spPr>
        <a:xfrm>
          <a:off x="6997700" y="4013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20</xdr:row>
      <xdr:rowOff>12700</xdr:rowOff>
    </xdr:from>
    <xdr:to>
      <xdr:col>6</xdr:col>
      <xdr:colOff>71180</xdr:colOff>
      <xdr:row>20</xdr:row>
      <xdr:rowOff>127000</xdr:rowOff>
    </xdr:to>
    <xdr:sp macro="" textlink="">
      <xdr:nvSpPr>
        <xdr:cNvPr id="168" name="OpenSolver167">
          <a:extLst>
            <a:ext uri="{FF2B5EF4-FFF2-40B4-BE49-F238E27FC236}">
              <a16:creationId xmlns:a16="http://schemas.microsoft.com/office/drawing/2014/main" id="{351C5359-19F4-4BC0-B02E-A4FA008912BD}"/>
            </a:ext>
          </a:extLst>
        </xdr:cNvPr>
        <xdr:cNvSpPr/>
      </xdr:nvSpPr>
      <xdr:spPr>
        <a:xfrm>
          <a:off x="7924800" y="4013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20</xdr:row>
      <xdr:rowOff>12700</xdr:rowOff>
    </xdr:from>
    <xdr:to>
      <xdr:col>7</xdr:col>
      <xdr:colOff>61655</xdr:colOff>
      <xdr:row>20</xdr:row>
      <xdr:rowOff>127000</xdr:rowOff>
    </xdr:to>
    <xdr:sp macro="" textlink="">
      <xdr:nvSpPr>
        <xdr:cNvPr id="169" name="OpenSolver168">
          <a:extLst>
            <a:ext uri="{FF2B5EF4-FFF2-40B4-BE49-F238E27FC236}">
              <a16:creationId xmlns:a16="http://schemas.microsoft.com/office/drawing/2014/main" id="{D58670CE-933D-4085-A9C1-A42E50533EA0}"/>
            </a:ext>
          </a:extLst>
        </xdr:cNvPr>
        <xdr:cNvSpPr/>
      </xdr:nvSpPr>
      <xdr:spPr>
        <a:xfrm>
          <a:off x="8839200" y="4013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20</xdr:row>
      <xdr:rowOff>12700</xdr:rowOff>
    </xdr:from>
    <xdr:to>
      <xdr:col>8</xdr:col>
      <xdr:colOff>64830</xdr:colOff>
      <xdr:row>20</xdr:row>
      <xdr:rowOff>127000</xdr:rowOff>
    </xdr:to>
    <xdr:sp macro="" textlink="">
      <xdr:nvSpPr>
        <xdr:cNvPr id="170" name="OpenSolver169">
          <a:extLst>
            <a:ext uri="{FF2B5EF4-FFF2-40B4-BE49-F238E27FC236}">
              <a16:creationId xmlns:a16="http://schemas.microsoft.com/office/drawing/2014/main" id="{78F7D397-D542-4AAD-96C4-B21C7CF4F8FA}"/>
            </a:ext>
          </a:extLst>
        </xdr:cNvPr>
        <xdr:cNvSpPr/>
      </xdr:nvSpPr>
      <xdr:spPr>
        <a:xfrm>
          <a:off x="9766300" y="4013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20</xdr:row>
      <xdr:rowOff>12700</xdr:rowOff>
    </xdr:from>
    <xdr:to>
      <xdr:col>9</xdr:col>
      <xdr:colOff>68005</xdr:colOff>
      <xdr:row>20</xdr:row>
      <xdr:rowOff>127000</xdr:rowOff>
    </xdr:to>
    <xdr:sp macro="" textlink="">
      <xdr:nvSpPr>
        <xdr:cNvPr id="171" name="OpenSolver170">
          <a:extLst>
            <a:ext uri="{FF2B5EF4-FFF2-40B4-BE49-F238E27FC236}">
              <a16:creationId xmlns:a16="http://schemas.microsoft.com/office/drawing/2014/main" id="{3831BDCB-3EE2-4244-9DB5-CC7AD99D2FB3}"/>
            </a:ext>
          </a:extLst>
        </xdr:cNvPr>
        <xdr:cNvSpPr/>
      </xdr:nvSpPr>
      <xdr:spPr>
        <a:xfrm>
          <a:off x="10693400" y="4013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20</xdr:row>
      <xdr:rowOff>12700</xdr:rowOff>
    </xdr:from>
    <xdr:to>
      <xdr:col>10</xdr:col>
      <xdr:colOff>58480</xdr:colOff>
      <xdr:row>20</xdr:row>
      <xdr:rowOff>127000</xdr:rowOff>
    </xdr:to>
    <xdr:sp macro="" textlink="">
      <xdr:nvSpPr>
        <xdr:cNvPr id="172" name="OpenSolver171">
          <a:extLst>
            <a:ext uri="{FF2B5EF4-FFF2-40B4-BE49-F238E27FC236}">
              <a16:creationId xmlns:a16="http://schemas.microsoft.com/office/drawing/2014/main" id="{45779C4D-C4AF-479C-BF97-29ED68F0EA1E}"/>
            </a:ext>
          </a:extLst>
        </xdr:cNvPr>
        <xdr:cNvSpPr/>
      </xdr:nvSpPr>
      <xdr:spPr>
        <a:xfrm>
          <a:off x="11607800" y="4013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21</xdr:row>
      <xdr:rowOff>15875</xdr:rowOff>
    </xdr:from>
    <xdr:to>
      <xdr:col>5</xdr:col>
      <xdr:colOff>68005</xdr:colOff>
      <xdr:row>21</xdr:row>
      <xdr:rowOff>130175</xdr:rowOff>
    </xdr:to>
    <xdr:sp macro="" textlink="">
      <xdr:nvSpPr>
        <xdr:cNvPr id="173" name="OpenSolver172">
          <a:extLst>
            <a:ext uri="{FF2B5EF4-FFF2-40B4-BE49-F238E27FC236}">
              <a16:creationId xmlns:a16="http://schemas.microsoft.com/office/drawing/2014/main" id="{828A15CC-B8C5-4517-BD14-37ADDCDB6C87}"/>
            </a:ext>
          </a:extLst>
        </xdr:cNvPr>
        <xdr:cNvSpPr/>
      </xdr:nvSpPr>
      <xdr:spPr>
        <a:xfrm>
          <a:off x="6997700" y="4216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21</xdr:row>
      <xdr:rowOff>15875</xdr:rowOff>
    </xdr:from>
    <xdr:to>
      <xdr:col>6</xdr:col>
      <xdr:colOff>71180</xdr:colOff>
      <xdr:row>21</xdr:row>
      <xdr:rowOff>130175</xdr:rowOff>
    </xdr:to>
    <xdr:sp macro="" textlink="">
      <xdr:nvSpPr>
        <xdr:cNvPr id="174" name="OpenSolver173">
          <a:extLst>
            <a:ext uri="{FF2B5EF4-FFF2-40B4-BE49-F238E27FC236}">
              <a16:creationId xmlns:a16="http://schemas.microsoft.com/office/drawing/2014/main" id="{AC703CCF-BA44-47FF-83E1-2019F335906A}"/>
            </a:ext>
          </a:extLst>
        </xdr:cNvPr>
        <xdr:cNvSpPr/>
      </xdr:nvSpPr>
      <xdr:spPr>
        <a:xfrm>
          <a:off x="7924800" y="4216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21</xdr:row>
      <xdr:rowOff>15875</xdr:rowOff>
    </xdr:from>
    <xdr:to>
      <xdr:col>7</xdr:col>
      <xdr:colOff>61655</xdr:colOff>
      <xdr:row>21</xdr:row>
      <xdr:rowOff>130175</xdr:rowOff>
    </xdr:to>
    <xdr:sp macro="" textlink="">
      <xdr:nvSpPr>
        <xdr:cNvPr id="175" name="OpenSolver174">
          <a:extLst>
            <a:ext uri="{FF2B5EF4-FFF2-40B4-BE49-F238E27FC236}">
              <a16:creationId xmlns:a16="http://schemas.microsoft.com/office/drawing/2014/main" id="{AFC659DD-8FC7-46DF-A6FC-C3A531A2F90D}"/>
            </a:ext>
          </a:extLst>
        </xdr:cNvPr>
        <xdr:cNvSpPr/>
      </xdr:nvSpPr>
      <xdr:spPr>
        <a:xfrm>
          <a:off x="8839200" y="4216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21</xdr:row>
      <xdr:rowOff>15875</xdr:rowOff>
    </xdr:from>
    <xdr:to>
      <xdr:col>8</xdr:col>
      <xdr:colOff>64830</xdr:colOff>
      <xdr:row>21</xdr:row>
      <xdr:rowOff>130175</xdr:rowOff>
    </xdr:to>
    <xdr:sp macro="" textlink="">
      <xdr:nvSpPr>
        <xdr:cNvPr id="176" name="OpenSolver175">
          <a:extLst>
            <a:ext uri="{FF2B5EF4-FFF2-40B4-BE49-F238E27FC236}">
              <a16:creationId xmlns:a16="http://schemas.microsoft.com/office/drawing/2014/main" id="{63C45B7A-1BDD-4DFC-896A-8E11D389D3AF}"/>
            </a:ext>
          </a:extLst>
        </xdr:cNvPr>
        <xdr:cNvSpPr/>
      </xdr:nvSpPr>
      <xdr:spPr>
        <a:xfrm>
          <a:off x="9766300" y="4216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21</xdr:row>
      <xdr:rowOff>15875</xdr:rowOff>
    </xdr:from>
    <xdr:to>
      <xdr:col>9</xdr:col>
      <xdr:colOff>68005</xdr:colOff>
      <xdr:row>21</xdr:row>
      <xdr:rowOff>130175</xdr:rowOff>
    </xdr:to>
    <xdr:sp macro="" textlink="">
      <xdr:nvSpPr>
        <xdr:cNvPr id="177" name="OpenSolver176">
          <a:extLst>
            <a:ext uri="{FF2B5EF4-FFF2-40B4-BE49-F238E27FC236}">
              <a16:creationId xmlns:a16="http://schemas.microsoft.com/office/drawing/2014/main" id="{0EE092EA-FFA4-4FC8-A462-0E19F7B22F74}"/>
            </a:ext>
          </a:extLst>
        </xdr:cNvPr>
        <xdr:cNvSpPr/>
      </xdr:nvSpPr>
      <xdr:spPr>
        <a:xfrm>
          <a:off x="10693400" y="4216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21</xdr:row>
      <xdr:rowOff>15875</xdr:rowOff>
    </xdr:from>
    <xdr:to>
      <xdr:col>10</xdr:col>
      <xdr:colOff>58480</xdr:colOff>
      <xdr:row>21</xdr:row>
      <xdr:rowOff>130175</xdr:rowOff>
    </xdr:to>
    <xdr:sp macro="" textlink="">
      <xdr:nvSpPr>
        <xdr:cNvPr id="178" name="OpenSolver177">
          <a:extLst>
            <a:ext uri="{FF2B5EF4-FFF2-40B4-BE49-F238E27FC236}">
              <a16:creationId xmlns:a16="http://schemas.microsoft.com/office/drawing/2014/main" id="{23C0BCE0-B74C-42C5-A0BC-E074E0FAAAB0}"/>
            </a:ext>
          </a:extLst>
        </xdr:cNvPr>
        <xdr:cNvSpPr/>
      </xdr:nvSpPr>
      <xdr:spPr>
        <a:xfrm>
          <a:off x="11607800" y="42164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22</xdr:row>
      <xdr:rowOff>19050</xdr:rowOff>
    </xdr:from>
    <xdr:to>
      <xdr:col>5</xdr:col>
      <xdr:colOff>68005</xdr:colOff>
      <xdr:row>22</xdr:row>
      <xdr:rowOff>133350</xdr:rowOff>
    </xdr:to>
    <xdr:sp macro="" textlink="">
      <xdr:nvSpPr>
        <xdr:cNvPr id="179" name="OpenSolver178">
          <a:extLst>
            <a:ext uri="{FF2B5EF4-FFF2-40B4-BE49-F238E27FC236}">
              <a16:creationId xmlns:a16="http://schemas.microsoft.com/office/drawing/2014/main" id="{A94153A7-22C3-4C16-91EB-D0671352505A}"/>
            </a:ext>
          </a:extLst>
        </xdr:cNvPr>
        <xdr:cNvSpPr/>
      </xdr:nvSpPr>
      <xdr:spPr>
        <a:xfrm>
          <a:off x="6997700" y="441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22</xdr:row>
      <xdr:rowOff>19050</xdr:rowOff>
    </xdr:from>
    <xdr:to>
      <xdr:col>6</xdr:col>
      <xdr:colOff>71180</xdr:colOff>
      <xdr:row>22</xdr:row>
      <xdr:rowOff>133350</xdr:rowOff>
    </xdr:to>
    <xdr:sp macro="" textlink="">
      <xdr:nvSpPr>
        <xdr:cNvPr id="180" name="OpenSolver179">
          <a:extLst>
            <a:ext uri="{FF2B5EF4-FFF2-40B4-BE49-F238E27FC236}">
              <a16:creationId xmlns:a16="http://schemas.microsoft.com/office/drawing/2014/main" id="{92C173B0-D62A-4BF4-A2E8-C545DCEBD73A}"/>
            </a:ext>
          </a:extLst>
        </xdr:cNvPr>
        <xdr:cNvSpPr/>
      </xdr:nvSpPr>
      <xdr:spPr>
        <a:xfrm>
          <a:off x="7924800" y="441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22</xdr:row>
      <xdr:rowOff>19050</xdr:rowOff>
    </xdr:from>
    <xdr:to>
      <xdr:col>7</xdr:col>
      <xdr:colOff>61655</xdr:colOff>
      <xdr:row>22</xdr:row>
      <xdr:rowOff>133350</xdr:rowOff>
    </xdr:to>
    <xdr:sp macro="" textlink="">
      <xdr:nvSpPr>
        <xdr:cNvPr id="181" name="OpenSolver180">
          <a:extLst>
            <a:ext uri="{FF2B5EF4-FFF2-40B4-BE49-F238E27FC236}">
              <a16:creationId xmlns:a16="http://schemas.microsoft.com/office/drawing/2014/main" id="{4CF8E0EF-9915-4539-B0CE-B0BC004A871C}"/>
            </a:ext>
          </a:extLst>
        </xdr:cNvPr>
        <xdr:cNvSpPr/>
      </xdr:nvSpPr>
      <xdr:spPr>
        <a:xfrm>
          <a:off x="8839200" y="441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22</xdr:row>
      <xdr:rowOff>19050</xdr:rowOff>
    </xdr:from>
    <xdr:to>
      <xdr:col>8</xdr:col>
      <xdr:colOff>64830</xdr:colOff>
      <xdr:row>22</xdr:row>
      <xdr:rowOff>133350</xdr:rowOff>
    </xdr:to>
    <xdr:sp macro="" textlink="">
      <xdr:nvSpPr>
        <xdr:cNvPr id="182" name="OpenSolver181">
          <a:extLst>
            <a:ext uri="{FF2B5EF4-FFF2-40B4-BE49-F238E27FC236}">
              <a16:creationId xmlns:a16="http://schemas.microsoft.com/office/drawing/2014/main" id="{62613B1C-9D72-481B-83AA-D89CB13938E7}"/>
            </a:ext>
          </a:extLst>
        </xdr:cNvPr>
        <xdr:cNvSpPr/>
      </xdr:nvSpPr>
      <xdr:spPr>
        <a:xfrm>
          <a:off x="9766300" y="441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22</xdr:row>
      <xdr:rowOff>19050</xdr:rowOff>
    </xdr:from>
    <xdr:to>
      <xdr:col>9</xdr:col>
      <xdr:colOff>68005</xdr:colOff>
      <xdr:row>22</xdr:row>
      <xdr:rowOff>133350</xdr:rowOff>
    </xdr:to>
    <xdr:sp macro="" textlink="">
      <xdr:nvSpPr>
        <xdr:cNvPr id="183" name="OpenSolver182">
          <a:extLst>
            <a:ext uri="{FF2B5EF4-FFF2-40B4-BE49-F238E27FC236}">
              <a16:creationId xmlns:a16="http://schemas.microsoft.com/office/drawing/2014/main" id="{13F294BA-2E47-4131-94B8-55574E96F7A3}"/>
            </a:ext>
          </a:extLst>
        </xdr:cNvPr>
        <xdr:cNvSpPr/>
      </xdr:nvSpPr>
      <xdr:spPr>
        <a:xfrm>
          <a:off x="10693400" y="441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22</xdr:row>
      <xdr:rowOff>19050</xdr:rowOff>
    </xdr:from>
    <xdr:to>
      <xdr:col>10</xdr:col>
      <xdr:colOff>58480</xdr:colOff>
      <xdr:row>22</xdr:row>
      <xdr:rowOff>133350</xdr:rowOff>
    </xdr:to>
    <xdr:sp macro="" textlink="">
      <xdr:nvSpPr>
        <xdr:cNvPr id="184" name="OpenSolver183">
          <a:extLst>
            <a:ext uri="{FF2B5EF4-FFF2-40B4-BE49-F238E27FC236}">
              <a16:creationId xmlns:a16="http://schemas.microsoft.com/office/drawing/2014/main" id="{2FCA2121-CD7D-499F-8C4A-283563056495}"/>
            </a:ext>
          </a:extLst>
        </xdr:cNvPr>
        <xdr:cNvSpPr/>
      </xdr:nvSpPr>
      <xdr:spPr>
        <a:xfrm>
          <a:off x="11607800" y="44196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23</xdr:row>
      <xdr:rowOff>9525</xdr:rowOff>
    </xdr:from>
    <xdr:to>
      <xdr:col>5</xdr:col>
      <xdr:colOff>68005</xdr:colOff>
      <xdr:row>23</xdr:row>
      <xdr:rowOff>123825</xdr:rowOff>
    </xdr:to>
    <xdr:sp macro="" textlink="">
      <xdr:nvSpPr>
        <xdr:cNvPr id="185" name="OpenSolver184">
          <a:extLst>
            <a:ext uri="{FF2B5EF4-FFF2-40B4-BE49-F238E27FC236}">
              <a16:creationId xmlns:a16="http://schemas.microsoft.com/office/drawing/2014/main" id="{7AAEEB28-94E1-4E97-B00E-A5730082AFC5}"/>
            </a:ext>
          </a:extLst>
        </xdr:cNvPr>
        <xdr:cNvSpPr/>
      </xdr:nvSpPr>
      <xdr:spPr>
        <a:xfrm>
          <a:off x="6997700" y="4610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23</xdr:row>
      <xdr:rowOff>9525</xdr:rowOff>
    </xdr:from>
    <xdr:to>
      <xdr:col>6</xdr:col>
      <xdr:colOff>71180</xdr:colOff>
      <xdr:row>23</xdr:row>
      <xdr:rowOff>123825</xdr:rowOff>
    </xdr:to>
    <xdr:sp macro="" textlink="">
      <xdr:nvSpPr>
        <xdr:cNvPr id="186" name="OpenSolver185">
          <a:extLst>
            <a:ext uri="{FF2B5EF4-FFF2-40B4-BE49-F238E27FC236}">
              <a16:creationId xmlns:a16="http://schemas.microsoft.com/office/drawing/2014/main" id="{40B0809C-BF7F-4B2F-84BE-BF20A8034E6A}"/>
            </a:ext>
          </a:extLst>
        </xdr:cNvPr>
        <xdr:cNvSpPr/>
      </xdr:nvSpPr>
      <xdr:spPr>
        <a:xfrm>
          <a:off x="7924800" y="4610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23</xdr:row>
      <xdr:rowOff>9525</xdr:rowOff>
    </xdr:from>
    <xdr:to>
      <xdr:col>7</xdr:col>
      <xdr:colOff>61655</xdr:colOff>
      <xdr:row>23</xdr:row>
      <xdr:rowOff>123825</xdr:rowOff>
    </xdr:to>
    <xdr:sp macro="" textlink="">
      <xdr:nvSpPr>
        <xdr:cNvPr id="187" name="OpenSolver186">
          <a:extLst>
            <a:ext uri="{FF2B5EF4-FFF2-40B4-BE49-F238E27FC236}">
              <a16:creationId xmlns:a16="http://schemas.microsoft.com/office/drawing/2014/main" id="{16757E27-2097-4F2B-85BF-0E507C066283}"/>
            </a:ext>
          </a:extLst>
        </xdr:cNvPr>
        <xdr:cNvSpPr/>
      </xdr:nvSpPr>
      <xdr:spPr>
        <a:xfrm>
          <a:off x="8839200" y="4610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23</xdr:row>
      <xdr:rowOff>9525</xdr:rowOff>
    </xdr:from>
    <xdr:to>
      <xdr:col>8</xdr:col>
      <xdr:colOff>64830</xdr:colOff>
      <xdr:row>23</xdr:row>
      <xdr:rowOff>123825</xdr:rowOff>
    </xdr:to>
    <xdr:sp macro="" textlink="">
      <xdr:nvSpPr>
        <xdr:cNvPr id="188" name="OpenSolver187">
          <a:extLst>
            <a:ext uri="{FF2B5EF4-FFF2-40B4-BE49-F238E27FC236}">
              <a16:creationId xmlns:a16="http://schemas.microsoft.com/office/drawing/2014/main" id="{908A6E81-2E6E-481A-B437-B9BFDF1FEA7F}"/>
            </a:ext>
          </a:extLst>
        </xdr:cNvPr>
        <xdr:cNvSpPr/>
      </xdr:nvSpPr>
      <xdr:spPr>
        <a:xfrm>
          <a:off x="9766300" y="4610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23</xdr:row>
      <xdr:rowOff>9525</xdr:rowOff>
    </xdr:from>
    <xdr:to>
      <xdr:col>9</xdr:col>
      <xdr:colOff>68005</xdr:colOff>
      <xdr:row>23</xdr:row>
      <xdr:rowOff>123825</xdr:rowOff>
    </xdr:to>
    <xdr:sp macro="" textlink="">
      <xdr:nvSpPr>
        <xdr:cNvPr id="189" name="OpenSolver188">
          <a:extLst>
            <a:ext uri="{FF2B5EF4-FFF2-40B4-BE49-F238E27FC236}">
              <a16:creationId xmlns:a16="http://schemas.microsoft.com/office/drawing/2014/main" id="{5CF4B357-6A44-4722-9938-7EDEA5967C2F}"/>
            </a:ext>
          </a:extLst>
        </xdr:cNvPr>
        <xdr:cNvSpPr/>
      </xdr:nvSpPr>
      <xdr:spPr>
        <a:xfrm>
          <a:off x="10693400" y="4610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23</xdr:row>
      <xdr:rowOff>9525</xdr:rowOff>
    </xdr:from>
    <xdr:to>
      <xdr:col>10</xdr:col>
      <xdr:colOff>58480</xdr:colOff>
      <xdr:row>23</xdr:row>
      <xdr:rowOff>123825</xdr:rowOff>
    </xdr:to>
    <xdr:sp macro="" textlink="">
      <xdr:nvSpPr>
        <xdr:cNvPr id="190" name="OpenSolver189">
          <a:extLst>
            <a:ext uri="{FF2B5EF4-FFF2-40B4-BE49-F238E27FC236}">
              <a16:creationId xmlns:a16="http://schemas.microsoft.com/office/drawing/2014/main" id="{2577A677-71E1-4D4C-A21A-7AF241A27D04}"/>
            </a:ext>
          </a:extLst>
        </xdr:cNvPr>
        <xdr:cNvSpPr/>
      </xdr:nvSpPr>
      <xdr:spPr>
        <a:xfrm>
          <a:off x="11607800" y="46101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24</xdr:row>
      <xdr:rowOff>12700</xdr:rowOff>
    </xdr:from>
    <xdr:to>
      <xdr:col>5</xdr:col>
      <xdr:colOff>68005</xdr:colOff>
      <xdr:row>24</xdr:row>
      <xdr:rowOff>127000</xdr:rowOff>
    </xdr:to>
    <xdr:sp macro="" textlink="">
      <xdr:nvSpPr>
        <xdr:cNvPr id="191" name="OpenSolver190">
          <a:extLst>
            <a:ext uri="{FF2B5EF4-FFF2-40B4-BE49-F238E27FC236}">
              <a16:creationId xmlns:a16="http://schemas.microsoft.com/office/drawing/2014/main" id="{F382C97F-906F-455A-BF5E-D0433BED463F}"/>
            </a:ext>
          </a:extLst>
        </xdr:cNvPr>
        <xdr:cNvSpPr/>
      </xdr:nvSpPr>
      <xdr:spPr>
        <a:xfrm>
          <a:off x="6997700" y="4813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24</xdr:row>
      <xdr:rowOff>12700</xdr:rowOff>
    </xdr:from>
    <xdr:to>
      <xdr:col>6</xdr:col>
      <xdr:colOff>71180</xdr:colOff>
      <xdr:row>24</xdr:row>
      <xdr:rowOff>127000</xdr:rowOff>
    </xdr:to>
    <xdr:sp macro="" textlink="">
      <xdr:nvSpPr>
        <xdr:cNvPr id="192" name="OpenSolver191">
          <a:extLst>
            <a:ext uri="{FF2B5EF4-FFF2-40B4-BE49-F238E27FC236}">
              <a16:creationId xmlns:a16="http://schemas.microsoft.com/office/drawing/2014/main" id="{9690290F-3E9C-408D-9FEF-213D70A08700}"/>
            </a:ext>
          </a:extLst>
        </xdr:cNvPr>
        <xdr:cNvSpPr/>
      </xdr:nvSpPr>
      <xdr:spPr>
        <a:xfrm>
          <a:off x="7924800" y="4813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24</xdr:row>
      <xdr:rowOff>12700</xdr:rowOff>
    </xdr:from>
    <xdr:to>
      <xdr:col>7</xdr:col>
      <xdr:colOff>61655</xdr:colOff>
      <xdr:row>24</xdr:row>
      <xdr:rowOff>127000</xdr:rowOff>
    </xdr:to>
    <xdr:sp macro="" textlink="">
      <xdr:nvSpPr>
        <xdr:cNvPr id="193" name="OpenSolver192">
          <a:extLst>
            <a:ext uri="{FF2B5EF4-FFF2-40B4-BE49-F238E27FC236}">
              <a16:creationId xmlns:a16="http://schemas.microsoft.com/office/drawing/2014/main" id="{7E80E6F1-7CA5-400F-BFC7-F6F61FA85ACD}"/>
            </a:ext>
          </a:extLst>
        </xdr:cNvPr>
        <xdr:cNvSpPr/>
      </xdr:nvSpPr>
      <xdr:spPr>
        <a:xfrm>
          <a:off x="8839200" y="4813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24</xdr:row>
      <xdr:rowOff>12700</xdr:rowOff>
    </xdr:from>
    <xdr:to>
      <xdr:col>8</xdr:col>
      <xdr:colOff>64830</xdr:colOff>
      <xdr:row>24</xdr:row>
      <xdr:rowOff>127000</xdr:rowOff>
    </xdr:to>
    <xdr:sp macro="" textlink="">
      <xdr:nvSpPr>
        <xdr:cNvPr id="194" name="OpenSolver193">
          <a:extLst>
            <a:ext uri="{FF2B5EF4-FFF2-40B4-BE49-F238E27FC236}">
              <a16:creationId xmlns:a16="http://schemas.microsoft.com/office/drawing/2014/main" id="{9F73D825-1E70-4081-A185-91D50BF890D8}"/>
            </a:ext>
          </a:extLst>
        </xdr:cNvPr>
        <xdr:cNvSpPr/>
      </xdr:nvSpPr>
      <xdr:spPr>
        <a:xfrm>
          <a:off x="9766300" y="4813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24</xdr:row>
      <xdr:rowOff>12700</xdr:rowOff>
    </xdr:from>
    <xdr:to>
      <xdr:col>9</xdr:col>
      <xdr:colOff>68005</xdr:colOff>
      <xdr:row>24</xdr:row>
      <xdr:rowOff>127000</xdr:rowOff>
    </xdr:to>
    <xdr:sp macro="" textlink="">
      <xdr:nvSpPr>
        <xdr:cNvPr id="195" name="OpenSolver194">
          <a:extLst>
            <a:ext uri="{FF2B5EF4-FFF2-40B4-BE49-F238E27FC236}">
              <a16:creationId xmlns:a16="http://schemas.microsoft.com/office/drawing/2014/main" id="{EEDA9FE1-923D-40C4-990A-5C776CE2B81D}"/>
            </a:ext>
          </a:extLst>
        </xdr:cNvPr>
        <xdr:cNvSpPr/>
      </xdr:nvSpPr>
      <xdr:spPr>
        <a:xfrm>
          <a:off x="10693400" y="4813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24</xdr:row>
      <xdr:rowOff>12700</xdr:rowOff>
    </xdr:from>
    <xdr:to>
      <xdr:col>10</xdr:col>
      <xdr:colOff>58480</xdr:colOff>
      <xdr:row>24</xdr:row>
      <xdr:rowOff>127000</xdr:rowOff>
    </xdr:to>
    <xdr:sp macro="" textlink="">
      <xdr:nvSpPr>
        <xdr:cNvPr id="196" name="OpenSolver195">
          <a:extLst>
            <a:ext uri="{FF2B5EF4-FFF2-40B4-BE49-F238E27FC236}">
              <a16:creationId xmlns:a16="http://schemas.microsoft.com/office/drawing/2014/main" id="{9359C257-0BA0-4F06-86E3-7138297B2A29}"/>
            </a:ext>
          </a:extLst>
        </xdr:cNvPr>
        <xdr:cNvSpPr/>
      </xdr:nvSpPr>
      <xdr:spPr>
        <a:xfrm>
          <a:off x="11607800" y="48133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25</xdr:row>
      <xdr:rowOff>15875</xdr:rowOff>
    </xdr:from>
    <xdr:to>
      <xdr:col>5</xdr:col>
      <xdr:colOff>68005</xdr:colOff>
      <xdr:row>25</xdr:row>
      <xdr:rowOff>130175</xdr:rowOff>
    </xdr:to>
    <xdr:sp macro="" textlink="">
      <xdr:nvSpPr>
        <xdr:cNvPr id="197" name="OpenSolver196">
          <a:extLst>
            <a:ext uri="{FF2B5EF4-FFF2-40B4-BE49-F238E27FC236}">
              <a16:creationId xmlns:a16="http://schemas.microsoft.com/office/drawing/2014/main" id="{2709EF25-E7F8-4018-8051-E5FDF4638CBA}"/>
            </a:ext>
          </a:extLst>
        </xdr:cNvPr>
        <xdr:cNvSpPr/>
      </xdr:nvSpPr>
      <xdr:spPr>
        <a:xfrm>
          <a:off x="6997700" y="50165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25</xdr:row>
      <xdr:rowOff>15875</xdr:rowOff>
    </xdr:from>
    <xdr:to>
      <xdr:col>6</xdr:col>
      <xdr:colOff>71180</xdr:colOff>
      <xdr:row>25</xdr:row>
      <xdr:rowOff>130175</xdr:rowOff>
    </xdr:to>
    <xdr:sp macro="" textlink="">
      <xdr:nvSpPr>
        <xdr:cNvPr id="198" name="OpenSolver197">
          <a:extLst>
            <a:ext uri="{FF2B5EF4-FFF2-40B4-BE49-F238E27FC236}">
              <a16:creationId xmlns:a16="http://schemas.microsoft.com/office/drawing/2014/main" id="{00B2979B-F742-41FC-A9D4-D5860C0E57DE}"/>
            </a:ext>
          </a:extLst>
        </xdr:cNvPr>
        <xdr:cNvSpPr/>
      </xdr:nvSpPr>
      <xdr:spPr>
        <a:xfrm>
          <a:off x="7924800" y="50165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25</xdr:row>
      <xdr:rowOff>15875</xdr:rowOff>
    </xdr:from>
    <xdr:to>
      <xdr:col>7</xdr:col>
      <xdr:colOff>61655</xdr:colOff>
      <xdr:row>25</xdr:row>
      <xdr:rowOff>130175</xdr:rowOff>
    </xdr:to>
    <xdr:sp macro="" textlink="">
      <xdr:nvSpPr>
        <xdr:cNvPr id="199" name="OpenSolver198">
          <a:extLst>
            <a:ext uri="{FF2B5EF4-FFF2-40B4-BE49-F238E27FC236}">
              <a16:creationId xmlns:a16="http://schemas.microsoft.com/office/drawing/2014/main" id="{ACEA24D5-FFF8-4A8E-9998-B4DA658EA42F}"/>
            </a:ext>
          </a:extLst>
        </xdr:cNvPr>
        <xdr:cNvSpPr/>
      </xdr:nvSpPr>
      <xdr:spPr>
        <a:xfrm>
          <a:off x="8839200" y="50165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25</xdr:row>
      <xdr:rowOff>15875</xdr:rowOff>
    </xdr:from>
    <xdr:to>
      <xdr:col>8</xdr:col>
      <xdr:colOff>64830</xdr:colOff>
      <xdr:row>25</xdr:row>
      <xdr:rowOff>130175</xdr:rowOff>
    </xdr:to>
    <xdr:sp macro="" textlink="">
      <xdr:nvSpPr>
        <xdr:cNvPr id="200" name="OpenSolver199">
          <a:extLst>
            <a:ext uri="{FF2B5EF4-FFF2-40B4-BE49-F238E27FC236}">
              <a16:creationId xmlns:a16="http://schemas.microsoft.com/office/drawing/2014/main" id="{8B7EE8FD-84EA-48A6-8DD7-3987B5794675}"/>
            </a:ext>
          </a:extLst>
        </xdr:cNvPr>
        <xdr:cNvSpPr/>
      </xdr:nvSpPr>
      <xdr:spPr>
        <a:xfrm>
          <a:off x="9766300" y="50165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25</xdr:row>
      <xdr:rowOff>15875</xdr:rowOff>
    </xdr:from>
    <xdr:to>
      <xdr:col>9</xdr:col>
      <xdr:colOff>68005</xdr:colOff>
      <xdr:row>25</xdr:row>
      <xdr:rowOff>130175</xdr:rowOff>
    </xdr:to>
    <xdr:sp macro="" textlink="">
      <xdr:nvSpPr>
        <xdr:cNvPr id="201" name="OpenSolver200">
          <a:extLst>
            <a:ext uri="{FF2B5EF4-FFF2-40B4-BE49-F238E27FC236}">
              <a16:creationId xmlns:a16="http://schemas.microsoft.com/office/drawing/2014/main" id="{07654AF9-2B55-49BA-804E-49642A796972}"/>
            </a:ext>
          </a:extLst>
        </xdr:cNvPr>
        <xdr:cNvSpPr/>
      </xdr:nvSpPr>
      <xdr:spPr>
        <a:xfrm>
          <a:off x="10693400" y="50165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25</xdr:row>
      <xdr:rowOff>15875</xdr:rowOff>
    </xdr:from>
    <xdr:to>
      <xdr:col>10</xdr:col>
      <xdr:colOff>58480</xdr:colOff>
      <xdr:row>25</xdr:row>
      <xdr:rowOff>130175</xdr:rowOff>
    </xdr:to>
    <xdr:sp macro="" textlink="">
      <xdr:nvSpPr>
        <xdr:cNvPr id="202" name="OpenSolver201">
          <a:extLst>
            <a:ext uri="{FF2B5EF4-FFF2-40B4-BE49-F238E27FC236}">
              <a16:creationId xmlns:a16="http://schemas.microsoft.com/office/drawing/2014/main" id="{AB0A4565-DDD9-40A7-8419-143286B9262D}"/>
            </a:ext>
          </a:extLst>
        </xdr:cNvPr>
        <xdr:cNvSpPr/>
      </xdr:nvSpPr>
      <xdr:spPr>
        <a:xfrm>
          <a:off x="11607800" y="50165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5</xdr:col>
      <xdr:colOff>15875</xdr:colOff>
      <xdr:row>26</xdr:row>
      <xdr:rowOff>6350</xdr:rowOff>
    </xdr:from>
    <xdr:to>
      <xdr:col>5</xdr:col>
      <xdr:colOff>68005</xdr:colOff>
      <xdr:row>26</xdr:row>
      <xdr:rowOff>120650</xdr:rowOff>
    </xdr:to>
    <xdr:sp macro="" textlink="">
      <xdr:nvSpPr>
        <xdr:cNvPr id="203" name="OpenSolver202">
          <a:extLst>
            <a:ext uri="{FF2B5EF4-FFF2-40B4-BE49-F238E27FC236}">
              <a16:creationId xmlns:a16="http://schemas.microsoft.com/office/drawing/2014/main" id="{AF7776C8-94AC-48AD-BBC4-7E8DB0617258}"/>
            </a:ext>
          </a:extLst>
        </xdr:cNvPr>
        <xdr:cNvSpPr/>
      </xdr:nvSpPr>
      <xdr:spPr>
        <a:xfrm>
          <a:off x="6997700" y="5207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6</xdr:col>
      <xdr:colOff>19050</xdr:colOff>
      <xdr:row>26</xdr:row>
      <xdr:rowOff>6350</xdr:rowOff>
    </xdr:from>
    <xdr:to>
      <xdr:col>6</xdr:col>
      <xdr:colOff>71180</xdr:colOff>
      <xdr:row>26</xdr:row>
      <xdr:rowOff>120650</xdr:rowOff>
    </xdr:to>
    <xdr:sp macro="" textlink="">
      <xdr:nvSpPr>
        <xdr:cNvPr id="204" name="OpenSolver203">
          <a:extLst>
            <a:ext uri="{FF2B5EF4-FFF2-40B4-BE49-F238E27FC236}">
              <a16:creationId xmlns:a16="http://schemas.microsoft.com/office/drawing/2014/main" id="{9FF702A8-99D9-4298-B46D-7DF7949AFB2C}"/>
            </a:ext>
          </a:extLst>
        </xdr:cNvPr>
        <xdr:cNvSpPr/>
      </xdr:nvSpPr>
      <xdr:spPr>
        <a:xfrm>
          <a:off x="7924800" y="5207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7</xdr:col>
      <xdr:colOff>9525</xdr:colOff>
      <xdr:row>26</xdr:row>
      <xdr:rowOff>6350</xdr:rowOff>
    </xdr:from>
    <xdr:to>
      <xdr:col>7</xdr:col>
      <xdr:colOff>61655</xdr:colOff>
      <xdr:row>26</xdr:row>
      <xdr:rowOff>120650</xdr:rowOff>
    </xdr:to>
    <xdr:sp macro="" textlink="">
      <xdr:nvSpPr>
        <xdr:cNvPr id="205" name="OpenSolver204">
          <a:extLst>
            <a:ext uri="{FF2B5EF4-FFF2-40B4-BE49-F238E27FC236}">
              <a16:creationId xmlns:a16="http://schemas.microsoft.com/office/drawing/2014/main" id="{23AFE091-3412-48E1-9384-D538AEB76F5B}"/>
            </a:ext>
          </a:extLst>
        </xdr:cNvPr>
        <xdr:cNvSpPr/>
      </xdr:nvSpPr>
      <xdr:spPr>
        <a:xfrm>
          <a:off x="8839200" y="5207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8</xdr:col>
      <xdr:colOff>12700</xdr:colOff>
      <xdr:row>26</xdr:row>
      <xdr:rowOff>6350</xdr:rowOff>
    </xdr:from>
    <xdr:to>
      <xdr:col>8</xdr:col>
      <xdr:colOff>64830</xdr:colOff>
      <xdr:row>26</xdr:row>
      <xdr:rowOff>120650</xdr:rowOff>
    </xdr:to>
    <xdr:sp macro="" textlink="">
      <xdr:nvSpPr>
        <xdr:cNvPr id="206" name="OpenSolver205">
          <a:extLst>
            <a:ext uri="{FF2B5EF4-FFF2-40B4-BE49-F238E27FC236}">
              <a16:creationId xmlns:a16="http://schemas.microsoft.com/office/drawing/2014/main" id="{5A7C1360-8336-4488-B7A2-1033CEB0A019}"/>
            </a:ext>
          </a:extLst>
        </xdr:cNvPr>
        <xdr:cNvSpPr/>
      </xdr:nvSpPr>
      <xdr:spPr>
        <a:xfrm>
          <a:off x="9766300" y="5207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9</xdr:col>
      <xdr:colOff>15875</xdr:colOff>
      <xdr:row>26</xdr:row>
      <xdr:rowOff>6350</xdr:rowOff>
    </xdr:from>
    <xdr:to>
      <xdr:col>9</xdr:col>
      <xdr:colOff>68005</xdr:colOff>
      <xdr:row>26</xdr:row>
      <xdr:rowOff>120650</xdr:rowOff>
    </xdr:to>
    <xdr:sp macro="" textlink="">
      <xdr:nvSpPr>
        <xdr:cNvPr id="207" name="OpenSolver206">
          <a:extLst>
            <a:ext uri="{FF2B5EF4-FFF2-40B4-BE49-F238E27FC236}">
              <a16:creationId xmlns:a16="http://schemas.microsoft.com/office/drawing/2014/main" id="{5D48FBF6-1A4D-4793-A849-ABFE341F1E83}"/>
            </a:ext>
          </a:extLst>
        </xdr:cNvPr>
        <xdr:cNvSpPr/>
      </xdr:nvSpPr>
      <xdr:spPr>
        <a:xfrm>
          <a:off x="10693400" y="5207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twoCellAnchor>
    <xdr:from>
      <xdr:col>10</xdr:col>
      <xdr:colOff>6350</xdr:colOff>
      <xdr:row>26</xdr:row>
      <xdr:rowOff>6350</xdr:rowOff>
    </xdr:from>
    <xdr:to>
      <xdr:col>10</xdr:col>
      <xdr:colOff>58480</xdr:colOff>
      <xdr:row>26</xdr:row>
      <xdr:rowOff>120650</xdr:rowOff>
    </xdr:to>
    <xdr:sp macro="" textlink="">
      <xdr:nvSpPr>
        <xdr:cNvPr id="208" name="OpenSolver207">
          <a:extLst>
            <a:ext uri="{FF2B5EF4-FFF2-40B4-BE49-F238E27FC236}">
              <a16:creationId xmlns:a16="http://schemas.microsoft.com/office/drawing/2014/main" id="{443F51A0-7405-4093-AC11-73759C78388B}"/>
            </a:ext>
          </a:extLst>
        </xdr:cNvPr>
        <xdr:cNvSpPr/>
      </xdr:nvSpPr>
      <xdr:spPr>
        <a:xfrm>
          <a:off x="11607800" y="52070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CA" sz="900">
              <a:solidFill>
                <a:srgbClr val="000000"/>
              </a:solidFill>
            </a:rPr>
            <a:t>i</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n.wikipedia.org/wiki/Metro_Vancouver_Regional_Distric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12.statcan.gc.ca/census-recensement/2016/dp-pd/hlt-fst/pd-pl/Table.cfm?Lang=Eng&amp;T=302&amp;SR=1&amp;S=86&amp;O=A&amp;RPP=9999&amp;PR=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3D223-498A-A041-B778-F15E5A58EA3B}">
  <sheetPr codeName="Sheet1"/>
  <dimension ref="A1:K25"/>
  <sheetViews>
    <sheetView topLeftCell="A10" workbookViewId="0">
      <selection activeCell="B18" sqref="B18:E42"/>
    </sheetView>
  </sheetViews>
  <sheetFormatPr baseColWidth="10" defaultColWidth="11" defaultRowHeight="16"/>
  <cols>
    <col min="1" max="1" width="27.6640625" bestFit="1" customWidth="1"/>
    <col min="2" max="2" width="13" bestFit="1" customWidth="1"/>
    <col min="3" max="9" width="12.1640625" bestFit="1" customWidth="1"/>
    <col min="10" max="10" width="12.6640625" bestFit="1" customWidth="1"/>
    <col min="11" max="11" width="12.1640625" bestFit="1" customWidth="1"/>
  </cols>
  <sheetData>
    <row r="1" spans="1:11">
      <c r="A1" s="1" t="s">
        <v>0</v>
      </c>
      <c r="B1" s="22" t="s">
        <v>10</v>
      </c>
      <c r="C1" s="22" t="s">
        <v>11</v>
      </c>
      <c r="D1" s="22" t="s">
        <v>12</v>
      </c>
      <c r="E1" s="22" t="s">
        <v>13</v>
      </c>
      <c r="F1" s="22" t="s">
        <v>14</v>
      </c>
      <c r="G1" s="22" t="s">
        <v>15</v>
      </c>
      <c r="H1" s="22" t="s">
        <v>16</v>
      </c>
      <c r="I1" s="22" t="s">
        <v>17</v>
      </c>
      <c r="J1" s="22" t="s">
        <v>18</v>
      </c>
      <c r="K1" s="22" t="s">
        <v>19</v>
      </c>
    </row>
    <row r="2" spans="1:11">
      <c r="A2" s="1" t="s">
        <v>1</v>
      </c>
      <c r="B2" s="2">
        <f>SUM('M1 Vancouver Hospital Breakdown'!D19:AM19)</f>
        <v>2393502</v>
      </c>
      <c r="C2" s="2">
        <f>SUM('M2 Victoria Hospital Breakdown'!D9:AE9)</f>
        <v>377601.24800000002</v>
      </c>
      <c r="D2" s="2">
        <v>151957</v>
      </c>
      <c r="E2" s="2">
        <v>121279</v>
      </c>
      <c r="F2" s="2">
        <v>93729</v>
      </c>
      <c r="G2" s="2">
        <v>92004</v>
      </c>
      <c r="H2" s="2">
        <v>78026</v>
      </c>
      <c r="I2" s="2">
        <v>73161</v>
      </c>
      <c r="J2" s="2">
        <v>65510</v>
      </c>
      <c r="K2" s="2">
        <v>48073</v>
      </c>
    </row>
    <row r="3" spans="1:11">
      <c r="A3" s="1" t="s">
        <v>2</v>
      </c>
      <c r="B3" s="6">
        <v>0.33800000000000002</v>
      </c>
      <c r="C3" s="6">
        <v>0.33800000000000002</v>
      </c>
      <c r="D3" s="6">
        <v>0.33800000000000002</v>
      </c>
      <c r="E3" s="6">
        <v>0.33800000000000002</v>
      </c>
      <c r="F3" s="6">
        <v>0.33800000000000002</v>
      </c>
      <c r="G3" s="6">
        <v>0.33800000000000002</v>
      </c>
      <c r="H3" s="6">
        <v>0.33800000000000002</v>
      </c>
      <c r="I3" s="6">
        <v>0.33800000000000002</v>
      </c>
      <c r="J3" s="6">
        <v>0.33800000000000002</v>
      </c>
      <c r="K3" s="6">
        <v>0.33800000000000002</v>
      </c>
    </row>
    <row r="4" spans="1:11" s="12" customFormat="1">
      <c r="A4" s="10" t="s">
        <v>3</v>
      </c>
      <c r="B4" s="11">
        <f t="shared" ref="B4:K4" si="0">B3*B2</f>
        <v>809003.67600000009</v>
      </c>
      <c r="C4" s="11">
        <f t="shared" si="0"/>
        <v>127629.22182400002</v>
      </c>
      <c r="D4" s="11">
        <f t="shared" si="0"/>
        <v>51361.466</v>
      </c>
      <c r="E4" s="11">
        <f t="shared" si="0"/>
        <v>40992.302000000003</v>
      </c>
      <c r="F4" s="11">
        <f t="shared" si="0"/>
        <v>31680.402000000002</v>
      </c>
      <c r="G4" s="11">
        <f t="shared" si="0"/>
        <v>31097.352000000003</v>
      </c>
      <c r="H4" s="11">
        <f t="shared" si="0"/>
        <v>26372.788</v>
      </c>
      <c r="I4" s="11">
        <f t="shared" si="0"/>
        <v>24728.418000000001</v>
      </c>
      <c r="J4" s="11">
        <f t="shared" si="0"/>
        <v>22142.38</v>
      </c>
      <c r="K4" s="11">
        <f t="shared" si="0"/>
        <v>16248.674000000001</v>
      </c>
    </row>
    <row r="5" spans="1:11">
      <c r="A5" s="1" t="s">
        <v>21</v>
      </c>
      <c r="B5" s="3">
        <f t="shared" ref="B5:K5" si="1">B2-B4</f>
        <v>1584498.324</v>
      </c>
      <c r="C5" s="3">
        <f t="shared" si="1"/>
        <v>249972.02617600001</v>
      </c>
      <c r="D5" s="3">
        <f t="shared" si="1"/>
        <v>100595.534</v>
      </c>
      <c r="E5" s="3">
        <f t="shared" si="1"/>
        <v>80286.698000000004</v>
      </c>
      <c r="F5" s="3">
        <f t="shared" si="1"/>
        <v>62048.597999999998</v>
      </c>
      <c r="G5" s="3">
        <f t="shared" si="1"/>
        <v>60906.648000000001</v>
      </c>
      <c r="H5" s="3">
        <f t="shared" si="1"/>
        <v>51653.212</v>
      </c>
      <c r="I5" s="3">
        <f t="shared" si="1"/>
        <v>48432.581999999995</v>
      </c>
      <c r="J5" s="3">
        <f t="shared" si="1"/>
        <v>43367.619999999995</v>
      </c>
      <c r="K5" s="3">
        <f t="shared" si="1"/>
        <v>31824.326000000001</v>
      </c>
    </row>
    <row r="6" spans="1:11">
      <c r="A6" s="1"/>
      <c r="B6" s="3"/>
      <c r="C6" s="3"/>
      <c r="D6" s="3"/>
      <c r="E6" s="3"/>
      <c r="F6" s="3"/>
      <c r="G6" s="3"/>
      <c r="H6" s="3"/>
      <c r="I6" s="3"/>
      <c r="J6" s="3"/>
      <c r="K6" s="3"/>
    </row>
    <row r="7" spans="1:11" s="12" customFormat="1">
      <c r="A7" s="10" t="s">
        <v>4</v>
      </c>
      <c r="B7" s="13">
        <v>362110</v>
      </c>
      <c r="C7" s="13">
        <v>48260</v>
      </c>
      <c r="D7" s="13">
        <v>27590</v>
      </c>
      <c r="E7" s="13">
        <v>25995</v>
      </c>
      <c r="F7" s="13">
        <v>1760</v>
      </c>
      <c r="G7" s="13">
        <v>13035</v>
      </c>
      <c r="H7" s="13">
        <v>13980</v>
      </c>
      <c r="I7" s="13">
        <v>15910</v>
      </c>
      <c r="J7" s="13">
        <v>12955</v>
      </c>
      <c r="K7" s="13">
        <v>5670</v>
      </c>
    </row>
    <row r="8" spans="1:11">
      <c r="A8" s="1" t="s">
        <v>22</v>
      </c>
      <c r="B8" s="2">
        <f t="shared" ref="B8:K8" si="2">B5-B7</f>
        <v>1222388.324</v>
      </c>
      <c r="C8" s="2">
        <f t="shared" si="2"/>
        <v>201712.02617600001</v>
      </c>
      <c r="D8" s="2">
        <f t="shared" si="2"/>
        <v>73005.534</v>
      </c>
      <c r="E8" s="2">
        <f t="shared" si="2"/>
        <v>54291.698000000004</v>
      </c>
      <c r="F8" s="2">
        <f t="shared" si="2"/>
        <v>60288.597999999998</v>
      </c>
      <c r="G8" s="2">
        <f t="shared" si="2"/>
        <v>47871.648000000001</v>
      </c>
      <c r="H8" s="2">
        <f t="shared" si="2"/>
        <v>37673.212</v>
      </c>
      <c r="I8" s="2">
        <f t="shared" si="2"/>
        <v>32522.581999999995</v>
      </c>
      <c r="J8" s="2">
        <f t="shared" si="2"/>
        <v>30412.619999999995</v>
      </c>
      <c r="K8" s="2">
        <f t="shared" si="2"/>
        <v>26154.326000000001</v>
      </c>
    </row>
    <row r="9" spans="1:11">
      <c r="A9" s="1"/>
      <c r="B9" s="2"/>
      <c r="C9" s="2"/>
      <c r="D9" s="2"/>
      <c r="E9" s="2"/>
      <c r="F9" s="2"/>
      <c r="G9" s="2"/>
      <c r="H9" s="2"/>
      <c r="I9" s="2"/>
      <c r="J9" s="2"/>
      <c r="K9" s="2"/>
    </row>
    <row r="10" spans="1:11">
      <c r="A10" s="1" t="s">
        <v>5</v>
      </c>
      <c r="B10" s="8">
        <v>8.1738999999999996E-3</v>
      </c>
      <c r="C10" s="8">
        <v>8.1738999999999996E-3</v>
      </c>
      <c r="D10" s="8">
        <v>8.1738999999999996E-3</v>
      </c>
      <c r="E10" s="8">
        <v>8.1738999999999996E-3</v>
      </c>
      <c r="F10" s="8">
        <v>8.1738999999999996E-3</v>
      </c>
      <c r="G10" s="8">
        <v>8.1738999999999996E-3</v>
      </c>
      <c r="H10" s="8">
        <v>8.1738999999999996E-3</v>
      </c>
      <c r="I10" s="8">
        <v>8.1738999999999996E-3</v>
      </c>
      <c r="J10" s="8">
        <v>8.1738999999999996E-3</v>
      </c>
      <c r="K10" s="8">
        <v>8.1738999999999996E-3</v>
      </c>
    </row>
    <row r="11" spans="1:11" s="12" customFormat="1">
      <c r="A11" s="10" t="s">
        <v>6</v>
      </c>
      <c r="B11" s="14">
        <f t="shared" ref="B11:K11" si="3">B8*B10</f>
        <v>9991.6799215436004</v>
      </c>
      <c r="C11" s="14">
        <f t="shared" si="3"/>
        <v>1648.7739307600064</v>
      </c>
      <c r="D11" s="14">
        <f t="shared" si="3"/>
        <v>596.73993436259991</v>
      </c>
      <c r="E11" s="14">
        <f t="shared" si="3"/>
        <v>443.77491028219998</v>
      </c>
      <c r="F11" s="14">
        <f t="shared" si="3"/>
        <v>492.79297119219996</v>
      </c>
      <c r="G11" s="14">
        <f t="shared" si="3"/>
        <v>391.29806358719998</v>
      </c>
      <c r="H11" s="14">
        <f t="shared" si="3"/>
        <v>307.93706756679995</v>
      </c>
      <c r="I11" s="14">
        <f t="shared" si="3"/>
        <v>265.83633300979994</v>
      </c>
      <c r="J11" s="14">
        <f t="shared" si="3"/>
        <v>248.58971461799996</v>
      </c>
      <c r="K11" s="14">
        <f t="shared" si="3"/>
        <v>213.78284529140001</v>
      </c>
    </row>
    <row r="12" spans="1:11">
      <c r="A12" s="1" t="s">
        <v>23</v>
      </c>
      <c r="B12" s="3">
        <f t="shared" ref="B12:K12" si="4">B8-B11</f>
        <v>1212396.6440784563</v>
      </c>
      <c r="C12" s="3">
        <f t="shared" si="4"/>
        <v>200063.25224524</v>
      </c>
      <c r="D12" s="3">
        <f t="shared" si="4"/>
        <v>72408.794065637398</v>
      </c>
      <c r="E12" s="3">
        <f t="shared" si="4"/>
        <v>53847.923089717806</v>
      </c>
      <c r="F12" s="3">
        <f t="shared" si="4"/>
        <v>59795.805028807801</v>
      </c>
      <c r="G12" s="3">
        <f t="shared" si="4"/>
        <v>47480.3499364128</v>
      </c>
      <c r="H12" s="3">
        <f t="shared" si="4"/>
        <v>37365.274932433196</v>
      </c>
      <c r="I12" s="3">
        <f t="shared" si="4"/>
        <v>32256.745666990195</v>
      </c>
      <c r="J12" s="3">
        <f t="shared" si="4"/>
        <v>30164.030285381996</v>
      </c>
      <c r="K12" s="3">
        <f t="shared" si="4"/>
        <v>25940.543154708601</v>
      </c>
    </row>
    <row r="13" spans="1:11">
      <c r="A13" s="1"/>
      <c r="B13" s="4"/>
      <c r="C13" s="4"/>
      <c r="D13" s="4"/>
      <c r="E13" s="4"/>
      <c r="F13" s="4"/>
      <c r="G13" s="4"/>
      <c r="H13" s="4"/>
      <c r="I13" s="4"/>
      <c r="J13" s="4"/>
      <c r="K13" s="4"/>
    </row>
    <row r="14" spans="1:11">
      <c r="A14" s="1" t="s">
        <v>7</v>
      </c>
      <c r="B14" s="9">
        <v>5105576</v>
      </c>
      <c r="C14" s="9">
        <v>5105576</v>
      </c>
      <c r="D14" s="9">
        <v>5105576</v>
      </c>
      <c r="E14" s="9">
        <v>5105576</v>
      </c>
      <c r="F14" s="9">
        <v>5105576</v>
      </c>
      <c r="G14" s="9">
        <v>5105576</v>
      </c>
      <c r="H14" s="9">
        <v>5105576</v>
      </c>
      <c r="I14" s="9">
        <v>5105576</v>
      </c>
      <c r="J14" s="9">
        <v>5105576</v>
      </c>
      <c r="K14" s="9">
        <v>5105576</v>
      </c>
    </row>
    <row r="15" spans="1:11">
      <c r="A15" s="1" t="s">
        <v>9</v>
      </c>
      <c r="B15" s="4">
        <f t="shared" ref="B15:K15" si="5">B2/B14</f>
        <v>0.46880156127339989</v>
      </c>
      <c r="C15" s="4">
        <f t="shared" si="5"/>
        <v>7.3958598990593816E-2</v>
      </c>
      <c r="D15" s="4">
        <f t="shared" si="5"/>
        <v>2.9762949371432333E-2</v>
      </c>
      <c r="E15" s="4">
        <f t="shared" si="5"/>
        <v>2.3754224792658065E-2</v>
      </c>
      <c r="F15" s="4">
        <f t="shared" si="5"/>
        <v>1.8358163701803674E-2</v>
      </c>
      <c r="G15" s="4">
        <f t="shared" si="5"/>
        <v>1.8020297807730214E-2</v>
      </c>
      <c r="H15" s="4">
        <f t="shared" si="5"/>
        <v>1.5282506812159882E-2</v>
      </c>
      <c r="I15" s="4">
        <f t="shared" si="5"/>
        <v>1.4329627058729515E-2</v>
      </c>
      <c r="J15" s="4">
        <f t="shared" si="5"/>
        <v>1.2831069403334706E-2</v>
      </c>
      <c r="K15" s="4">
        <f t="shared" si="5"/>
        <v>9.4157838410396794E-3</v>
      </c>
    </row>
    <row r="16" spans="1:11" s="18" customFormat="1">
      <c r="A16" s="16" t="s">
        <v>8</v>
      </c>
      <c r="B16" s="17">
        <v>515000</v>
      </c>
      <c r="C16" s="17">
        <v>515000</v>
      </c>
      <c r="D16" s="17">
        <v>515000</v>
      </c>
      <c r="E16" s="17">
        <v>515000</v>
      </c>
      <c r="F16" s="17">
        <v>515000</v>
      </c>
      <c r="G16" s="17">
        <v>515000</v>
      </c>
      <c r="H16" s="17">
        <v>515000</v>
      </c>
      <c r="I16" s="17">
        <v>515000</v>
      </c>
      <c r="J16" s="17">
        <v>515000</v>
      </c>
      <c r="K16" s="17">
        <v>515000</v>
      </c>
    </row>
    <row r="17" spans="1:11" s="20" customFormat="1" ht="17" thickBot="1">
      <c r="A17" s="19" t="s">
        <v>20</v>
      </c>
      <c r="B17" s="21">
        <f t="shared" ref="B17:K17" si="6">B16*B15</f>
        <v>241432.80405580095</v>
      </c>
      <c r="C17" s="21">
        <f t="shared" si="6"/>
        <v>38088.678480155817</v>
      </c>
      <c r="D17" s="21">
        <f t="shared" si="6"/>
        <v>15327.918926287652</v>
      </c>
      <c r="E17" s="21">
        <f t="shared" si="6"/>
        <v>12233.425768218904</v>
      </c>
      <c r="F17" s="21">
        <f t="shared" si="6"/>
        <v>9454.4543064288919</v>
      </c>
      <c r="G17" s="21">
        <f t="shared" si="6"/>
        <v>9280.4533709810603</v>
      </c>
      <c r="H17" s="21">
        <f t="shared" si="6"/>
        <v>7870.4910082623392</v>
      </c>
      <c r="I17" s="21">
        <f t="shared" si="6"/>
        <v>7379.7579352457005</v>
      </c>
      <c r="J17" s="21">
        <f t="shared" si="6"/>
        <v>6608.0007427173741</v>
      </c>
      <c r="K17" s="21">
        <f t="shared" si="6"/>
        <v>4849.1286781354347</v>
      </c>
    </row>
    <row r="18" spans="1:11" ht="17" thickTop="1">
      <c r="A18" s="1" t="s">
        <v>164</v>
      </c>
      <c r="B18" s="3">
        <f>B12-B17</f>
        <v>970963.84002265544</v>
      </c>
      <c r="C18" s="3">
        <f t="shared" ref="C18:K18" si="7">C12-C17</f>
        <v>161974.57376508418</v>
      </c>
      <c r="D18" s="3">
        <f t="shared" si="7"/>
        <v>57080.875139349744</v>
      </c>
      <c r="E18" s="3">
        <f t="shared" si="7"/>
        <v>41614.4973214989</v>
      </c>
      <c r="F18" s="3">
        <f t="shared" si="7"/>
        <v>50341.350722378906</v>
      </c>
      <c r="G18" s="3">
        <f t="shared" si="7"/>
        <v>38199.896565431744</v>
      </c>
      <c r="H18" s="3">
        <f t="shared" si="7"/>
        <v>29494.783924170857</v>
      </c>
      <c r="I18" s="3">
        <f t="shared" si="7"/>
        <v>24876.987731744495</v>
      </c>
      <c r="J18" s="3">
        <f t="shared" si="7"/>
        <v>23556.029542664623</v>
      </c>
      <c r="K18" s="3">
        <f t="shared" si="7"/>
        <v>21091.414476573165</v>
      </c>
    </row>
    <row r="20" spans="1:11">
      <c r="A20" s="1" t="s">
        <v>24</v>
      </c>
      <c r="B20" s="3">
        <f>B18+B17</f>
        <v>1212396.6440784563</v>
      </c>
      <c r="C20" s="3">
        <f t="shared" ref="C20:K20" si="8">C18+C17</f>
        <v>200063.25224524</v>
      </c>
      <c r="D20" s="3">
        <f t="shared" si="8"/>
        <v>72408.794065637398</v>
      </c>
      <c r="E20" s="3">
        <f t="shared" si="8"/>
        <v>53847.923089717806</v>
      </c>
      <c r="F20" s="3">
        <f t="shared" si="8"/>
        <v>59795.805028807794</v>
      </c>
      <c r="G20" s="3">
        <f t="shared" si="8"/>
        <v>47480.349936412807</v>
      </c>
      <c r="H20" s="3">
        <f t="shared" si="8"/>
        <v>37365.274932433196</v>
      </c>
      <c r="I20" s="3">
        <f t="shared" si="8"/>
        <v>32256.745666990195</v>
      </c>
      <c r="J20" s="3">
        <f t="shared" si="8"/>
        <v>30164.030285381996</v>
      </c>
      <c r="K20" s="3">
        <f t="shared" si="8"/>
        <v>25940.543154708601</v>
      </c>
    </row>
    <row r="22" spans="1:11">
      <c r="A22" s="1" t="s">
        <v>165</v>
      </c>
      <c r="B22" s="3">
        <f>SUM(B11,B7,B4)</f>
        <v>1181105.3559215437</v>
      </c>
      <c r="C22" s="3">
        <f t="shared" ref="C22:K22" si="9">SUM(C11,C7,C4)</f>
        <v>177537.99575476002</v>
      </c>
      <c r="D22" s="3">
        <f t="shared" si="9"/>
        <v>79548.205934362602</v>
      </c>
      <c r="E22" s="3">
        <f t="shared" si="9"/>
        <v>67431.076910282209</v>
      </c>
      <c r="F22" s="3">
        <f t="shared" si="9"/>
        <v>33933.194971192199</v>
      </c>
      <c r="G22" s="3">
        <f t="shared" si="9"/>
        <v>44523.650063587207</v>
      </c>
      <c r="H22" s="3">
        <f t="shared" si="9"/>
        <v>40660.725067566804</v>
      </c>
      <c r="I22" s="3">
        <f t="shared" si="9"/>
        <v>40904.254333009798</v>
      </c>
      <c r="J22" s="3">
        <f t="shared" si="9"/>
        <v>35345.969714617997</v>
      </c>
      <c r="K22" s="3">
        <f t="shared" si="9"/>
        <v>22132.456845291403</v>
      </c>
    </row>
    <row r="25" spans="1:11">
      <c r="A25" s="1"/>
      <c r="B25"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0099C-F1B8-414A-B54A-BE4C535A30AD}">
  <sheetPr codeName="Sheet13"/>
  <dimension ref="B2:V57"/>
  <sheetViews>
    <sheetView workbookViewId="0">
      <selection activeCell="N34" sqref="N34"/>
    </sheetView>
  </sheetViews>
  <sheetFormatPr baseColWidth="10" defaultColWidth="8.83203125" defaultRowHeight="16"/>
  <cols>
    <col min="2" max="2" width="12.1640625" bestFit="1" customWidth="1"/>
    <col min="3" max="3" width="30.5" bestFit="1" customWidth="1"/>
    <col min="4" max="4" width="21.6640625" customWidth="1"/>
    <col min="5" max="5" width="18.1640625" bestFit="1" customWidth="1"/>
    <col min="6" max="6" width="12.1640625" bestFit="1" customWidth="1"/>
    <col min="7" max="11" width="12.1640625" customWidth="1"/>
    <col min="12" max="12" width="12.6640625" customWidth="1"/>
    <col min="13" max="13" width="14.1640625" customWidth="1"/>
    <col min="14" max="14" width="9.6640625" bestFit="1" customWidth="1"/>
    <col min="15" max="15" width="9.6640625" customWidth="1"/>
    <col min="17" max="17" width="13.5" bestFit="1" customWidth="1"/>
    <col min="18" max="18" width="20.33203125" customWidth="1"/>
    <col min="19" max="19" width="10.6640625" bestFit="1" customWidth="1"/>
    <col min="20" max="20" width="28.83203125" customWidth="1"/>
  </cols>
  <sheetData>
    <row r="2" spans="2:22">
      <c r="G2" t="s">
        <v>194</v>
      </c>
      <c r="N2" s="55" t="s">
        <v>193</v>
      </c>
      <c r="S2" t="s">
        <v>195</v>
      </c>
      <c r="U2" s="15">
        <f>'Vaccine Supply Calculations'!M7</f>
        <v>479292.65115428559</v>
      </c>
    </row>
    <row r="3" spans="2:22">
      <c r="B3" s="52" t="s">
        <v>0</v>
      </c>
      <c r="C3" s="52" t="s">
        <v>145</v>
      </c>
      <c r="D3" t="s">
        <v>207</v>
      </c>
      <c r="E3" t="s">
        <v>206</v>
      </c>
      <c r="F3" s="38" t="s">
        <v>181</v>
      </c>
      <c r="G3" s="38" t="s">
        <v>182</v>
      </c>
      <c r="H3" s="38" t="s">
        <v>183</v>
      </c>
      <c r="I3" s="38" t="s">
        <v>184</v>
      </c>
      <c r="J3" s="38" t="s">
        <v>185</v>
      </c>
      <c r="K3" s="38" t="s">
        <v>186</v>
      </c>
      <c r="L3" s="38" t="s">
        <v>198</v>
      </c>
      <c r="M3" t="s">
        <v>179</v>
      </c>
      <c r="N3" t="s">
        <v>180</v>
      </c>
      <c r="O3" t="s">
        <v>203</v>
      </c>
      <c r="P3" s="56"/>
      <c r="Q3" t="s">
        <v>199</v>
      </c>
      <c r="S3" t="s">
        <v>196</v>
      </c>
      <c r="U3">
        <f>U2/975</f>
        <v>491.58220631208781</v>
      </c>
    </row>
    <row r="4" spans="2:22">
      <c r="B4" s="70" t="s">
        <v>10</v>
      </c>
      <c r="C4" s="52" t="s">
        <v>25</v>
      </c>
      <c r="D4" s="57">
        <f>E4/6</f>
        <v>4011.9075410050718</v>
      </c>
      <c r="E4" s="53">
        <v>24071.445246030431</v>
      </c>
      <c r="F4" s="63">
        <v>6</v>
      </c>
      <c r="G4" s="63">
        <v>3</v>
      </c>
      <c r="H4" s="63">
        <v>6</v>
      </c>
      <c r="I4" s="63">
        <v>3</v>
      </c>
      <c r="J4" s="63">
        <v>3</v>
      </c>
      <c r="K4" s="63">
        <v>3</v>
      </c>
      <c r="L4" s="58">
        <v>0</v>
      </c>
      <c r="M4" s="38">
        <f>SUM(F4:K4)*975</f>
        <v>23400</v>
      </c>
      <c r="N4" s="57">
        <f>M4-E4</f>
        <v>-671.44524603043101</v>
      </c>
      <c r="O4" s="57">
        <f>-N4</f>
        <v>671.44524603043101</v>
      </c>
      <c r="P4" s="56" t="s">
        <v>187</v>
      </c>
      <c r="Q4" s="57">
        <f>E4*0.25</f>
        <v>6017.8613115076078</v>
      </c>
      <c r="S4" t="s">
        <v>197</v>
      </c>
      <c r="U4">
        <f>ROUNDDOWN(U3,0)</f>
        <v>491</v>
      </c>
      <c r="V4">
        <f>U4*975</f>
        <v>478725</v>
      </c>
    </row>
    <row r="5" spans="2:22">
      <c r="B5" s="70"/>
      <c r="C5" s="52" t="s">
        <v>26</v>
      </c>
      <c r="D5" s="57">
        <f t="shared" ref="D5:D27" si="0">E5/6</f>
        <v>3354.5924121896201</v>
      </c>
      <c r="E5" s="53">
        <v>20127.554473137719</v>
      </c>
      <c r="F5" s="63">
        <v>5</v>
      </c>
      <c r="G5" s="63">
        <v>2</v>
      </c>
      <c r="H5" s="63">
        <v>2</v>
      </c>
      <c r="I5" s="63">
        <v>5</v>
      </c>
      <c r="J5" s="63">
        <v>2</v>
      </c>
      <c r="K5" s="63">
        <v>2</v>
      </c>
      <c r="L5" s="58">
        <v>0</v>
      </c>
      <c r="M5" s="38">
        <f t="shared" ref="M5:M27" si="1">SUM(F5:K5)*975</f>
        <v>17550</v>
      </c>
      <c r="N5" s="57">
        <f t="shared" ref="N5:N27" si="2">M5-E5</f>
        <v>-2577.5544731377195</v>
      </c>
      <c r="O5" s="57">
        <f t="shared" ref="O5:O27" si="3">-N5</f>
        <v>2577.5544731377195</v>
      </c>
      <c r="P5" s="56" t="s">
        <v>187</v>
      </c>
      <c r="Q5" s="57">
        <f t="shared" ref="Q5:Q27" si="4">E5*0.25</f>
        <v>5031.8886182844299</v>
      </c>
    </row>
    <row r="6" spans="2:22">
      <c r="B6" s="70"/>
      <c r="C6" s="52" t="s">
        <v>27</v>
      </c>
      <c r="D6" s="57">
        <f t="shared" si="0"/>
        <v>4102.7227725443554</v>
      </c>
      <c r="E6" s="53">
        <v>24616.336635266132</v>
      </c>
      <c r="F6" s="63">
        <v>3</v>
      </c>
      <c r="G6" s="63">
        <v>6</v>
      </c>
      <c r="H6" s="63">
        <v>3</v>
      </c>
      <c r="I6" s="63">
        <v>3</v>
      </c>
      <c r="J6" s="63">
        <v>6</v>
      </c>
      <c r="K6" s="63">
        <v>3</v>
      </c>
      <c r="L6" s="58">
        <v>0</v>
      </c>
      <c r="M6" s="38">
        <f t="shared" si="1"/>
        <v>23400</v>
      </c>
      <c r="N6" s="57">
        <f t="shared" si="2"/>
        <v>-1216.3366352661324</v>
      </c>
      <c r="O6" s="57">
        <f t="shared" si="3"/>
        <v>1216.3366352661324</v>
      </c>
      <c r="P6" s="56" t="s">
        <v>187</v>
      </c>
      <c r="Q6" s="57">
        <f t="shared" si="4"/>
        <v>6154.0841588165331</v>
      </c>
    </row>
    <row r="7" spans="2:22">
      <c r="B7" s="70"/>
      <c r="C7" s="52" t="s">
        <v>175</v>
      </c>
      <c r="D7" s="57">
        <f t="shared" si="0"/>
        <v>6259.3546438572303</v>
      </c>
      <c r="E7" s="53">
        <v>37556.127863143382</v>
      </c>
      <c r="F7" s="63">
        <v>5</v>
      </c>
      <c r="G7" s="63">
        <v>9</v>
      </c>
      <c r="H7" s="63">
        <v>5</v>
      </c>
      <c r="I7" s="63">
        <v>9</v>
      </c>
      <c r="J7" s="63">
        <v>5</v>
      </c>
      <c r="K7" s="63">
        <v>5</v>
      </c>
      <c r="L7" s="58">
        <v>0</v>
      </c>
      <c r="M7" s="38">
        <f t="shared" si="1"/>
        <v>37050</v>
      </c>
      <c r="N7" s="57">
        <f t="shared" si="2"/>
        <v>-506.12786314338155</v>
      </c>
      <c r="O7" s="57">
        <f t="shared" si="3"/>
        <v>506.12786314338155</v>
      </c>
      <c r="P7" s="56" t="s">
        <v>187</v>
      </c>
      <c r="Q7" s="57">
        <f t="shared" si="4"/>
        <v>9389.0319657858454</v>
      </c>
    </row>
    <row r="8" spans="2:22">
      <c r="B8" s="70"/>
      <c r="C8" s="52" t="s">
        <v>28</v>
      </c>
      <c r="D8" s="57">
        <f t="shared" si="0"/>
        <v>2840.3423741552306</v>
      </c>
      <c r="E8" s="53">
        <v>17042.054244931383</v>
      </c>
      <c r="F8" s="63">
        <v>3</v>
      </c>
      <c r="G8" s="63">
        <v>4</v>
      </c>
      <c r="H8" s="63">
        <v>2</v>
      </c>
      <c r="I8" s="63">
        <v>4</v>
      </c>
      <c r="J8" s="63">
        <v>2</v>
      </c>
      <c r="K8" s="63">
        <v>2</v>
      </c>
      <c r="L8" s="58">
        <v>0</v>
      </c>
      <c r="M8" s="38">
        <f t="shared" si="1"/>
        <v>16575</v>
      </c>
      <c r="N8" s="57">
        <f t="shared" si="2"/>
        <v>-467.05424493138344</v>
      </c>
      <c r="O8" s="57">
        <f t="shared" si="3"/>
        <v>467.05424493138344</v>
      </c>
      <c r="P8" s="56" t="s">
        <v>187</v>
      </c>
      <c r="Q8" s="57">
        <f t="shared" si="4"/>
        <v>4260.5135612328459</v>
      </c>
    </row>
    <row r="9" spans="2:22">
      <c r="B9" s="70"/>
      <c r="C9" s="52" t="s">
        <v>29</v>
      </c>
      <c r="D9" s="57">
        <f t="shared" si="0"/>
        <v>14005.964209703687</v>
      </c>
      <c r="E9" s="53">
        <v>84035.785258222124</v>
      </c>
      <c r="F9" s="63">
        <v>11</v>
      </c>
      <c r="G9" s="63">
        <v>11</v>
      </c>
      <c r="H9" s="63">
        <v>11</v>
      </c>
      <c r="I9" s="63">
        <v>11</v>
      </c>
      <c r="J9" s="63">
        <v>11</v>
      </c>
      <c r="K9" s="63">
        <v>11</v>
      </c>
      <c r="L9" s="58">
        <v>0</v>
      </c>
      <c r="M9" s="38">
        <f t="shared" si="1"/>
        <v>64350</v>
      </c>
      <c r="N9" s="57">
        <f t="shared" si="2"/>
        <v>-19685.785258222124</v>
      </c>
      <c r="O9" s="57">
        <f t="shared" si="3"/>
        <v>19685.785258222124</v>
      </c>
      <c r="P9" s="56" t="s">
        <v>187</v>
      </c>
      <c r="Q9" s="57">
        <f t="shared" si="4"/>
        <v>21008.946314555531</v>
      </c>
    </row>
    <row r="10" spans="2:22">
      <c r="B10" s="70"/>
      <c r="C10" s="52" t="s">
        <v>30</v>
      </c>
      <c r="D10" s="57">
        <f t="shared" si="0"/>
        <v>5363.1559712101844</v>
      </c>
      <c r="E10" s="53">
        <v>32178.935827261106</v>
      </c>
      <c r="F10" s="63">
        <v>4</v>
      </c>
      <c r="G10" s="63">
        <v>8</v>
      </c>
      <c r="H10" s="63">
        <v>4</v>
      </c>
      <c r="I10" s="63">
        <v>4</v>
      </c>
      <c r="J10" s="63">
        <v>4</v>
      </c>
      <c r="K10" s="63">
        <v>8</v>
      </c>
      <c r="L10" s="58">
        <v>0</v>
      </c>
      <c r="M10" s="38">
        <f t="shared" si="1"/>
        <v>31200</v>
      </c>
      <c r="N10" s="57">
        <f t="shared" si="2"/>
        <v>-978.93582726110617</v>
      </c>
      <c r="O10" s="57">
        <f t="shared" si="3"/>
        <v>978.93582726110617</v>
      </c>
      <c r="P10" s="56" t="s">
        <v>187</v>
      </c>
      <c r="Q10" s="57">
        <f t="shared" si="4"/>
        <v>8044.7339568152765</v>
      </c>
    </row>
    <row r="11" spans="2:22">
      <c r="B11" s="70"/>
      <c r="C11" s="52" t="s">
        <v>31</v>
      </c>
      <c r="D11" s="57">
        <f t="shared" si="0"/>
        <v>10256.604098056379</v>
      </c>
      <c r="E11" s="53">
        <v>61539.624588338273</v>
      </c>
      <c r="F11" s="63">
        <v>8</v>
      </c>
      <c r="G11" s="63">
        <v>8</v>
      </c>
      <c r="H11" s="63">
        <v>8</v>
      </c>
      <c r="I11" s="63">
        <v>8</v>
      </c>
      <c r="J11" s="63">
        <v>8</v>
      </c>
      <c r="K11" s="63">
        <v>8</v>
      </c>
      <c r="L11" s="58">
        <v>0</v>
      </c>
      <c r="M11" s="38">
        <f t="shared" si="1"/>
        <v>46800</v>
      </c>
      <c r="N11" s="57">
        <f t="shared" si="2"/>
        <v>-14739.624588338273</v>
      </c>
      <c r="O11" s="57">
        <f t="shared" si="3"/>
        <v>14739.624588338273</v>
      </c>
      <c r="P11" s="56" t="s">
        <v>187</v>
      </c>
      <c r="Q11" s="57">
        <f t="shared" si="4"/>
        <v>15384.906147084568</v>
      </c>
      <c r="U11">
        <f>V4/E28</f>
        <v>0.84330422045107745</v>
      </c>
    </row>
    <row r="12" spans="2:22">
      <c r="B12" s="70"/>
      <c r="C12" s="52" t="s">
        <v>32</v>
      </c>
      <c r="D12" s="57">
        <f t="shared" si="0"/>
        <v>2764.9695181993097</v>
      </c>
      <c r="E12" s="53">
        <v>16589.817109195857</v>
      </c>
      <c r="F12" s="63">
        <v>2</v>
      </c>
      <c r="G12" s="63">
        <v>2</v>
      </c>
      <c r="H12" s="63">
        <v>2</v>
      </c>
      <c r="I12" s="63">
        <v>2</v>
      </c>
      <c r="J12" s="63">
        <v>2</v>
      </c>
      <c r="K12" s="63">
        <v>4</v>
      </c>
      <c r="L12" s="58">
        <v>0</v>
      </c>
      <c r="M12" s="38">
        <f t="shared" si="1"/>
        <v>13650</v>
      </c>
      <c r="N12" s="57">
        <f t="shared" si="2"/>
        <v>-2939.8171091958575</v>
      </c>
      <c r="O12" s="57">
        <f t="shared" si="3"/>
        <v>2939.8171091958575</v>
      </c>
      <c r="P12" s="56" t="s">
        <v>187</v>
      </c>
      <c r="Q12" s="57">
        <f t="shared" si="4"/>
        <v>4147.4542772989644</v>
      </c>
    </row>
    <row r="13" spans="2:22">
      <c r="B13" s="70"/>
      <c r="C13" s="52" t="s">
        <v>33</v>
      </c>
      <c r="D13" s="57">
        <f t="shared" si="0"/>
        <v>3872.0336942149661</v>
      </c>
      <c r="E13" s="53">
        <v>23232.202165289797</v>
      </c>
      <c r="F13" s="63">
        <v>3</v>
      </c>
      <c r="G13" s="63">
        <v>3</v>
      </c>
      <c r="H13" s="63">
        <v>3</v>
      </c>
      <c r="I13" s="63">
        <v>3</v>
      </c>
      <c r="J13" s="63">
        <v>3</v>
      </c>
      <c r="K13" s="63">
        <v>3</v>
      </c>
      <c r="L13" s="58">
        <v>0</v>
      </c>
      <c r="M13" s="38">
        <f t="shared" si="1"/>
        <v>17550</v>
      </c>
      <c r="N13" s="57">
        <f t="shared" si="2"/>
        <v>-5682.2021652897965</v>
      </c>
      <c r="O13" s="57">
        <f t="shared" si="3"/>
        <v>5682.2021652897965</v>
      </c>
      <c r="P13" s="56" t="s">
        <v>187</v>
      </c>
      <c r="Q13" s="57">
        <f t="shared" si="4"/>
        <v>5808.0505413224491</v>
      </c>
    </row>
    <row r="14" spans="2:22">
      <c r="B14" s="70"/>
      <c r="C14" s="52" t="s">
        <v>34</v>
      </c>
      <c r="D14" s="57">
        <f t="shared" si="0"/>
        <v>2224.567506103429</v>
      </c>
      <c r="E14" s="53">
        <v>13347.405036620574</v>
      </c>
      <c r="F14" s="63">
        <v>2</v>
      </c>
      <c r="G14" s="63">
        <v>1</v>
      </c>
      <c r="H14" s="63">
        <v>3</v>
      </c>
      <c r="I14" s="63">
        <v>1</v>
      </c>
      <c r="J14" s="63">
        <v>1</v>
      </c>
      <c r="K14" s="63">
        <v>3</v>
      </c>
      <c r="L14" s="58">
        <v>0</v>
      </c>
      <c r="M14" s="38">
        <f t="shared" si="1"/>
        <v>10725</v>
      </c>
      <c r="N14" s="57">
        <f t="shared" si="2"/>
        <v>-2622.4050366205738</v>
      </c>
      <c r="O14" s="57">
        <f t="shared" si="3"/>
        <v>2622.4050366205738</v>
      </c>
      <c r="P14" s="56" t="s">
        <v>187</v>
      </c>
      <c r="Q14" s="57">
        <f t="shared" si="4"/>
        <v>3336.8512591551435</v>
      </c>
    </row>
    <row r="15" spans="2:22">
      <c r="B15" s="70"/>
      <c r="C15" s="52" t="s">
        <v>35</v>
      </c>
      <c r="D15" s="57">
        <f t="shared" si="0"/>
        <v>1920.0471049323949</v>
      </c>
      <c r="E15" s="53">
        <v>11520.282629594369</v>
      </c>
      <c r="F15" s="63">
        <v>1</v>
      </c>
      <c r="G15" s="63">
        <v>1</v>
      </c>
      <c r="H15" s="63">
        <v>2</v>
      </c>
      <c r="I15" s="63">
        <v>1</v>
      </c>
      <c r="J15" s="63">
        <v>2</v>
      </c>
      <c r="K15" s="63">
        <v>2</v>
      </c>
      <c r="L15" s="58">
        <v>0</v>
      </c>
      <c r="M15" s="38">
        <f t="shared" si="1"/>
        <v>8775</v>
      </c>
      <c r="N15" s="57">
        <f t="shared" si="2"/>
        <v>-2745.2826295943687</v>
      </c>
      <c r="O15" s="57">
        <f t="shared" si="3"/>
        <v>2745.2826295943687</v>
      </c>
      <c r="P15" s="56" t="s">
        <v>187</v>
      </c>
      <c r="Q15" s="57">
        <f t="shared" si="4"/>
        <v>2880.0706573985922</v>
      </c>
    </row>
    <row r="16" spans="2:22">
      <c r="B16" s="70"/>
      <c r="C16" s="52" t="s">
        <v>36</v>
      </c>
      <c r="D16" s="57">
        <f t="shared" si="0"/>
        <v>3754.6608220051712</v>
      </c>
      <c r="E16" s="53">
        <v>22527.964932031027</v>
      </c>
      <c r="F16" s="63">
        <v>3</v>
      </c>
      <c r="G16" s="63">
        <v>3</v>
      </c>
      <c r="H16" s="63">
        <v>3</v>
      </c>
      <c r="I16" s="63">
        <v>3</v>
      </c>
      <c r="J16" s="63">
        <v>3</v>
      </c>
      <c r="K16" s="63">
        <v>3</v>
      </c>
      <c r="L16" s="58">
        <v>0</v>
      </c>
      <c r="M16" s="38">
        <f t="shared" si="1"/>
        <v>17550</v>
      </c>
      <c r="N16" s="57">
        <f t="shared" si="2"/>
        <v>-4977.9649320310273</v>
      </c>
      <c r="O16" s="57">
        <f t="shared" si="3"/>
        <v>4977.9649320310273</v>
      </c>
      <c r="P16" s="56" t="s">
        <v>187</v>
      </c>
      <c r="Q16" s="57">
        <f t="shared" si="4"/>
        <v>5631.9912330077568</v>
      </c>
    </row>
    <row r="17" spans="2:17">
      <c r="B17" s="70" t="s">
        <v>11</v>
      </c>
      <c r="C17" s="52" t="s">
        <v>109</v>
      </c>
      <c r="D17" s="57">
        <f t="shared" si="0"/>
        <v>7342.058045443001</v>
      </c>
      <c r="E17" s="53">
        <v>44052.348272658004</v>
      </c>
      <c r="F17" s="63">
        <v>6</v>
      </c>
      <c r="G17" s="63">
        <v>6</v>
      </c>
      <c r="H17" s="63">
        <v>6</v>
      </c>
      <c r="I17" s="63">
        <v>6</v>
      </c>
      <c r="J17" s="63">
        <v>11</v>
      </c>
      <c r="K17" s="63">
        <v>9</v>
      </c>
      <c r="L17" s="58">
        <v>0</v>
      </c>
      <c r="M17" s="38">
        <f t="shared" si="1"/>
        <v>42900</v>
      </c>
      <c r="N17" s="57">
        <f t="shared" si="2"/>
        <v>-1152.3482726580041</v>
      </c>
      <c r="O17" s="57">
        <f t="shared" si="3"/>
        <v>1152.3482726580041</v>
      </c>
      <c r="P17" s="56" t="s">
        <v>187</v>
      </c>
      <c r="Q17" s="57">
        <f t="shared" si="4"/>
        <v>11013.087068164501</v>
      </c>
    </row>
    <row r="18" spans="2:17">
      <c r="B18" s="70"/>
      <c r="C18" s="52" t="s">
        <v>110</v>
      </c>
      <c r="D18" s="57">
        <f t="shared" si="0"/>
        <v>1743.7374588867481</v>
      </c>
      <c r="E18" s="53">
        <v>10462.424753320489</v>
      </c>
      <c r="F18" s="63">
        <v>2</v>
      </c>
      <c r="G18" s="63">
        <v>1</v>
      </c>
      <c r="H18" s="63">
        <v>2</v>
      </c>
      <c r="I18" s="63">
        <v>1</v>
      </c>
      <c r="J18" s="63">
        <v>2</v>
      </c>
      <c r="K18" s="63">
        <v>2</v>
      </c>
      <c r="L18" s="58">
        <v>0</v>
      </c>
      <c r="M18" s="38">
        <f t="shared" si="1"/>
        <v>9750</v>
      </c>
      <c r="N18" s="57">
        <f t="shared" si="2"/>
        <v>-712.42475332048889</v>
      </c>
      <c r="O18" s="57">
        <f t="shared" si="3"/>
        <v>712.42475332048889</v>
      </c>
      <c r="P18" s="56" t="s">
        <v>187</v>
      </c>
      <c r="Q18" s="57">
        <f t="shared" si="4"/>
        <v>2615.6061883301222</v>
      </c>
    </row>
    <row r="19" spans="2:17">
      <c r="B19" s="70"/>
      <c r="C19" s="52" t="s">
        <v>111</v>
      </c>
      <c r="D19" s="57">
        <f t="shared" si="0"/>
        <v>1712.5094133425284</v>
      </c>
      <c r="E19" s="53">
        <v>10275.056480055171</v>
      </c>
      <c r="F19" s="63">
        <v>1</v>
      </c>
      <c r="G19" s="63">
        <v>1</v>
      </c>
      <c r="H19" s="63">
        <v>1</v>
      </c>
      <c r="I19" s="63">
        <v>1</v>
      </c>
      <c r="J19" s="63">
        <v>2</v>
      </c>
      <c r="K19" s="63">
        <v>2</v>
      </c>
      <c r="L19" s="58">
        <v>0</v>
      </c>
      <c r="M19" s="38">
        <f t="shared" si="1"/>
        <v>7800</v>
      </c>
      <c r="N19" s="57">
        <f t="shared" si="2"/>
        <v>-2475.0564800551711</v>
      </c>
      <c r="O19" s="57">
        <f t="shared" si="3"/>
        <v>2475.0564800551711</v>
      </c>
      <c r="P19" s="56" t="s">
        <v>187</v>
      </c>
      <c r="Q19" s="57">
        <f t="shared" si="4"/>
        <v>2568.7641200137928</v>
      </c>
    </row>
    <row r="20" spans="2:17">
      <c r="B20" s="62" t="s">
        <v>12</v>
      </c>
      <c r="C20" s="52" t="s">
        <v>155</v>
      </c>
      <c r="D20" s="57">
        <f t="shared" si="0"/>
        <v>3805.3916759566496</v>
      </c>
      <c r="E20" s="53">
        <v>22832.350055739898</v>
      </c>
      <c r="F20" s="63">
        <v>3</v>
      </c>
      <c r="G20" s="63">
        <v>3</v>
      </c>
      <c r="H20" s="63">
        <v>3</v>
      </c>
      <c r="I20" s="63">
        <v>3</v>
      </c>
      <c r="J20" s="63">
        <v>3</v>
      </c>
      <c r="K20" s="63">
        <v>3</v>
      </c>
      <c r="L20" s="58">
        <v>0</v>
      </c>
      <c r="M20" s="38">
        <f t="shared" si="1"/>
        <v>17550</v>
      </c>
      <c r="N20" s="57">
        <f t="shared" si="2"/>
        <v>-5282.3500557398984</v>
      </c>
      <c r="O20" s="57">
        <f t="shared" si="3"/>
        <v>5282.3500557398984</v>
      </c>
      <c r="P20" s="56" t="s">
        <v>187</v>
      </c>
      <c r="Q20" s="57">
        <f t="shared" si="4"/>
        <v>5708.0875139349746</v>
      </c>
    </row>
    <row r="21" spans="2:17">
      <c r="B21" s="62" t="s">
        <v>13</v>
      </c>
      <c r="C21" s="52" t="s">
        <v>156</v>
      </c>
      <c r="D21" s="57">
        <f t="shared" si="0"/>
        <v>2774.2998214332601</v>
      </c>
      <c r="E21" s="53">
        <v>16645.798928599561</v>
      </c>
      <c r="F21" s="63">
        <v>2</v>
      </c>
      <c r="G21" s="63">
        <v>2</v>
      </c>
      <c r="H21" s="63">
        <v>2</v>
      </c>
      <c r="I21" s="63">
        <v>2</v>
      </c>
      <c r="J21" s="63">
        <v>3</v>
      </c>
      <c r="K21" s="63">
        <v>2</v>
      </c>
      <c r="L21" s="58">
        <v>0</v>
      </c>
      <c r="M21" s="38">
        <f t="shared" si="1"/>
        <v>12675</v>
      </c>
      <c r="N21" s="57">
        <f t="shared" si="2"/>
        <v>-3970.7989285995609</v>
      </c>
      <c r="O21" s="57">
        <f t="shared" si="3"/>
        <v>3970.7989285995609</v>
      </c>
      <c r="P21" s="56" t="s">
        <v>187</v>
      </c>
      <c r="Q21" s="57">
        <f t="shared" si="4"/>
        <v>4161.4497321498902</v>
      </c>
    </row>
    <row r="22" spans="2:17">
      <c r="B22" s="62" t="s">
        <v>14</v>
      </c>
      <c r="C22" s="52" t="s">
        <v>157</v>
      </c>
      <c r="D22" s="57">
        <f t="shared" si="0"/>
        <v>3356.0900481585936</v>
      </c>
      <c r="E22" s="53">
        <v>20136.540288951561</v>
      </c>
      <c r="F22" s="63">
        <v>2</v>
      </c>
      <c r="G22" s="63">
        <v>2</v>
      </c>
      <c r="H22" s="63">
        <v>5</v>
      </c>
      <c r="I22" s="63">
        <v>3</v>
      </c>
      <c r="J22" s="63">
        <v>2</v>
      </c>
      <c r="K22" s="63">
        <v>2</v>
      </c>
      <c r="L22" s="58">
        <v>0</v>
      </c>
      <c r="M22" s="38">
        <f t="shared" si="1"/>
        <v>15600</v>
      </c>
      <c r="N22" s="57">
        <f t="shared" si="2"/>
        <v>-4536.5402889515608</v>
      </c>
      <c r="O22" s="57">
        <f t="shared" si="3"/>
        <v>4536.5402889515608</v>
      </c>
      <c r="P22" s="56" t="s">
        <v>187</v>
      </c>
      <c r="Q22" s="57">
        <f t="shared" si="4"/>
        <v>5034.1350722378902</v>
      </c>
    </row>
    <row r="23" spans="2:17">
      <c r="B23" s="62" t="s">
        <v>15</v>
      </c>
      <c r="C23" s="52" t="s">
        <v>158</v>
      </c>
      <c r="D23" s="57">
        <f t="shared" si="0"/>
        <v>2546.6597710287829</v>
      </c>
      <c r="E23" s="53">
        <v>15279.958626172698</v>
      </c>
      <c r="F23" s="63">
        <v>2</v>
      </c>
      <c r="G23" s="63">
        <v>2</v>
      </c>
      <c r="H23" s="63">
        <v>2</v>
      </c>
      <c r="I23" s="63">
        <v>2</v>
      </c>
      <c r="J23" s="63">
        <v>2</v>
      </c>
      <c r="K23" s="63">
        <v>2</v>
      </c>
      <c r="L23" s="58">
        <v>0</v>
      </c>
      <c r="M23" s="38">
        <f t="shared" si="1"/>
        <v>11700</v>
      </c>
      <c r="N23" s="57">
        <f t="shared" si="2"/>
        <v>-3579.9586261726981</v>
      </c>
      <c r="O23" s="57">
        <f t="shared" si="3"/>
        <v>3579.9586261726981</v>
      </c>
      <c r="P23" s="56" t="s">
        <v>187</v>
      </c>
      <c r="Q23" s="57">
        <f t="shared" si="4"/>
        <v>3819.9896565431745</v>
      </c>
    </row>
    <row r="24" spans="2:17">
      <c r="B24" s="62" t="s">
        <v>16</v>
      </c>
      <c r="C24" s="52" t="s">
        <v>159</v>
      </c>
      <c r="D24" s="57">
        <f t="shared" si="0"/>
        <v>1966.318928278057</v>
      </c>
      <c r="E24" s="53">
        <v>11797.913569668342</v>
      </c>
      <c r="F24" s="63">
        <v>3</v>
      </c>
      <c r="G24" s="63">
        <v>1</v>
      </c>
      <c r="H24" s="63">
        <v>1</v>
      </c>
      <c r="I24" s="63">
        <v>3</v>
      </c>
      <c r="J24" s="63">
        <v>1</v>
      </c>
      <c r="K24" s="63">
        <v>1</v>
      </c>
      <c r="L24" s="58">
        <v>0</v>
      </c>
      <c r="M24" s="38">
        <f t="shared" si="1"/>
        <v>9750</v>
      </c>
      <c r="N24" s="57">
        <f t="shared" si="2"/>
        <v>-2047.9135696683425</v>
      </c>
      <c r="O24" s="57">
        <f t="shared" si="3"/>
        <v>2047.9135696683425</v>
      </c>
      <c r="P24" s="56" t="s">
        <v>187</v>
      </c>
      <c r="Q24" s="57">
        <f t="shared" si="4"/>
        <v>2949.4783924170856</v>
      </c>
    </row>
    <row r="25" spans="2:17">
      <c r="B25" s="62" t="s">
        <v>17</v>
      </c>
      <c r="C25" s="52" t="s">
        <v>160</v>
      </c>
      <c r="D25" s="57">
        <f t="shared" si="0"/>
        <v>1658.4658487829663</v>
      </c>
      <c r="E25" s="53">
        <v>9950.7950926977974</v>
      </c>
      <c r="F25" s="63">
        <v>2</v>
      </c>
      <c r="G25" s="63">
        <v>1</v>
      </c>
      <c r="H25" s="63">
        <v>2</v>
      </c>
      <c r="I25" s="63">
        <v>1</v>
      </c>
      <c r="J25" s="63">
        <v>1</v>
      </c>
      <c r="K25" s="63">
        <v>1</v>
      </c>
      <c r="L25" s="58">
        <v>0</v>
      </c>
      <c r="M25" s="38">
        <f t="shared" si="1"/>
        <v>7800</v>
      </c>
      <c r="N25" s="57">
        <f t="shared" si="2"/>
        <v>-2150.7950926977974</v>
      </c>
      <c r="O25" s="57">
        <f t="shared" si="3"/>
        <v>2150.7950926977974</v>
      </c>
      <c r="P25" s="56" t="s">
        <v>187</v>
      </c>
      <c r="Q25" s="57">
        <f t="shared" si="4"/>
        <v>2487.6987731744493</v>
      </c>
    </row>
    <row r="26" spans="2:17">
      <c r="B26" s="62" t="s">
        <v>18</v>
      </c>
      <c r="C26" s="52" t="s">
        <v>161</v>
      </c>
      <c r="D26" s="57">
        <f t="shared" si="0"/>
        <v>1570.4019695109748</v>
      </c>
      <c r="E26" s="53">
        <v>9422.4118170658494</v>
      </c>
      <c r="F26" s="63">
        <v>1</v>
      </c>
      <c r="G26" s="63">
        <v>1</v>
      </c>
      <c r="H26" s="63">
        <v>1</v>
      </c>
      <c r="I26" s="63">
        <v>2</v>
      </c>
      <c r="J26" s="63">
        <v>1</v>
      </c>
      <c r="K26" s="63">
        <v>2</v>
      </c>
      <c r="L26" s="58">
        <v>0</v>
      </c>
      <c r="M26" s="38">
        <f t="shared" si="1"/>
        <v>7800</v>
      </c>
      <c r="N26" s="57">
        <f t="shared" si="2"/>
        <v>-1622.4118170658494</v>
      </c>
      <c r="O26" s="57">
        <f t="shared" si="3"/>
        <v>1622.4118170658494</v>
      </c>
      <c r="P26" s="56" t="s">
        <v>187</v>
      </c>
      <c r="Q26" s="57">
        <f t="shared" si="4"/>
        <v>2355.6029542664623</v>
      </c>
    </row>
    <row r="27" spans="2:17">
      <c r="B27" s="62" t="s">
        <v>19</v>
      </c>
      <c r="C27" s="52" t="s">
        <v>162</v>
      </c>
      <c r="D27" s="57">
        <f t="shared" si="0"/>
        <v>1406.0942984382109</v>
      </c>
      <c r="E27" s="61">
        <v>8436.5657906292654</v>
      </c>
      <c r="F27" s="63">
        <v>1</v>
      </c>
      <c r="G27" s="63">
        <v>1</v>
      </c>
      <c r="H27" s="63">
        <v>2</v>
      </c>
      <c r="I27" s="63">
        <v>1</v>
      </c>
      <c r="J27" s="63">
        <v>1</v>
      </c>
      <c r="K27" s="63">
        <v>1</v>
      </c>
      <c r="L27" s="58">
        <v>0</v>
      </c>
      <c r="M27" s="38">
        <f t="shared" si="1"/>
        <v>6825</v>
      </c>
      <c r="N27" s="57">
        <f t="shared" si="2"/>
        <v>-1611.5657906292654</v>
      </c>
      <c r="O27" s="57">
        <f t="shared" si="3"/>
        <v>1611.5657906292654</v>
      </c>
      <c r="P27" s="56" t="s">
        <v>187</v>
      </c>
      <c r="Q27" s="57">
        <f t="shared" si="4"/>
        <v>2109.1414476573163</v>
      </c>
    </row>
    <row r="28" spans="2:17">
      <c r="B28" s="68"/>
      <c r="D28" s="38"/>
      <c r="E28" s="59">
        <f>SUM(E4:E27)</f>
        <v>567677.69968462083</v>
      </c>
      <c r="F28" s="38">
        <f>SUM(F4:F27)</f>
        <v>81</v>
      </c>
      <c r="G28" s="38">
        <f t="shared" ref="G28:K28" si="5">SUM(G4:G27)</f>
        <v>82</v>
      </c>
      <c r="H28" s="38">
        <f t="shared" si="5"/>
        <v>81</v>
      </c>
      <c r="I28" s="38">
        <f t="shared" si="5"/>
        <v>82</v>
      </c>
      <c r="J28" s="38">
        <f t="shared" si="5"/>
        <v>81</v>
      </c>
      <c r="K28" s="38">
        <f t="shared" si="5"/>
        <v>84</v>
      </c>
      <c r="L28" s="60">
        <f>SUM(L4:L27)</f>
        <v>0</v>
      </c>
      <c r="M28" s="38">
        <f>SUM(M4:M27)</f>
        <v>478725</v>
      </c>
      <c r="N28" s="57"/>
      <c r="O28" s="57"/>
      <c r="P28" s="38"/>
      <c r="Q28" s="57"/>
    </row>
    <row r="29" spans="2:17">
      <c r="B29" s="68"/>
      <c r="E29" s="54" t="s">
        <v>193</v>
      </c>
      <c r="F29" s="56" t="s">
        <v>105</v>
      </c>
      <c r="G29" s="56" t="s">
        <v>105</v>
      </c>
      <c r="H29" s="56" t="s">
        <v>105</v>
      </c>
      <c r="I29" s="56" t="s">
        <v>105</v>
      </c>
      <c r="J29" s="56" t="s">
        <v>105</v>
      </c>
      <c r="K29" s="56" t="s">
        <v>105</v>
      </c>
      <c r="L29" t="s">
        <v>192</v>
      </c>
      <c r="N29" s="15"/>
      <c r="O29" s="15"/>
    </row>
    <row r="30" spans="2:17">
      <c r="B30" s="68"/>
      <c r="C30" s="18"/>
      <c r="D30" s="18" t="s">
        <v>202</v>
      </c>
      <c r="E30" s="38">
        <f>SUM(F30:K30)</f>
        <v>491</v>
      </c>
      <c r="F30" s="38">
        <f>ROUNDDOWN($U$4/6,0)</f>
        <v>81</v>
      </c>
      <c r="G30" s="38">
        <f>ROUNDUP($U$4/6,0)</f>
        <v>82</v>
      </c>
      <c r="H30" s="38">
        <f t="shared" ref="H30:J30" si="6">ROUNDDOWN($U$4/6,0)</f>
        <v>81</v>
      </c>
      <c r="I30" s="38">
        <f>ROUNDUP($U$4/6,0)</f>
        <v>82</v>
      </c>
      <c r="J30" s="38">
        <f t="shared" si="6"/>
        <v>81</v>
      </c>
      <c r="K30" s="38">
        <f>U4-SUM(F30:J30)</f>
        <v>84</v>
      </c>
      <c r="N30" s="15"/>
      <c r="O30" s="15"/>
    </row>
    <row r="31" spans="2:17">
      <c r="B31" s="5"/>
      <c r="E31" s="15"/>
      <c r="N31" s="15"/>
      <c r="O31" s="15"/>
    </row>
    <row r="32" spans="2:17">
      <c r="B32" s="5"/>
      <c r="E32" s="54" t="s">
        <v>193</v>
      </c>
      <c r="N32" s="15"/>
      <c r="O32" s="15"/>
    </row>
    <row r="33" spans="2:15">
      <c r="B33" s="5"/>
      <c r="D33" t="s">
        <v>145</v>
      </c>
      <c r="G33" t="s">
        <v>188</v>
      </c>
      <c r="I33" t="s">
        <v>189</v>
      </c>
      <c r="K33" t="s">
        <v>191</v>
      </c>
      <c r="N33" s="15"/>
      <c r="O33" s="15"/>
    </row>
    <row r="34" spans="2:15" ht="15.75" customHeight="1">
      <c r="B34" s="5"/>
      <c r="D34" t="s">
        <v>25</v>
      </c>
      <c r="E34" s="69" t="s">
        <v>201</v>
      </c>
      <c r="F34" s="69"/>
      <c r="G34" s="38">
        <f>ROUNDDOWN(D4*0.8/975,0)</f>
        <v>3</v>
      </c>
      <c r="H34" s="56" t="s">
        <v>187</v>
      </c>
      <c r="J34" s="56" t="s">
        <v>187</v>
      </c>
      <c r="K34" s="38">
        <f>ROUNDDOWN(D4*1.5/975,0)</f>
        <v>6</v>
      </c>
      <c r="L34" s="69" t="s">
        <v>200</v>
      </c>
      <c r="M34" s="69"/>
      <c r="O34" s="15"/>
    </row>
    <row r="35" spans="2:15">
      <c r="B35" s="5"/>
      <c r="D35" t="s">
        <v>26</v>
      </c>
      <c r="E35" s="69"/>
      <c r="F35" s="69"/>
      <c r="G35" s="38">
        <f t="shared" ref="G35:G57" si="7">ROUNDDOWN(D5*0.8/975,0)</f>
        <v>2</v>
      </c>
      <c r="H35" s="56" t="s">
        <v>187</v>
      </c>
      <c r="J35" s="56" t="s">
        <v>187</v>
      </c>
      <c r="K35" s="38">
        <f t="shared" ref="K35:K57" si="8">ROUNDDOWN(D5*1.5/975,0)</f>
        <v>5</v>
      </c>
      <c r="L35" s="69"/>
      <c r="M35" s="69"/>
      <c r="O35" s="15"/>
    </row>
    <row r="36" spans="2:15">
      <c r="B36" s="5"/>
      <c r="D36" t="s">
        <v>27</v>
      </c>
      <c r="G36" s="38">
        <f t="shared" si="7"/>
        <v>3</v>
      </c>
      <c r="H36" s="56" t="s">
        <v>187</v>
      </c>
      <c r="J36" s="56" t="s">
        <v>187</v>
      </c>
      <c r="K36" s="38">
        <f t="shared" si="8"/>
        <v>6</v>
      </c>
      <c r="N36" s="15"/>
      <c r="O36" s="15"/>
    </row>
    <row r="37" spans="2:15">
      <c r="B37" s="5"/>
      <c r="D37" t="s">
        <v>175</v>
      </c>
      <c r="G37" s="38">
        <f t="shared" si="7"/>
        <v>5</v>
      </c>
      <c r="H37" s="56" t="s">
        <v>187</v>
      </c>
      <c r="J37" s="56" t="s">
        <v>187</v>
      </c>
      <c r="K37" s="38">
        <f t="shared" si="8"/>
        <v>9</v>
      </c>
      <c r="N37" s="15"/>
      <c r="O37" s="15"/>
    </row>
    <row r="38" spans="2:15">
      <c r="B38" s="5"/>
      <c r="D38" t="s">
        <v>28</v>
      </c>
      <c r="G38" s="38">
        <f t="shared" si="7"/>
        <v>2</v>
      </c>
      <c r="H38" s="56" t="s">
        <v>187</v>
      </c>
      <c r="J38" s="56" t="s">
        <v>187</v>
      </c>
      <c r="K38" s="38">
        <f t="shared" si="8"/>
        <v>4</v>
      </c>
      <c r="N38" s="15"/>
      <c r="O38" s="15"/>
    </row>
    <row r="39" spans="2:15">
      <c r="D39" t="s">
        <v>29</v>
      </c>
      <c r="G39" s="38">
        <f t="shared" si="7"/>
        <v>11</v>
      </c>
      <c r="H39" s="56" t="s">
        <v>187</v>
      </c>
      <c r="J39" s="56" t="s">
        <v>187</v>
      </c>
      <c r="K39" s="38">
        <f t="shared" si="8"/>
        <v>21</v>
      </c>
    </row>
    <row r="40" spans="2:15">
      <c r="D40" t="s">
        <v>30</v>
      </c>
      <c r="G40" s="38">
        <f t="shared" si="7"/>
        <v>4</v>
      </c>
      <c r="H40" s="56" t="s">
        <v>187</v>
      </c>
      <c r="J40" s="56" t="s">
        <v>187</v>
      </c>
      <c r="K40" s="38">
        <f t="shared" si="8"/>
        <v>8</v>
      </c>
    </row>
    <row r="41" spans="2:15">
      <c r="D41" t="s">
        <v>31</v>
      </c>
      <c r="G41" s="38">
        <f t="shared" si="7"/>
        <v>8</v>
      </c>
      <c r="H41" s="56" t="s">
        <v>187</v>
      </c>
      <c r="J41" s="56" t="s">
        <v>187</v>
      </c>
      <c r="K41" s="38">
        <f t="shared" si="8"/>
        <v>15</v>
      </c>
    </row>
    <row r="42" spans="2:15">
      <c r="D42" t="s">
        <v>32</v>
      </c>
      <c r="G42" s="38">
        <f t="shared" si="7"/>
        <v>2</v>
      </c>
      <c r="H42" s="56" t="s">
        <v>187</v>
      </c>
      <c r="J42" s="56" t="s">
        <v>187</v>
      </c>
      <c r="K42" s="38">
        <f t="shared" si="8"/>
        <v>4</v>
      </c>
    </row>
    <row r="43" spans="2:15">
      <c r="D43" t="s">
        <v>33</v>
      </c>
      <c r="G43" s="38">
        <f t="shared" si="7"/>
        <v>3</v>
      </c>
      <c r="H43" s="56" t="s">
        <v>187</v>
      </c>
      <c r="J43" s="56" t="s">
        <v>187</v>
      </c>
      <c r="K43" s="38">
        <f t="shared" si="8"/>
        <v>5</v>
      </c>
    </row>
    <row r="44" spans="2:15">
      <c r="D44" t="s">
        <v>34</v>
      </c>
      <c r="G44" s="38">
        <f t="shared" si="7"/>
        <v>1</v>
      </c>
      <c r="H44" s="56" t="s">
        <v>187</v>
      </c>
      <c r="J44" s="56" t="s">
        <v>187</v>
      </c>
      <c r="K44" s="38">
        <f t="shared" si="8"/>
        <v>3</v>
      </c>
    </row>
    <row r="45" spans="2:15">
      <c r="D45" t="s">
        <v>35</v>
      </c>
      <c r="G45" s="38">
        <f t="shared" si="7"/>
        <v>1</v>
      </c>
      <c r="H45" s="56" t="s">
        <v>187</v>
      </c>
      <c r="J45" s="56" t="s">
        <v>187</v>
      </c>
      <c r="K45" s="38">
        <f t="shared" si="8"/>
        <v>2</v>
      </c>
    </row>
    <row r="46" spans="2:15">
      <c r="D46" s="18" t="s">
        <v>36</v>
      </c>
      <c r="G46" s="38">
        <f t="shared" si="7"/>
        <v>3</v>
      </c>
      <c r="H46" s="56" t="s">
        <v>187</v>
      </c>
      <c r="J46" s="56" t="s">
        <v>187</v>
      </c>
      <c r="K46" s="38">
        <f t="shared" si="8"/>
        <v>5</v>
      </c>
    </row>
    <row r="47" spans="2:15">
      <c r="D47" s="18" t="s">
        <v>109</v>
      </c>
      <c r="G47" s="38">
        <f t="shared" si="7"/>
        <v>6</v>
      </c>
      <c r="H47" s="56" t="s">
        <v>187</v>
      </c>
      <c r="J47" s="56" t="s">
        <v>187</v>
      </c>
      <c r="K47" s="38">
        <f t="shared" si="8"/>
        <v>11</v>
      </c>
    </row>
    <row r="48" spans="2:15">
      <c r="D48" s="18" t="s">
        <v>110</v>
      </c>
      <c r="G48" s="38">
        <f t="shared" si="7"/>
        <v>1</v>
      </c>
      <c r="H48" s="56" t="s">
        <v>187</v>
      </c>
      <c r="J48" s="56" t="s">
        <v>187</v>
      </c>
      <c r="K48" s="38">
        <f t="shared" si="8"/>
        <v>2</v>
      </c>
    </row>
    <row r="49" spans="4:11">
      <c r="D49" s="18" t="s">
        <v>111</v>
      </c>
      <c r="G49" s="38">
        <f t="shared" si="7"/>
        <v>1</v>
      </c>
      <c r="H49" s="56" t="s">
        <v>187</v>
      </c>
      <c r="J49" s="56" t="s">
        <v>187</v>
      </c>
      <c r="K49" s="38">
        <f t="shared" si="8"/>
        <v>2</v>
      </c>
    </row>
    <row r="50" spans="4:11">
      <c r="D50" s="18" t="s">
        <v>155</v>
      </c>
      <c r="G50" s="38">
        <f t="shared" si="7"/>
        <v>3</v>
      </c>
      <c r="H50" s="56" t="s">
        <v>187</v>
      </c>
      <c r="J50" s="56" t="s">
        <v>187</v>
      </c>
      <c r="K50" s="38">
        <f t="shared" si="8"/>
        <v>5</v>
      </c>
    </row>
    <row r="51" spans="4:11">
      <c r="D51" t="s">
        <v>156</v>
      </c>
      <c r="G51" s="38">
        <f t="shared" si="7"/>
        <v>2</v>
      </c>
      <c r="H51" s="56" t="s">
        <v>187</v>
      </c>
      <c r="J51" s="56" t="s">
        <v>187</v>
      </c>
      <c r="K51" s="38">
        <f t="shared" si="8"/>
        <v>4</v>
      </c>
    </row>
    <row r="52" spans="4:11">
      <c r="D52" t="s">
        <v>157</v>
      </c>
      <c r="G52" s="38">
        <f t="shared" si="7"/>
        <v>2</v>
      </c>
      <c r="H52" s="56" t="s">
        <v>187</v>
      </c>
      <c r="J52" s="56" t="s">
        <v>187</v>
      </c>
      <c r="K52" s="38">
        <f t="shared" si="8"/>
        <v>5</v>
      </c>
    </row>
    <row r="53" spans="4:11">
      <c r="D53" t="s">
        <v>158</v>
      </c>
      <c r="G53" s="38">
        <f t="shared" si="7"/>
        <v>2</v>
      </c>
      <c r="H53" s="56" t="s">
        <v>187</v>
      </c>
      <c r="J53" s="56" t="s">
        <v>187</v>
      </c>
      <c r="K53" s="38">
        <f t="shared" si="8"/>
        <v>3</v>
      </c>
    </row>
    <row r="54" spans="4:11">
      <c r="D54" t="s">
        <v>159</v>
      </c>
      <c r="G54" s="38">
        <f t="shared" si="7"/>
        <v>1</v>
      </c>
      <c r="H54" s="56" t="s">
        <v>187</v>
      </c>
      <c r="J54" s="56" t="s">
        <v>187</v>
      </c>
      <c r="K54" s="38">
        <f t="shared" si="8"/>
        <v>3</v>
      </c>
    </row>
    <row r="55" spans="4:11">
      <c r="D55" t="s">
        <v>160</v>
      </c>
      <c r="G55" s="38">
        <f t="shared" si="7"/>
        <v>1</v>
      </c>
      <c r="H55" s="56" t="s">
        <v>187</v>
      </c>
      <c r="J55" s="56" t="s">
        <v>187</v>
      </c>
      <c r="K55" s="38">
        <f t="shared" si="8"/>
        <v>2</v>
      </c>
    </row>
    <row r="56" spans="4:11">
      <c r="D56" t="s">
        <v>161</v>
      </c>
      <c r="G56" s="38">
        <f t="shared" si="7"/>
        <v>1</v>
      </c>
      <c r="H56" s="56" t="s">
        <v>187</v>
      </c>
      <c r="J56" s="56" t="s">
        <v>187</v>
      </c>
      <c r="K56" s="38">
        <f t="shared" si="8"/>
        <v>2</v>
      </c>
    </row>
    <row r="57" spans="4:11">
      <c r="D57" t="s">
        <v>162</v>
      </c>
      <c r="G57" s="38">
        <f t="shared" si="7"/>
        <v>1</v>
      </c>
      <c r="H57" s="56" t="s">
        <v>187</v>
      </c>
      <c r="J57" s="56" t="s">
        <v>187</v>
      </c>
      <c r="K57" s="38">
        <f t="shared" si="8"/>
        <v>2</v>
      </c>
    </row>
  </sheetData>
  <mergeCells count="5">
    <mergeCell ref="B4:B16"/>
    <mergeCell ref="B17:B19"/>
    <mergeCell ref="B28:B30"/>
    <mergeCell ref="E34:F35"/>
    <mergeCell ref="L34:M3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6595-195A-4F20-9F01-C5E28BDF4EE8}">
  <sheetPr codeName="Sheet14"/>
  <dimension ref="B2:V57"/>
  <sheetViews>
    <sheetView workbookViewId="0">
      <selection activeCell="N34" sqref="N34"/>
    </sheetView>
  </sheetViews>
  <sheetFormatPr baseColWidth="10" defaultColWidth="8.83203125" defaultRowHeight="16"/>
  <cols>
    <col min="2" max="2" width="12.1640625" bestFit="1" customWidth="1"/>
    <col min="3" max="3" width="30.5" bestFit="1" customWidth="1"/>
    <col min="4" max="4" width="21.6640625" customWidth="1"/>
    <col min="5" max="5" width="18.1640625" bestFit="1" customWidth="1"/>
    <col min="6" max="6" width="12.1640625" bestFit="1" customWidth="1"/>
    <col min="7" max="11" width="12.1640625" customWidth="1"/>
    <col min="12" max="12" width="12.6640625" customWidth="1"/>
    <col min="13" max="13" width="14.1640625" customWidth="1"/>
    <col min="14" max="14" width="9.6640625" bestFit="1" customWidth="1"/>
    <col min="15" max="15" width="9.6640625" customWidth="1"/>
    <col min="17" max="17" width="13.5" bestFit="1" customWidth="1"/>
    <col min="18" max="18" width="20.33203125" customWidth="1"/>
    <col min="19" max="19" width="10.6640625" bestFit="1" customWidth="1"/>
    <col min="20" max="20" width="28.83203125" customWidth="1"/>
  </cols>
  <sheetData>
    <row r="2" spans="2:22">
      <c r="G2" t="s">
        <v>194</v>
      </c>
      <c r="N2" s="55" t="s">
        <v>193</v>
      </c>
      <c r="S2" t="s">
        <v>195</v>
      </c>
      <c r="U2" s="15">
        <f>'Vaccine Supply Calculations'!M7</f>
        <v>479292.65115428559</v>
      </c>
    </row>
    <row r="3" spans="2:22">
      <c r="B3" s="52" t="s">
        <v>0</v>
      </c>
      <c r="C3" s="52" t="s">
        <v>145</v>
      </c>
      <c r="D3" t="s">
        <v>207</v>
      </c>
      <c r="E3" t="s">
        <v>206</v>
      </c>
      <c r="F3" s="38" t="s">
        <v>181</v>
      </c>
      <c r="G3" s="38" t="s">
        <v>182</v>
      </c>
      <c r="H3" s="38" t="s">
        <v>183</v>
      </c>
      <c r="I3" s="38" t="s">
        <v>184</v>
      </c>
      <c r="J3" s="38" t="s">
        <v>185</v>
      </c>
      <c r="K3" s="38" t="s">
        <v>186</v>
      </c>
      <c r="L3" s="38" t="s">
        <v>198</v>
      </c>
      <c r="M3" t="s">
        <v>179</v>
      </c>
      <c r="N3" t="s">
        <v>180</v>
      </c>
      <c r="O3" t="s">
        <v>203</v>
      </c>
      <c r="P3" s="56"/>
      <c r="Q3" t="s">
        <v>199</v>
      </c>
      <c r="S3" t="s">
        <v>196</v>
      </c>
      <c r="U3">
        <f>U2/975</f>
        <v>491.58220631208781</v>
      </c>
    </row>
    <row r="4" spans="2:22">
      <c r="B4" s="70" t="s">
        <v>10</v>
      </c>
      <c r="C4" s="52" t="s">
        <v>25</v>
      </c>
      <c r="D4" s="57">
        <f>E4/6</f>
        <v>4011.9075410050718</v>
      </c>
      <c r="E4" s="53">
        <v>24071.445246030431</v>
      </c>
      <c r="F4" s="63">
        <v>6</v>
      </c>
      <c r="G4" s="63">
        <v>3</v>
      </c>
      <c r="H4" s="63">
        <v>6</v>
      </c>
      <c r="I4" s="63">
        <v>3</v>
      </c>
      <c r="J4" s="63">
        <v>3</v>
      </c>
      <c r="K4" s="63">
        <v>3</v>
      </c>
      <c r="L4" s="58">
        <v>0</v>
      </c>
      <c r="M4" s="38">
        <f>SUM(F4:K4)*975</f>
        <v>23400</v>
      </c>
      <c r="N4" s="57">
        <f>M4-E4</f>
        <v>-671.44524603043101</v>
      </c>
      <c r="O4" s="57">
        <f>-N4</f>
        <v>671.44524603043101</v>
      </c>
      <c r="P4" s="56" t="s">
        <v>187</v>
      </c>
      <c r="Q4" s="57">
        <f>E4*0.25</f>
        <v>6017.8613115076078</v>
      </c>
      <c r="S4" t="s">
        <v>197</v>
      </c>
      <c r="U4">
        <f>ROUNDDOWN(U3,0)</f>
        <v>491</v>
      </c>
      <c r="V4">
        <f>U4*975</f>
        <v>478725</v>
      </c>
    </row>
    <row r="5" spans="2:22">
      <c r="B5" s="70"/>
      <c r="C5" s="52" t="s">
        <v>26</v>
      </c>
      <c r="D5" s="57">
        <f t="shared" ref="D5:D27" si="0">E5/6</f>
        <v>3354.5924121896201</v>
      </c>
      <c r="E5" s="53">
        <v>20127.554473137719</v>
      </c>
      <c r="F5" s="63">
        <v>5</v>
      </c>
      <c r="G5" s="63">
        <v>2</v>
      </c>
      <c r="H5" s="63">
        <v>2</v>
      </c>
      <c r="I5" s="63">
        <v>5</v>
      </c>
      <c r="J5" s="63">
        <v>2</v>
      </c>
      <c r="K5" s="63">
        <v>2</v>
      </c>
      <c r="L5" s="58">
        <v>0</v>
      </c>
      <c r="M5" s="38">
        <f t="shared" ref="M5:M27" si="1">SUM(F5:K5)*975</f>
        <v>17550</v>
      </c>
      <c r="N5" s="57">
        <f t="shared" ref="N5:N27" si="2">M5-E5</f>
        <v>-2577.5544731377195</v>
      </c>
      <c r="O5" s="57">
        <f t="shared" ref="O5:O27" si="3">-N5</f>
        <v>2577.5544731377195</v>
      </c>
      <c r="P5" s="56" t="s">
        <v>187</v>
      </c>
      <c r="Q5" s="57">
        <f t="shared" ref="Q5:Q27" si="4">E5*0.25</f>
        <v>5031.8886182844299</v>
      </c>
    </row>
    <row r="6" spans="2:22">
      <c r="B6" s="70"/>
      <c r="C6" s="52" t="s">
        <v>27</v>
      </c>
      <c r="D6" s="57">
        <f t="shared" si="0"/>
        <v>4102.7227725443554</v>
      </c>
      <c r="E6" s="53">
        <v>24616.336635266132</v>
      </c>
      <c r="F6" s="63">
        <v>3</v>
      </c>
      <c r="G6" s="63">
        <v>6</v>
      </c>
      <c r="H6" s="63">
        <v>3</v>
      </c>
      <c r="I6" s="63">
        <v>3</v>
      </c>
      <c r="J6" s="63">
        <v>6</v>
      </c>
      <c r="K6" s="63">
        <v>3</v>
      </c>
      <c r="L6" s="58">
        <v>0</v>
      </c>
      <c r="M6" s="38">
        <f t="shared" si="1"/>
        <v>23400</v>
      </c>
      <c r="N6" s="57">
        <f t="shared" si="2"/>
        <v>-1216.3366352661324</v>
      </c>
      <c r="O6" s="57">
        <f t="shared" si="3"/>
        <v>1216.3366352661324</v>
      </c>
      <c r="P6" s="56" t="s">
        <v>187</v>
      </c>
      <c r="Q6" s="57">
        <f t="shared" si="4"/>
        <v>6154.0841588165331</v>
      </c>
    </row>
    <row r="7" spans="2:22">
      <c r="B7" s="70"/>
      <c r="C7" s="52" t="s">
        <v>175</v>
      </c>
      <c r="D7" s="57">
        <f t="shared" si="0"/>
        <v>6259.3546438572303</v>
      </c>
      <c r="E7" s="53">
        <v>37556.127863143382</v>
      </c>
      <c r="F7" s="63">
        <v>5</v>
      </c>
      <c r="G7" s="63">
        <v>9</v>
      </c>
      <c r="H7" s="63">
        <v>5</v>
      </c>
      <c r="I7" s="63">
        <v>9</v>
      </c>
      <c r="J7" s="63">
        <v>5</v>
      </c>
      <c r="K7" s="63">
        <v>5</v>
      </c>
      <c r="L7" s="58">
        <v>0</v>
      </c>
      <c r="M7" s="38">
        <f t="shared" si="1"/>
        <v>37050</v>
      </c>
      <c r="N7" s="57">
        <f t="shared" si="2"/>
        <v>-506.12786314338155</v>
      </c>
      <c r="O7" s="57">
        <f t="shared" si="3"/>
        <v>506.12786314338155</v>
      </c>
      <c r="P7" s="56" t="s">
        <v>187</v>
      </c>
      <c r="Q7" s="57">
        <f t="shared" si="4"/>
        <v>9389.0319657858454</v>
      </c>
    </row>
    <row r="8" spans="2:22">
      <c r="B8" s="70"/>
      <c r="C8" s="52" t="s">
        <v>28</v>
      </c>
      <c r="D8" s="57">
        <f t="shared" si="0"/>
        <v>2840.3423741552306</v>
      </c>
      <c r="E8" s="53">
        <v>17042.054244931383</v>
      </c>
      <c r="F8" s="63">
        <v>3</v>
      </c>
      <c r="G8" s="63">
        <v>4</v>
      </c>
      <c r="H8" s="63">
        <v>2</v>
      </c>
      <c r="I8" s="63">
        <v>4</v>
      </c>
      <c r="J8" s="63">
        <v>2</v>
      </c>
      <c r="K8" s="63">
        <v>2</v>
      </c>
      <c r="L8" s="58">
        <v>0</v>
      </c>
      <c r="M8" s="38">
        <f t="shared" si="1"/>
        <v>16575</v>
      </c>
      <c r="N8" s="57">
        <f t="shared" si="2"/>
        <v>-467.05424493138344</v>
      </c>
      <c r="O8" s="57">
        <f t="shared" si="3"/>
        <v>467.05424493138344</v>
      </c>
      <c r="P8" s="56" t="s">
        <v>187</v>
      </c>
      <c r="Q8" s="57">
        <f t="shared" si="4"/>
        <v>4260.5135612328459</v>
      </c>
    </row>
    <row r="9" spans="2:22">
      <c r="B9" s="70"/>
      <c r="C9" s="52" t="s">
        <v>29</v>
      </c>
      <c r="D9" s="57">
        <f t="shared" si="0"/>
        <v>14005.964209703687</v>
      </c>
      <c r="E9" s="53">
        <v>84035.785258222124</v>
      </c>
      <c r="F9" s="63">
        <v>11</v>
      </c>
      <c r="G9" s="63">
        <v>11</v>
      </c>
      <c r="H9" s="63">
        <v>11</v>
      </c>
      <c r="I9" s="63">
        <v>11</v>
      </c>
      <c r="J9" s="63">
        <v>11</v>
      </c>
      <c r="K9" s="63">
        <v>11</v>
      </c>
      <c r="L9" s="58">
        <v>0</v>
      </c>
      <c r="M9" s="38">
        <f t="shared" si="1"/>
        <v>64350</v>
      </c>
      <c r="N9" s="57">
        <f t="shared" si="2"/>
        <v>-19685.785258222124</v>
      </c>
      <c r="O9" s="57">
        <f t="shared" si="3"/>
        <v>19685.785258222124</v>
      </c>
      <c r="P9" s="56" t="s">
        <v>187</v>
      </c>
      <c r="Q9" s="57">
        <f t="shared" si="4"/>
        <v>21008.946314555531</v>
      </c>
    </row>
    <row r="10" spans="2:22">
      <c r="B10" s="70"/>
      <c r="C10" s="52" t="s">
        <v>30</v>
      </c>
      <c r="D10" s="57">
        <f t="shared" si="0"/>
        <v>5363.1559712101844</v>
      </c>
      <c r="E10" s="53">
        <v>32178.935827261106</v>
      </c>
      <c r="F10" s="63">
        <v>4</v>
      </c>
      <c r="G10" s="63">
        <v>8</v>
      </c>
      <c r="H10" s="63">
        <v>4</v>
      </c>
      <c r="I10" s="63">
        <v>4</v>
      </c>
      <c r="J10" s="63">
        <v>4</v>
      </c>
      <c r="K10" s="63">
        <v>8</v>
      </c>
      <c r="L10" s="58">
        <v>0</v>
      </c>
      <c r="M10" s="38">
        <f t="shared" si="1"/>
        <v>31200</v>
      </c>
      <c r="N10" s="57">
        <f t="shared" si="2"/>
        <v>-978.93582726110617</v>
      </c>
      <c r="O10" s="57">
        <f t="shared" si="3"/>
        <v>978.93582726110617</v>
      </c>
      <c r="P10" s="56" t="s">
        <v>187</v>
      </c>
      <c r="Q10" s="57">
        <f t="shared" si="4"/>
        <v>8044.7339568152765</v>
      </c>
    </row>
    <row r="11" spans="2:22">
      <c r="B11" s="70"/>
      <c r="C11" s="52" t="s">
        <v>31</v>
      </c>
      <c r="D11" s="57">
        <f t="shared" si="0"/>
        <v>10256.604098056379</v>
      </c>
      <c r="E11" s="53">
        <v>61539.624588338273</v>
      </c>
      <c r="F11" s="63">
        <v>8</v>
      </c>
      <c r="G11" s="63">
        <v>8</v>
      </c>
      <c r="H11" s="63">
        <v>8</v>
      </c>
      <c r="I11" s="63">
        <v>8</v>
      </c>
      <c r="J11" s="63">
        <v>8</v>
      </c>
      <c r="K11" s="63">
        <v>8</v>
      </c>
      <c r="L11" s="58">
        <v>0</v>
      </c>
      <c r="M11" s="38">
        <f t="shared" si="1"/>
        <v>46800</v>
      </c>
      <c r="N11" s="57">
        <f t="shared" si="2"/>
        <v>-14739.624588338273</v>
      </c>
      <c r="O11" s="57">
        <f t="shared" si="3"/>
        <v>14739.624588338273</v>
      </c>
      <c r="P11" s="56" t="s">
        <v>187</v>
      </c>
      <c r="Q11" s="57">
        <f t="shared" si="4"/>
        <v>15384.906147084568</v>
      </c>
      <c r="U11">
        <f>V4/E28</f>
        <v>0.84330422045107745</v>
      </c>
    </row>
    <row r="12" spans="2:22">
      <c r="B12" s="70"/>
      <c r="C12" s="52" t="s">
        <v>32</v>
      </c>
      <c r="D12" s="57">
        <f t="shared" si="0"/>
        <v>2764.9695181993097</v>
      </c>
      <c r="E12" s="53">
        <v>16589.817109195857</v>
      </c>
      <c r="F12" s="63">
        <v>2</v>
      </c>
      <c r="G12" s="63">
        <v>2</v>
      </c>
      <c r="H12" s="63">
        <v>2</v>
      </c>
      <c r="I12" s="63">
        <v>2</v>
      </c>
      <c r="J12" s="63">
        <v>2</v>
      </c>
      <c r="K12" s="63">
        <v>4</v>
      </c>
      <c r="L12" s="58">
        <v>0</v>
      </c>
      <c r="M12" s="38">
        <f t="shared" si="1"/>
        <v>13650</v>
      </c>
      <c r="N12" s="57">
        <f t="shared" si="2"/>
        <v>-2939.8171091958575</v>
      </c>
      <c r="O12" s="57">
        <f t="shared" si="3"/>
        <v>2939.8171091958575</v>
      </c>
      <c r="P12" s="56" t="s">
        <v>187</v>
      </c>
      <c r="Q12" s="57">
        <f t="shared" si="4"/>
        <v>4147.4542772989644</v>
      </c>
    </row>
    <row r="13" spans="2:22">
      <c r="B13" s="70"/>
      <c r="C13" s="52" t="s">
        <v>33</v>
      </c>
      <c r="D13" s="57">
        <f t="shared" si="0"/>
        <v>3872.0336942149661</v>
      </c>
      <c r="E13" s="53">
        <v>23232.202165289797</v>
      </c>
      <c r="F13" s="63">
        <v>3</v>
      </c>
      <c r="G13" s="63">
        <v>3</v>
      </c>
      <c r="H13" s="63">
        <v>3</v>
      </c>
      <c r="I13" s="63">
        <v>3</v>
      </c>
      <c r="J13" s="63">
        <v>3</v>
      </c>
      <c r="K13" s="63">
        <v>3</v>
      </c>
      <c r="L13" s="58">
        <v>0</v>
      </c>
      <c r="M13" s="38">
        <f t="shared" si="1"/>
        <v>17550</v>
      </c>
      <c r="N13" s="57">
        <f t="shared" si="2"/>
        <v>-5682.2021652897965</v>
      </c>
      <c r="O13" s="57">
        <f t="shared" si="3"/>
        <v>5682.2021652897965</v>
      </c>
      <c r="P13" s="56" t="s">
        <v>187</v>
      </c>
      <c r="Q13" s="57">
        <f t="shared" si="4"/>
        <v>5808.0505413224491</v>
      </c>
    </row>
    <row r="14" spans="2:22">
      <c r="B14" s="70"/>
      <c r="C14" s="52" t="s">
        <v>34</v>
      </c>
      <c r="D14" s="57">
        <f t="shared" si="0"/>
        <v>2224.567506103429</v>
      </c>
      <c r="E14" s="53">
        <v>13347.405036620574</v>
      </c>
      <c r="F14" s="63">
        <v>2</v>
      </c>
      <c r="G14" s="63">
        <v>1</v>
      </c>
      <c r="H14" s="63">
        <v>3</v>
      </c>
      <c r="I14" s="63">
        <v>1</v>
      </c>
      <c r="J14" s="63">
        <v>1</v>
      </c>
      <c r="K14" s="63">
        <v>3</v>
      </c>
      <c r="L14" s="58">
        <v>0</v>
      </c>
      <c r="M14" s="38">
        <f t="shared" si="1"/>
        <v>10725</v>
      </c>
      <c r="N14" s="57">
        <f t="shared" si="2"/>
        <v>-2622.4050366205738</v>
      </c>
      <c r="O14" s="57">
        <f t="shared" si="3"/>
        <v>2622.4050366205738</v>
      </c>
      <c r="P14" s="56" t="s">
        <v>187</v>
      </c>
      <c r="Q14" s="57">
        <f t="shared" si="4"/>
        <v>3336.8512591551435</v>
      </c>
    </row>
    <row r="15" spans="2:22">
      <c r="B15" s="70"/>
      <c r="C15" s="52" t="s">
        <v>35</v>
      </c>
      <c r="D15" s="57">
        <f t="shared" si="0"/>
        <v>1920.0471049323949</v>
      </c>
      <c r="E15" s="53">
        <v>11520.282629594369</v>
      </c>
      <c r="F15" s="63">
        <v>1</v>
      </c>
      <c r="G15" s="63">
        <v>1</v>
      </c>
      <c r="H15" s="63">
        <v>2</v>
      </c>
      <c r="I15" s="63">
        <v>1</v>
      </c>
      <c r="J15" s="63">
        <v>2</v>
      </c>
      <c r="K15" s="63">
        <v>2</v>
      </c>
      <c r="L15" s="58">
        <v>0</v>
      </c>
      <c r="M15" s="38">
        <f t="shared" si="1"/>
        <v>8775</v>
      </c>
      <c r="N15" s="57">
        <f t="shared" si="2"/>
        <v>-2745.2826295943687</v>
      </c>
      <c r="O15" s="57">
        <f t="shared" si="3"/>
        <v>2745.2826295943687</v>
      </c>
      <c r="P15" s="56" t="s">
        <v>187</v>
      </c>
      <c r="Q15" s="57">
        <f t="shared" si="4"/>
        <v>2880.0706573985922</v>
      </c>
    </row>
    <row r="16" spans="2:22">
      <c r="B16" s="70"/>
      <c r="C16" s="52" t="s">
        <v>36</v>
      </c>
      <c r="D16" s="57">
        <f t="shared" si="0"/>
        <v>3754.6608220051712</v>
      </c>
      <c r="E16" s="53">
        <v>22527.964932031027</v>
      </c>
      <c r="F16" s="63">
        <v>3</v>
      </c>
      <c r="G16" s="63">
        <v>3</v>
      </c>
      <c r="H16" s="63">
        <v>3</v>
      </c>
      <c r="I16" s="63">
        <v>3</v>
      </c>
      <c r="J16" s="63">
        <v>3</v>
      </c>
      <c r="K16" s="63">
        <v>3</v>
      </c>
      <c r="L16" s="58">
        <v>0</v>
      </c>
      <c r="M16" s="38">
        <f t="shared" si="1"/>
        <v>17550</v>
      </c>
      <c r="N16" s="57">
        <f t="shared" si="2"/>
        <v>-4977.9649320310273</v>
      </c>
      <c r="O16" s="57">
        <f t="shared" si="3"/>
        <v>4977.9649320310273</v>
      </c>
      <c r="P16" s="56" t="s">
        <v>187</v>
      </c>
      <c r="Q16" s="57">
        <f t="shared" si="4"/>
        <v>5631.9912330077568</v>
      </c>
    </row>
    <row r="17" spans="2:17">
      <c r="B17" s="70" t="s">
        <v>11</v>
      </c>
      <c r="C17" s="52" t="s">
        <v>109</v>
      </c>
      <c r="D17" s="57">
        <f t="shared" si="0"/>
        <v>7342.058045443001</v>
      </c>
      <c r="E17" s="53">
        <v>44052.348272658004</v>
      </c>
      <c r="F17" s="63">
        <v>6</v>
      </c>
      <c r="G17" s="63">
        <v>6</v>
      </c>
      <c r="H17" s="63">
        <v>6</v>
      </c>
      <c r="I17" s="63">
        <v>6</v>
      </c>
      <c r="J17" s="63">
        <v>11</v>
      </c>
      <c r="K17" s="63">
        <v>9</v>
      </c>
      <c r="L17" s="58">
        <v>0</v>
      </c>
      <c r="M17" s="38">
        <f t="shared" si="1"/>
        <v>42900</v>
      </c>
      <c r="N17" s="57">
        <f t="shared" si="2"/>
        <v>-1152.3482726580041</v>
      </c>
      <c r="O17" s="57">
        <f t="shared" si="3"/>
        <v>1152.3482726580041</v>
      </c>
      <c r="P17" s="56" t="s">
        <v>187</v>
      </c>
      <c r="Q17" s="57">
        <f t="shared" si="4"/>
        <v>11013.087068164501</v>
      </c>
    </row>
    <row r="18" spans="2:17">
      <c r="B18" s="70"/>
      <c r="C18" s="52" t="s">
        <v>110</v>
      </c>
      <c r="D18" s="57">
        <f t="shared" si="0"/>
        <v>1743.7374588867481</v>
      </c>
      <c r="E18" s="53">
        <v>10462.424753320489</v>
      </c>
      <c r="F18" s="63">
        <v>2</v>
      </c>
      <c r="G18" s="63">
        <v>1</v>
      </c>
      <c r="H18" s="63">
        <v>2</v>
      </c>
      <c r="I18" s="63">
        <v>1</v>
      </c>
      <c r="J18" s="63">
        <v>2</v>
      </c>
      <c r="K18" s="63">
        <v>2</v>
      </c>
      <c r="L18" s="58">
        <v>0</v>
      </c>
      <c r="M18" s="38">
        <f t="shared" si="1"/>
        <v>9750</v>
      </c>
      <c r="N18" s="57">
        <f t="shared" si="2"/>
        <v>-712.42475332048889</v>
      </c>
      <c r="O18" s="57">
        <f t="shared" si="3"/>
        <v>712.42475332048889</v>
      </c>
      <c r="P18" s="56" t="s">
        <v>187</v>
      </c>
      <c r="Q18" s="57">
        <f t="shared" si="4"/>
        <v>2615.6061883301222</v>
      </c>
    </row>
    <row r="19" spans="2:17">
      <c r="B19" s="70"/>
      <c r="C19" s="52" t="s">
        <v>111</v>
      </c>
      <c r="D19" s="57">
        <f t="shared" si="0"/>
        <v>1712.5094133425284</v>
      </c>
      <c r="E19" s="53">
        <v>10275.056480055171</v>
      </c>
      <c r="F19" s="63">
        <v>1</v>
      </c>
      <c r="G19" s="63">
        <v>1</v>
      </c>
      <c r="H19" s="63">
        <v>1</v>
      </c>
      <c r="I19" s="63">
        <v>1</v>
      </c>
      <c r="J19" s="63">
        <v>2</v>
      </c>
      <c r="K19" s="63">
        <v>2</v>
      </c>
      <c r="L19" s="58">
        <v>0</v>
      </c>
      <c r="M19" s="38">
        <f t="shared" si="1"/>
        <v>7800</v>
      </c>
      <c r="N19" s="57">
        <f t="shared" si="2"/>
        <v>-2475.0564800551711</v>
      </c>
      <c r="O19" s="57">
        <f t="shared" si="3"/>
        <v>2475.0564800551711</v>
      </c>
      <c r="P19" s="56" t="s">
        <v>187</v>
      </c>
      <c r="Q19" s="57">
        <f t="shared" si="4"/>
        <v>2568.7641200137928</v>
      </c>
    </row>
    <row r="20" spans="2:17">
      <c r="B20" s="62" t="s">
        <v>12</v>
      </c>
      <c r="C20" s="52" t="s">
        <v>155</v>
      </c>
      <c r="D20" s="57">
        <f t="shared" si="0"/>
        <v>3805.3916759566496</v>
      </c>
      <c r="E20" s="53">
        <v>22832.350055739898</v>
      </c>
      <c r="F20" s="63">
        <v>3</v>
      </c>
      <c r="G20" s="63">
        <v>3</v>
      </c>
      <c r="H20" s="63">
        <v>3</v>
      </c>
      <c r="I20" s="63">
        <v>3</v>
      </c>
      <c r="J20" s="63">
        <v>3</v>
      </c>
      <c r="K20" s="63">
        <v>3</v>
      </c>
      <c r="L20" s="58">
        <v>0</v>
      </c>
      <c r="M20" s="38">
        <f t="shared" si="1"/>
        <v>17550</v>
      </c>
      <c r="N20" s="57">
        <f t="shared" si="2"/>
        <v>-5282.3500557398984</v>
      </c>
      <c r="O20" s="57">
        <f t="shared" si="3"/>
        <v>5282.3500557398984</v>
      </c>
      <c r="P20" s="56" t="s">
        <v>187</v>
      </c>
      <c r="Q20" s="57">
        <f t="shared" si="4"/>
        <v>5708.0875139349746</v>
      </c>
    </row>
    <row r="21" spans="2:17">
      <c r="B21" s="62" t="s">
        <v>13</v>
      </c>
      <c r="C21" s="52" t="s">
        <v>156</v>
      </c>
      <c r="D21" s="57">
        <f t="shared" si="0"/>
        <v>2774.2998214332601</v>
      </c>
      <c r="E21" s="53">
        <v>16645.798928599561</v>
      </c>
      <c r="F21" s="63">
        <v>2</v>
      </c>
      <c r="G21" s="63">
        <v>2</v>
      </c>
      <c r="H21" s="63">
        <v>2</v>
      </c>
      <c r="I21" s="63">
        <v>2</v>
      </c>
      <c r="J21" s="63">
        <v>3</v>
      </c>
      <c r="K21" s="63">
        <v>2</v>
      </c>
      <c r="L21" s="58">
        <v>0</v>
      </c>
      <c r="M21" s="38">
        <f t="shared" si="1"/>
        <v>12675</v>
      </c>
      <c r="N21" s="57">
        <f t="shared" si="2"/>
        <v>-3970.7989285995609</v>
      </c>
      <c r="O21" s="57">
        <f t="shared" si="3"/>
        <v>3970.7989285995609</v>
      </c>
      <c r="P21" s="56" t="s">
        <v>187</v>
      </c>
      <c r="Q21" s="57">
        <f t="shared" si="4"/>
        <v>4161.4497321498902</v>
      </c>
    </row>
    <row r="22" spans="2:17">
      <c r="B22" s="62" t="s">
        <v>14</v>
      </c>
      <c r="C22" s="52" t="s">
        <v>157</v>
      </c>
      <c r="D22" s="57">
        <f t="shared" si="0"/>
        <v>3356.0900481585936</v>
      </c>
      <c r="E22" s="53">
        <v>20136.540288951561</v>
      </c>
      <c r="F22" s="63">
        <v>2</v>
      </c>
      <c r="G22" s="63">
        <v>2</v>
      </c>
      <c r="H22" s="63">
        <v>5</v>
      </c>
      <c r="I22" s="63">
        <v>3</v>
      </c>
      <c r="J22" s="63">
        <v>2</v>
      </c>
      <c r="K22" s="63">
        <v>2</v>
      </c>
      <c r="L22" s="58">
        <v>0</v>
      </c>
      <c r="M22" s="38">
        <f t="shared" si="1"/>
        <v>15600</v>
      </c>
      <c r="N22" s="57">
        <f t="shared" si="2"/>
        <v>-4536.5402889515608</v>
      </c>
      <c r="O22" s="57">
        <f t="shared" si="3"/>
        <v>4536.5402889515608</v>
      </c>
      <c r="P22" s="56" t="s">
        <v>187</v>
      </c>
      <c r="Q22" s="57">
        <f t="shared" si="4"/>
        <v>5034.1350722378902</v>
      </c>
    </row>
    <row r="23" spans="2:17">
      <c r="B23" s="62" t="s">
        <v>15</v>
      </c>
      <c r="C23" s="52" t="s">
        <v>158</v>
      </c>
      <c r="D23" s="57">
        <f t="shared" si="0"/>
        <v>2546.6597710287829</v>
      </c>
      <c r="E23" s="53">
        <v>15279.958626172698</v>
      </c>
      <c r="F23" s="63">
        <v>2</v>
      </c>
      <c r="G23" s="63">
        <v>2</v>
      </c>
      <c r="H23" s="63">
        <v>2</v>
      </c>
      <c r="I23" s="63">
        <v>2</v>
      </c>
      <c r="J23" s="63">
        <v>2</v>
      </c>
      <c r="K23" s="63">
        <v>2</v>
      </c>
      <c r="L23" s="58">
        <v>0</v>
      </c>
      <c r="M23" s="38">
        <f t="shared" si="1"/>
        <v>11700</v>
      </c>
      <c r="N23" s="57">
        <f t="shared" si="2"/>
        <v>-3579.9586261726981</v>
      </c>
      <c r="O23" s="57">
        <f t="shared" si="3"/>
        <v>3579.9586261726981</v>
      </c>
      <c r="P23" s="56" t="s">
        <v>187</v>
      </c>
      <c r="Q23" s="57">
        <f t="shared" si="4"/>
        <v>3819.9896565431745</v>
      </c>
    </row>
    <row r="24" spans="2:17">
      <c r="B24" s="62" t="s">
        <v>16</v>
      </c>
      <c r="C24" s="52" t="s">
        <v>159</v>
      </c>
      <c r="D24" s="57">
        <f t="shared" si="0"/>
        <v>1966.318928278057</v>
      </c>
      <c r="E24" s="53">
        <v>11797.913569668342</v>
      </c>
      <c r="F24" s="63">
        <v>3</v>
      </c>
      <c r="G24" s="63">
        <v>1</v>
      </c>
      <c r="H24" s="63">
        <v>1</v>
      </c>
      <c r="I24" s="63">
        <v>3</v>
      </c>
      <c r="J24" s="63">
        <v>1</v>
      </c>
      <c r="K24" s="63">
        <v>1</v>
      </c>
      <c r="L24" s="58">
        <v>0</v>
      </c>
      <c r="M24" s="38">
        <f t="shared" si="1"/>
        <v>9750</v>
      </c>
      <c r="N24" s="57">
        <f t="shared" si="2"/>
        <v>-2047.9135696683425</v>
      </c>
      <c r="O24" s="57">
        <f t="shared" si="3"/>
        <v>2047.9135696683425</v>
      </c>
      <c r="P24" s="56" t="s">
        <v>187</v>
      </c>
      <c r="Q24" s="57">
        <f t="shared" si="4"/>
        <v>2949.4783924170856</v>
      </c>
    </row>
    <row r="25" spans="2:17">
      <c r="B25" s="62" t="s">
        <v>17</v>
      </c>
      <c r="C25" s="52" t="s">
        <v>160</v>
      </c>
      <c r="D25" s="57">
        <f t="shared" si="0"/>
        <v>1658.4658487829663</v>
      </c>
      <c r="E25" s="53">
        <v>9950.7950926977974</v>
      </c>
      <c r="F25" s="63">
        <v>2</v>
      </c>
      <c r="G25" s="63">
        <v>1</v>
      </c>
      <c r="H25" s="63">
        <v>2</v>
      </c>
      <c r="I25" s="63">
        <v>1</v>
      </c>
      <c r="J25" s="63">
        <v>1</v>
      </c>
      <c r="K25" s="63">
        <v>1</v>
      </c>
      <c r="L25" s="58">
        <v>0</v>
      </c>
      <c r="M25" s="38">
        <f t="shared" si="1"/>
        <v>7800</v>
      </c>
      <c r="N25" s="57">
        <f t="shared" si="2"/>
        <v>-2150.7950926977974</v>
      </c>
      <c r="O25" s="57">
        <f t="shared" si="3"/>
        <v>2150.7950926977974</v>
      </c>
      <c r="P25" s="56" t="s">
        <v>187</v>
      </c>
      <c r="Q25" s="57">
        <f t="shared" si="4"/>
        <v>2487.6987731744493</v>
      </c>
    </row>
    <row r="26" spans="2:17">
      <c r="B26" s="62" t="s">
        <v>18</v>
      </c>
      <c r="C26" s="52" t="s">
        <v>161</v>
      </c>
      <c r="D26" s="57">
        <f t="shared" si="0"/>
        <v>1570.4019695109748</v>
      </c>
      <c r="E26" s="53">
        <v>9422.4118170658494</v>
      </c>
      <c r="F26" s="63">
        <v>1</v>
      </c>
      <c r="G26" s="63">
        <v>1</v>
      </c>
      <c r="H26" s="63">
        <v>1</v>
      </c>
      <c r="I26" s="63">
        <v>2</v>
      </c>
      <c r="J26" s="63">
        <v>1</v>
      </c>
      <c r="K26" s="63">
        <v>2</v>
      </c>
      <c r="L26" s="58">
        <v>0</v>
      </c>
      <c r="M26" s="38">
        <f t="shared" si="1"/>
        <v>7800</v>
      </c>
      <c r="N26" s="57">
        <f t="shared" si="2"/>
        <v>-1622.4118170658494</v>
      </c>
      <c r="O26" s="57">
        <f t="shared" si="3"/>
        <v>1622.4118170658494</v>
      </c>
      <c r="P26" s="56" t="s">
        <v>187</v>
      </c>
      <c r="Q26" s="57">
        <f t="shared" si="4"/>
        <v>2355.6029542664623</v>
      </c>
    </row>
    <row r="27" spans="2:17">
      <c r="B27" s="62" t="s">
        <v>19</v>
      </c>
      <c r="C27" s="52" t="s">
        <v>162</v>
      </c>
      <c r="D27" s="57">
        <f t="shared" si="0"/>
        <v>1406.0942984382109</v>
      </c>
      <c r="E27" s="61">
        <v>8436.5657906292654</v>
      </c>
      <c r="F27" s="63">
        <v>1</v>
      </c>
      <c r="G27" s="63">
        <v>1</v>
      </c>
      <c r="H27" s="63">
        <v>2</v>
      </c>
      <c r="I27" s="63">
        <v>1</v>
      </c>
      <c r="J27" s="63">
        <v>1</v>
      </c>
      <c r="K27" s="63">
        <v>1</v>
      </c>
      <c r="L27" s="58">
        <v>0</v>
      </c>
      <c r="M27" s="38">
        <f t="shared" si="1"/>
        <v>6825</v>
      </c>
      <c r="N27" s="57">
        <f t="shared" si="2"/>
        <v>-1611.5657906292654</v>
      </c>
      <c r="O27" s="57">
        <f t="shared" si="3"/>
        <v>1611.5657906292654</v>
      </c>
      <c r="P27" s="56" t="s">
        <v>187</v>
      </c>
      <c r="Q27" s="57">
        <f t="shared" si="4"/>
        <v>2109.1414476573163</v>
      </c>
    </row>
    <row r="28" spans="2:17">
      <c r="B28" s="68"/>
      <c r="D28" s="38"/>
      <c r="E28" s="59">
        <f>SUM(E4:E27)</f>
        <v>567677.69968462083</v>
      </c>
      <c r="F28" s="38">
        <f>SUM(F4:F27)</f>
        <v>81</v>
      </c>
      <c r="G28" s="38">
        <f t="shared" ref="G28:K28" si="5">SUM(G4:G27)</f>
        <v>82</v>
      </c>
      <c r="H28" s="38">
        <f t="shared" si="5"/>
        <v>81</v>
      </c>
      <c r="I28" s="38">
        <f t="shared" si="5"/>
        <v>82</v>
      </c>
      <c r="J28" s="38">
        <f t="shared" si="5"/>
        <v>81</v>
      </c>
      <c r="K28" s="38">
        <f t="shared" si="5"/>
        <v>84</v>
      </c>
      <c r="L28" s="60">
        <f>SUM(L4:L27)</f>
        <v>0</v>
      </c>
      <c r="M28" s="38">
        <f>SUM(M4:M27)</f>
        <v>478725</v>
      </c>
      <c r="N28" s="57"/>
      <c r="O28" s="57"/>
      <c r="P28" s="38"/>
      <c r="Q28" s="57"/>
    </row>
    <row r="29" spans="2:17">
      <c r="B29" s="68"/>
      <c r="E29" s="54" t="s">
        <v>193</v>
      </c>
      <c r="F29" s="56" t="s">
        <v>105</v>
      </c>
      <c r="G29" s="56" t="s">
        <v>105</v>
      </c>
      <c r="H29" s="56" t="s">
        <v>105</v>
      </c>
      <c r="I29" s="56" t="s">
        <v>105</v>
      </c>
      <c r="J29" s="56" t="s">
        <v>105</v>
      </c>
      <c r="K29" s="56" t="s">
        <v>105</v>
      </c>
      <c r="L29" t="s">
        <v>192</v>
      </c>
      <c r="N29" s="15"/>
      <c r="O29" s="15"/>
    </row>
    <row r="30" spans="2:17">
      <c r="B30" s="68"/>
      <c r="C30" s="18"/>
      <c r="D30" s="18" t="s">
        <v>202</v>
      </c>
      <c r="E30" s="38">
        <f>SUM(F30:K30)</f>
        <v>491</v>
      </c>
      <c r="F30" s="38">
        <f>ROUNDDOWN($U$4/6,0)</f>
        <v>81</v>
      </c>
      <c r="G30" s="38">
        <f>ROUNDUP($U$4/6,0)</f>
        <v>82</v>
      </c>
      <c r="H30" s="38">
        <f t="shared" ref="H30:J30" si="6">ROUNDDOWN($U$4/6,0)</f>
        <v>81</v>
      </c>
      <c r="I30" s="38">
        <f>ROUNDUP($U$4/6,0)</f>
        <v>82</v>
      </c>
      <c r="J30" s="38">
        <f t="shared" si="6"/>
        <v>81</v>
      </c>
      <c r="K30" s="38">
        <f>U4-SUM(F30:J30)</f>
        <v>84</v>
      </c>
      <c r="N30" s="15"/>
      <c r="O30" s="15"/>
    </row>
    <row r="31" spans="2:17">
      <c r="B31" s="5"/>
      <c r="E31" s="15"/>
      <c r="N31" s="15"/>
      <c r="O31" s="15"/>
    </row>
    <row r="32" spans="2:17">
      <c r="B32" s="5"/>
      <c r="E32" s="54" t="s">
        <v>193</v>
      </c>
      <c r="N32" s="15"/>
      <c r="O32" s="15"/>
    </row>
    <row r="33" spans="2:15">
      <c r="B33" s="5"/>
      <c r="D33" t="s">
        <v>145</v>
      </c>
      <c r="G33" t="s">
        <v>188</v>
      </c>
      <c r="I33" t="s">
        <v>189</v>
      </c>
      <c r="K33" t="s">
        <v>191</v>
      </c>
      <c r="N33" s="15"/>
      <c r="O33" s="15"/>
    </row>
    <row r="34" spans="2:15" ht="15.75" customHeight="1">
      <c r="B34" s="5"/>
      <c r="D34" t="s">
        <v>25</v>
      </c>
      <c r="E34" s="69" t="s">
        <v>201</v>
      </c>
      <c r="F34" s="69"/>
      <c r="G34" s="38">
        <f>ROUNDDOWN(D4*0.8/975,0)</f>
        <v>3</v>
      </c>
      <c r="H34" s="56" t="s">
        <v>187</v>
      </c>
      <c r="J34" s="56" t="s">
        <v>187</v>
      </c>
      <c r="K34" s="38">
        <f>ROUNDDOWN(D4*1.5/975,0)</f>
        <v>6</v>
      </c>
      <c r="L34" s="69" t="s">
        <v>200</v>
      </c>
      <c r="M34" s="69"/>
      <c r="O34" s="15"/>
    </row>
    <row r="35" spans="2:15">
      <c r="B35" s="5"/>
      <c r="D35" t="s">
        <v>26</v>
      </c>
      <c r="E35" s="69"/>
      <c r="F35" s="69"/>
      <c r="G35" s="38">
        <f t="shared" ref="G35:G57" si="7">ROUNDDOWN(D5*0.8/975,0)</f>
        <v>2</v>
      </c>
      <c r="H35" s="56" t="s">
        <v>187</v>
      </c>
      <c r="J35" s="56" t="s">
        <v>187</v>
      </c>
      <c r="K35" s="38">
        <f t="shared" ref="K35:K57" si="8">ROUNDDOWN(D5*1.5/975,0)</f>
        <v>5</v>
      </c>
      <c r="L35" s="69"/>
      <c r="M35" s="69"/>
      <c r="O35" s="15"/>
    </row>
    <row r="36" spans="2:15">
      <c r="B36" s="5"/>
      <c r="D36" t="s">
        <v>27</v>
      </c>
      <c r="G36" s="38">
        <f t="shared" si="7"/>
        <v>3</v>
      </c>
      <c r="H36" s="56" t="s">
        <v>187</v>
      </c>
      <c r="J36" s="56" t="s">
        <v>187</v>
      </c>
      <c r="K36" s="38">
        <f t="shared" si="8"/>
        <v>6</v>
      </c>
      <c r="N36" s="15"/>
      <c r="O36" s="15"/>
    </row>
    <row r="37" spans="2:15">
      <c r="B37" s="5"/>
      <c r="D37" t="s">
        <v>175</v>
      </c>
      <c r="G37" s="38">
        <f t="shared" si="7"/>
        <v>5</v>
      </c>
      <c r="H37" s="56" t="s">
        <v>187</v>
      </c>
      <c r="J37" s="56" t="s">
        <v>187</v>
      </c>
      <c r="K37" s="38">
        <f t="shared" si="8"/>
        <v>9</v>
      </c>
      <c r="N37" s="15"/>
      <c r="O37" s="15"/>
    </row>
    <row r="38" spans="2:15">
      <c r="B38" s="5"/>
      <c r="D38" t="s">
        <v>28</v>
      </c>
      <c r="G38" s="38">
        <f t="shared" si="7"/>
        <v>2</v>
      </c>
      <c r="H38" s="56" t="s">
        <v>187</v>
      </c>
      <c r="J38" s="56" t="s">
        <v>187</v>
      </c>
      <c r="K38" s="38">
        <f t="shared" si="8"/>
        <v>4</v>
      </c>
      <c r="N38" s="15"/>
      <c r="O38" s="15"/>
    </row>
    <row r="39" spans="2:15">
      <c r="D39" t="s">
        <v>29</v>
      </c>
      <c r="G39" s="38">
        <f t="shared" si="7"/>
        <v>11</v>
      </c>
      <c r="H39" s="56" t="s">
        <v>187</v>
      </c>
      <c r="J39" s="56" t="s">
        <v>187</v>
      </c>
      <c r="K39" s="38">
        <f t="shared" si="8"/>
        <v>21</v>
      </c>
    </row>
    <row r="40" spans="2:15">
      <c r="D40" t="s">
        <v>30</v>
      </c>
      <c r="G40" s="38">
        <f t="shared" si="7"/>
        <v>4</v>
      </c>
      <c r="H40" s="56" t="s">
        <v>187</v>
      </c>
      <c r="J40" s="56" t="s">
        <v>187</v>
      </c>
      <c r="K40" s="38">
        <f t="shared" si="8"/>
        <v>8</v>
      </c>
    </row>
    <row r="41" spans="2:15">
      <c r="D41" t="s">
        <v>31</v>
      </c>
      <c r="G41" s="38">
        <f t="shared" si="7"/>
        <v>8</v>
      </c>
      <c r="H41" s="56" t="s">
        <v>187</v>
      </c>
      <c r="J41" s="56" t="s">
        <v>187</v>
      </c>
      <c r="K41" s="38">
        <f t="shared" si="8"/>
        <v>15</v>
      </c>
    </row>
    <row r="42" spans="2:15">
      <c r="D42" t="s">
        <v>32</v>
      </c>
      <c r="G42" s="38">
        <f t="shared" si="7"/>
        <v>2</v>
      </c>
      <c r="H42" s="56" t="s">
        <v>187</v>
      </c>
      <c r="J42" s="56" t="s">
        <v>187</v>
      </c>
      <c r="K42" s="38">
        <f t="shared" si="8"/>
        <v>4</v>
      </c>
    </row>
    <row r="43" spans="2:15">
      <c r="D43" t="s">
        <v>33</v>
      </c>
      <c r="G43" s="38">
        <f t="shared" si="7"/>
        <v>3</v>
      </c>
      <c r="H43" s="56" t="s">
        <v>187</v>
      </c>
      <c r="J43" s="56" t="s">
        <v>187</v>
      </c>
      <c r="K43" s="38">
        <f t="shared" si="8"/>
        <v>5</v>
      </c>
    </row>
    <row r="44" spans="2:15">
      <c r="D44" t="s">
        <v>34</v>
      </c>
      <c r="G44" s="38">
        <f t="shared" si="7"/>
        <v>1</v>
      </c>
      <c r="H44" s="56" t="s">
        <v>187</v>
      </c>
      <c r="J44" s="56" t="s">
        <v>187</v>
      </c>
      <c r="K44" s="38">
        <f t="shared" si="8"/>
        <v>3</v>
      </c>
    </row>
    <row r="45" spans="2:15">
      <c r="D45" t="s">
        <v>35</v>
      </c>
      <c r="G45" s="38">
        <f t="shared" si="7"/>
        <v>1</v>
      </c>
      <c r="H45" s="56" t="s">
        <v>187</v>
      </c>
      <c r="J45" s="56" t="s">
        <v>187</v>
      </c>
      <c r="K45" s="38">
        <f t="shared" si="8"/>
        <v>2</v>
      </c>
    </row>
    <row r="46" spans="2:15">
      <c r="D46" s="18" t="s">
        <v>36</v>
      </c>
      <c r="G46" s="38">
        <f t="shared" si="7"/>
        <v>3</v>
      </c>
      <c r="H46" s="56" t="s">
        <v>187</v>
      </c>
      <c r="J46" s="56" t="s">
        <v>187</v>
      </c>
      <c r="K46" s="38">
        <f t="shared" si="8"/>
        <v>5</v>
      </c>
    </row>
    <row r="47" spans="2:15">
      <c r="D47" s="18" t="s">
        <v>109</v>
      </c>
      <c r="G47" s="38">
        <f t="shared" si="7"/>
        <v>6</v>
      </c>
      <c r="H47" s="56" t="s">
        <v>187</v>
      </c>
      <c r="J47" s="56" t="s">
        <v>187</v>
      </c>
      <c r="K47" s="38">
        <f t="shared" si="8"/>
        <v>11</v>
      </c>
    </row>
    <row r="48" spans="2:15">
      <c r="D48" s="18" t="s">
        <v>110</v>
      </c>
      <c r="G48" s="38">
        <f t="shared" si="7"/>
        <v>1</v>
      </c>
      <c r="H48" s="56" t="s">
        <v>187</v>
      </c>
      <c r="J48" s="56" t="s">
        <v>187</v>
      </c>
      <c r="K48" s="38">
        <f t="shared" si="8"/>
        <v>2</v>
      </c>
    </row>
    <row r="49" spans="4:11">
      <c r="D49" s="18" t="s">
        <v>111</v>
      </c>
      <c r="G49" s="38">
        <f t="shared" si="7"/>
        <v>1</v>
      </c>
      <c r="H49" s="56" t="s">
        <v>187</v>
      </c>
      <c r="J49" s="56" t="s">
        <v>187</v>
      </c>
      <c r="K49" s="38">
        <f t="shared" si="8"/>
        <v>2</v>
      </c>
    </row>
    <row r="50" spans="4:11">
      <c r="D50" s="18" t="s">
        <v>155</v>
      </c>
      <c r="G50" s="38">
        <f t="shared" si="7"/>
        <v>3</v>
      </c>
      <c r="H50" s="56" t="s">
        <v>187</v>
      </c>
      <c r="J50" s="56" t="s">
        <v>187</v>
      </c>
      <c r="K50" s="38">
        <f t="shared" si="8"/>
        <v>5</v>
      </c>
    </row>
    <row r="51" spans="4:11">
      <c r="D51" t="s">
        <v>156</v>
      </c>
      <c r="G51" s="38">
        <f t="shared" si="7"/>
        <v>2</v>
      </c>
      <c r="H51" s="56" t="s">
        <v>187</v>
      </c>
      <c r="J51" s="56" t="s">
        <v>187</v>
      </c>
      <c r="K51" s="38">
        <f t="shared" si="8"/>
        <v>4</v>
      </c>
    </row>
    <row r="52" spans="4:11">
      <c r="D52" t="s">
        <v>157</v>
      </c>
      <c r="G52" s="38">
        <f t="shared" si="7"/>
        <v>2</v>
      </c>
      <c r="H52" s="56" t="s">
        <v>187</v>
      </c>
      <c r="J52" s="56" t="s">
        <v>187</v>
      </c>
      <c r="K52" s="38">
        <f t="shared" si="8"/>
        <v>5</v>
      </c>
    </row>
    <row r="53" spans="4:11">
      <c r="D53" t="s">
        <v>158</v>
      </c>
      <c r="G53" s="38">
        <f t="shared" si="7"/>
        <v>2</v>
      </c>
      <c r="H53" s="56" t="s">
        <v>187</v>
      </c>
      <c r="J53" s="56" t="s">
        <v>187</v>
      </c>
      <c r="K53" s="38">
        <f t="shared" si="8"/>
        <v>3</v>
      </c>
    </row>
    <row r="54" spans="4:11">
      <c r="D54" t="s">
        <v>159</v>
      </c>
      <c r="G54" s="38">
        <f t="shared" si="7"/>
        <v>1</v>
      </c>
      <c r="H54" s="56" t="s">
        <v>187</v>
      </c>
      <c r="J54" s="56" t="s">
        <v>187</v>
      </c>
      <c r="K54" s="38">
        <f t="shared" si="8"/>
        <v>3</v>
      </c>
    </row>
    <row r="55" spans="4:11">
      <c r="D55" t="s">
        <v>160</v>
      </c>
      <c r="G55" s="38">
        <f t="shared" si="7"/>
        <v>1</v>
      </c>
      <c r="H55" s="56" t="s">
        <v>187</v>
      </c>
      <c r="J55" s="56" t="s">
        <v>187</v>
      </c>
      <c r="K55" s="38">
        <f t="shared" si="8"/>
        <v>2</v>
      </c>
    </row>
    <row r="56" spans="4:11">
      <c r="D56" t="s">
        <v>161</v>
      </c>
      <c r="G56" s="38">
        <f t="shared" si="7"/>
        <v>1</v>
      </c>
      <c r="H56" s="56" t="s">
        <v>187</v>
      </c>
      <c r="J56" s="56" t="s">
        <v>187</v>
      </c>
      <c r="K56" s="38">
        <f t="shared" si="8"/>
        <v>2</v>
      </c>
    </row>
    <row r="57" spans="4:11">
      <c r="D57" t="s">
        <v>162</v>
      </c>
      <c r="G57" s="38">
        <f t="shared" si="7"/>
        <v>1</v>
      </c>
      <c r="H57" s="56" t="s">
        <v>187</v>
      </c>
      <c r="J57" s="56" t="s">
        <v>187</v>
      </c>
      <c r="K57" s="38">
        <f t="shared" si="8"/>
        <v>2</v>
      </c>
    </row>
  </sheetData>
  <mergeCells count="5">
    <mergeCell ref="B4:B16"/>
    <mergeCell ref="B17:B19"/>
    <mergeCell ref="B28:B30"/>
    <mergeCell ref="E34:F35"/>
    <mergeCell ref="L34:M3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3CD57-3003-4DA4-9DF8-18AF086D56B2}">
  <sheetPr codeName="Sheet5"/>
  <dimension ref="A1:AA36"/>
  <sheetViews>
    <sheetView topLeftCell="I1" workbookViewId="0">
      <selection activeCell="O27" sqref="O27"/>
    </sheetView>
  </sheetViews>
  <sheetFormatPr baseColWidth="10" defaultColWidth="11" defaultRowHeight="16"/>
  <cols>
    <col min="2" max="2" width="31" bestFit="1" customWidth="1"/>
    <col min="3" max="3" width="11.5" bestFit="1" customWidth="1"/>
    <col min="6" max="6" width="11" style="26"/>
    <col min="13" max="13" width="30.5" bestFit="1" customWidth="1"/>
    <col min="14" max="14" width="18.33203125" customWidth="1"/>
    <col min="16" max="16" width="16.1640625" customWidth="1"/>
    <col min="17" max="17" width="19.6640625" bestFit="1" customWidth="1"/>
  </cols>
  <sheetData>
    <row r="1" spans="1:27">
      <c r="C1" s="67" t="s">
        <v>167</v>
      </c>
      <c r="D1" s="67"/>
      <c r="E1" s="67"/>
      <c r="F1" s="67"/>
      <c r="G1" s="67"/>
      <c r="H1" s="67"/>
      <c r="I1" s="67"/>
      <c r="J1" s="67"/>
      <c r="K1" s="67"/>
    </row>
    <row r="2" spans="1:27">
      <c r="A2" t="s">
        <v>0</v>
      </c>
      <c r="B2" t="s">
        <v>145</v>
      </c>
      <c r="C2" s="26" t="s">
        <v>149</v>
      </c>
      <c r="D2" t="s">
        <v>150</v>
      </c>
      <c r="E2" t="s">
        <v>151</v>
      </c>
      <c r="F2" t="s">
        <v>152</v>
      </c>
      <c r="G2" t="s">
        <v>153</v>
      </c>
      <c r="H2" t="s">
        <v>154</v>
      </c>
      <c r="N2" t="s">
        <v>163</v>
      </c>
      <c r="O2" t="s">
        <v>208</v>
      </c>
      <c r="P2" t="s">
        <v>209</v>
      </c>
      <c r="Q2" t="s">
        <v>166</v>
      </c>
      <c r="R2" t="s">
        <v>210</v>
      </c>
    </row>
    <row r="3" spans="1:27">
      <c r="A3" s="68" t="s">
        <v>10</v>
      </c>
      <c r="B3" t="s">
        <v>25</v>
      </c>
      <c r="C3" s="44">
        <f>'M1 Vancouver Hospital Breakdown'!$E43/184</f>
        <v>397.84136297254298</v>
      </c>
      <c r="D3" s="17">
        <f>'M1 Vancouver Hospital Breakdown'!$E43/184</f>
        <v>397.84136297254298</v>
      </c>
      <c r="E3" s="17">
        <f>'M1 Vancouver Hospital Breakdown'!$E43/184</f>
        <v>397.84136297254298</v>
      </c>
      <c r="F3" s="17">
        <f>'M1 Vancouver Hospital Breakdown'!$E43/184</f>
        <v>397.84136297254298</v>
      </c>
      <c r="G3" s="17">
        <f>'M1 Vancouver Hospital Breakdown'!$E43/184</f>
        <v>397.84136297254298</v>
      </c>
      <c r="H3" s="17">
        <f>'M1 Vancouver Hospital Breakdown'!$E43/184</f>
        <v>397.84136297254298</v>
      </c>
      <c r="M3" t="s">
        <v>25</v>
      </c>
      <c r="N3" s="57">
        <v>60178.613115076099</v>
      </c>
      <c r="O3" s="57">
        <f>'M4 Supply_Demand Model-Q2-May'!M4+'M5 Supply_Demand Model-Q2-June'!M4+'M3 Supply_Demand Model-Q2-April'!M4</f>
        <v>58500</v>
      </c>
      <c r="P3" s="57">
        <f>N3-O3/2</f>
        <v>30928.613115076099</v>
      </c>
      <c r="Q3" s="57">
        <v>73202.810786947914</v>
      </c>
      <c r="R3" s="57">
        <f>P3+Q3</f>
        <v>104131.42390202402</v>
      </c>
    </row>
    <row r="4" spans="1:27">
      <c r="A4" s="68"/>
      <c r="B4" t="s">
        <v>26</v>
      </c>
      <c r="C4" s="44">
        <f>'M1 Vancouver Hospital Breakdown'!$E44/184</f>
        <v>332.65861783756941</v>
      </c>
      <c r="D4" s="17">
        <f>'M1 Vancouver Hospital Breakdown'!$E44/184</f>
        <v>332.65861783756941</v>
      </c>
      <c r="E4" s="17">
        <f>'M1 Vancouver Hospital Breakdown'!$E44/184</f>
        <v>332.65861783756941</v>
      </c>
      <c r="F4" s="17">
        <f>'M1 Vancouver Hospital Breakdown'!$E44/184</f>
        <v>332.65861783756941</v>
      </c>
      <c r="G4" s="17">
        <f>'M1 Vancouver Hospital Breakdown'!$E44/184</f>
        <v>332.65861783756941</v>
      </c>
      <c r="H4" s="17">
        <f>'M1 Vancouver Hospital Breakdown'!$E44/184</f>
        <v>332.65861783756941</v>
      </c>
      <c r="M4" t="s">
        <v>26</v>
      </c>
      <c r="N4" s="57">
        <v>50318.886182844297</v>
      </c>
      <c r="O4" s="57">
        <f>'M4 Supply_Demand Model-Q2-May'!M5+'M5 Supply_Demand Model-Q2-June'!M5+'M3 Supply_Demand Model-Q2-April'!M5</f>
        <v>42900</v>
      </c>
      <c r="P4" s="57">
        <f t="shared" ref="P4:P26" si="0">N4-O4/2</f>
        <v>28868.886182844297</v>
      </c>
      <c r="Q4" s="57">
        <v>61209.185682112773</v>
      </c>
      <c r="R4" s="57">
        <f t="shared" ref="R4:R26" si="1">P4+Q4</f>
        <v>90078.071864957077</v>
      </c>
    </row>
    <row r="5" spans="1:27">
      <c r="A5" s="68"/>
      <c r="B5" t="s">
        <v>27</v>
      </c>
      <c r="C5" s="44">
        <f>'M1 Vancouver Hospital Breakdown'!$E45/184</f>
        <v>406.8470678959431</v>
      </c>
      <c r="D5" s="17">
        <f>'M1 Vancouver Hospital Breakdown'!$E45/184</f>
        <v>406.8470678959431</v>
      </c>
      <c r="E5" s="17">
        <f>'M1 Vancouver Hospital Breakdown'!$E45/184</f>
        <v>406.8470678959431</v>
      </c>
      <c r="F5" s="17">
        <f>'M1 Vancouver Hospital Breakdown'!$E45/184</f>
        <v>406.8470678959431</v>
      </c>
      <c r="G5" s="17">
        <f>'M1 Vancouver Hospital Breakdown'!$E45/184</f>
        <v>406.8470678959431</v>
      </c>
      <c r="H5" s="17">
        <f>'M1 Vancouver Hospital Breakdown'!$E45/184</f>
        <v>406.8470678959431</v>
      </c>
      <c r="M5" t="s">
        <v>27</v>
      </c>
      <c r="N5" s="57">
        <v>61540.841588165335</v>
      </c>
      <c r="O5" s="57">
        <f>'M4 Supply_Demand Model-Q2-May'!M6+'M5 Supply_Demand Model-Q2-June'!M6+'M3 Supply_Demand Model-Q2-April'!M6</f>
        <v>56550</v>
      </c>
      <c r="P5" s="57">
        <f t="shared" si="0"/>
        <v>33265.841588165335</v>
      </c>
      <c r="Q5" s="57">
        <v>74859.860492853535</v>
      </c>
      <c r="R5" s="57">
        <f t="shared" si="1"/>
        <v>108125.70208101887</v>
      </c>
    </row>
    <row r="6" spans="1:27">
      <c r="A6" s="68"/>
      <c r="B6" t="s">
        <v>175</v>
      </c>
      <c r="C6" s="44">
        <f>'M1 Vancouver Hospital Breakdown'!$E46/184</f>
        <v>620.70976396849346</v>
      </c>
      <c r="D6" s="17">
        <f>'M1 Vancouver Hospital Breakdown'!$E46/184</f>
        <v>620.70976396849346</v>
      </c>
      <c r="E6" s="17">
        <f>'M1 Vancouver Hospital Breakdown'!$E46/184</f>
        <v>620.70976396849346</v>
      </c>
      <c r="F6" s="17">
        <f>'M1 Vancouver Hospital Breakdown'!$E46/184</f>
        <v>620.70976396849346</v>
      </c>
      <c r="G6" s="17">
        <f>'M1 Vancouver Hospital Breakdown'!$E46/184</f>
        <v>620.70976396849346</v>
      </c>
      <c r="H6" s="17">
        <f>'M1 Vancouver Hospital Breakdown'!$E46/184</f>
        <v>620.70976396849346</v>
      </c>
      <c r="M6" t="s">
        <v>175</v>
      </c>
      <c r="N6" s="57">
        <v>93890.319657858461</v>
      </c>
      <c r="O6" s="57">
        <f>'M4 Supply_Demand Model-Q2-May'!M7+'M5 Supply_Demand Model-Q2-June'!M7+'M3 Supply_Demand Model-Q2-April'!M7</f>
        <v>91650</v>
      </c>
      <c r="P6" s="57">
        <f t="shared" si="0"/>
        <v>48065.319657858461</v>
      </c>
      <c r="Q6" s="57">
        <v>114210.59657020279</v>
      </c>
      <c r="R6" s="57">
        <f t="shared" si="1"/>
        <v>162275.91622806125</v>
      </c>
    </row>
    <row r="7" spans="1:27">
      <c r="A7" s="68"/>
      <c r="B7" t="s">
        <v>28</v>
      </c>
      <c r="C7" s="44">
        <f>'M1 Vancouver Hospital Breakdown'!$E47/184</f>
        <v>281.66294210247275</v>
      </c>
      <c r="D7" s="17">
        <f>'M1 Vancouver Hospital Breakdown'!$E47/184</f>
        <v>281.66294210247275</v>
      </c>
      <c r="E7" s="17">
        <f>'M1 Vancouver Hospital Breakdown'!$E47/184</f>
        <v>281.66294210247275</v>
      </c>
      <c r="F7" s="17">
        <f>'M1 Vancouver Hospital Breakdown'!$E47/184</f>
        <v>281.66294210247275</v>
      </c>
      <c r="G7" s="17">
        <f>'M1 Vancouver Hospital Breakdown'!$E47/184</f>
        <v>281.66294210247275</v>
      </c>
      <c r="H7" s="17">
        <f>'M1 Vancouver Hospital Breakdown'!$E47/184</f>
        <v>281.66294210247275</v>
      </c>
      <c r="M7" t="s">
        <v>28</v>
      </c>
      <c r="N7" s="57">
        <v>42605.135612328457</v>
      </c>
      <c r="O7" s="57">
        <f>'M4 Supply_Demand Model-Q2-May'!M8+'M5 Supply_Demand Model-Q2-June'!M8+'M3 Supply_Demand Model-Q2-April'!M8</f>
        <v>40950</v>
      </c>
      <c r="P7" s="57">
        <f t="shared" si="0"/>
        <v>22130.135612328457</v>
      </c>
      <c r="Q7" s="57">
        <v>51825.981346854991</v>
      </c>
      <c r="R7" s="57">
        <f t="shared" si="1"/>
        <v>73956.116959183448</v>
      </c>
    </row>
    <row r="8" spans="1:27">
      <c r="A8" s="68"/>
      <c r="B8" t="s">
        <v>29</v>
      </c>
      <c r="C8" s="44">
        <f>'M1 Vancouver Hospital Breakdown'!$E48/184</f>
        <v>1388.9033667852732</v>
      </c>
      <c r="D8" s="17">
        <f>'M1 Vancouver Hospital Breakdown'!$E48/184</f>
        <v>1388.9033667852732</v>
      </c>
      <c r="E8" s="17">
        <f>'M1 Vancouver Hospital Breakdown'!$E48/184</f>
        <v>1388.9033667852732</v>
      </c>
      <c r="F8" s="17">
        <f>'M1 Vancouver Hospital Breakdown'!$E48/184</f>
        <v>1388.9033667852732</v>
      </c>
      <c r="G8" s="17">
        <f>'M1 Vancouver Hospital Breakdown'!$E48/184</f>
        <v>1388.9033667852732</v>
      </c>
      <c r="H8" s="17">
        <f>'M1 Vancouver Hospital Breakdown'!$E48/184</f>
        <v>1388.9033667852732</v>
      </c>
      <c r="M8" t="s">
        <v>29</v>
      </c>
      <c r="N8" s="57">
        <v>210089.46314555532</v>
      </c>
      <c r="O8" s="57">
        <f>'M4 Supply_Demand Model-Q2-May'!M9+'M5 Supply_Demand Model-Q2-June'!M9+'M3 Supply_Demand Model-Q2-April'!M9</f>
        <v>165750</v>
      </c>
      <c r="P8" s="57">
        <f t="shared" si="0"/>
        <v>127214.46314555532</v>
      </c>
      <c r="Q8" s="57">
        <v>255558.21948849029</v>
      </c>
      <c r="R8" s="57">
        <f t="shared" si="1"/>
        <v>382772.6826340456</v>
      </c>
    </row>
    <row r="9" spans="1:27">
      <c r="A9" s="68"/>
      <c r="B9" t="s">
        <v>30</v>
      </c>
      <c r="C9" s="44">
        <f>'M1 Vancouver Hospital Breakdown'!$E49/184</f>
        <v>531.83809936109765</v>
      </c>
      <c r="D9" s="17">
        <f>'M1 Vancouver Hospital Breakdown'!$E49/184</f>
        <v>531.83809936109765</v>
      </c>
      <c r="E9" s="17">
        <f>'M1 Vancouver Hospital Breakdown'!$E49/184</f>
        <v>531.83809936109765</v>
      </c>
      <c r="F9" s="17">
        <f>'M1 Vancouver Hospital Breakdown'!$E49/184</f>
        <v>531.83809936109765</v>
      </c>
      <c r="G9" s="17">
        <f>'M1 Vancouver Hospital Breakdown'!$E49/184</f>
        <v>531.83809936109765</v>
      </c>
      <c r="H9" s="17">
        <f>'M1 Vancouver Hospital Breakdown'!$E49/184</f>
        <v>531.83809936109765</v>
      </c>
      <c r="M9" t="s">
        <v>30</v>
      </c>
      <c r="N9" s="57">
        <v>80447.339568152762</v>
      </c>
      <c r="O9" s="57">
        <f>'M4 Supply_Demand Model-Q2-May'!M10+'M5 Supply_Demand Model-Q2-June'!M10+'M3 Supply_Demand Model-Q2-April'!M10</f>
        <v>76050</v>
      </c>
      <c r="P9" s="57">
        <f t="shared" si="0"/>
        <v>42422.339568152762</v>
      </c>
      <c r="Q9" s="57">
        <v>97858.210282441971</v>
      </c>
      <c r="R9" s="57">
        <f t="shared" si="1"/>
        <v>140280.54985059472</v>
      </c>
    </row>
    <row r="10" spans="1:27">
      <c r="A10" s="68"/>
      <c r="B10" t="s">
        <v>31</v>
      </c>
      <c r="C10" s="44">
        <f>'M1 Vancouver Hospital Breakdown'!$E50/184</f>
        <v>1017.0975557473249</v>
      </c>
      <c r="D10" s="17">
        <f>'M1 Vancouver Hospital Breakdown'!$E50/184</f>
        <v>1017.0975557473249</v>
      </c>
      <c r="E10" s="17">
        <f>'M1 Vancouver Hospital Breakdown'!$E50/184</f>
        <v>1017.0975557473249</v>
      </c>
      <c r="F10" s="17">
        <f>'M1 Vancouver Hospital Breakdown'!$E50/184</f>
        <v>1017.0975557473249</v>
      </c>
      <c r="G10" s="17">
        <f>'M1 Vancouver Hospital Breakdown'!$E50/184</f>
        <v>1017.0975557473249</v>
      </c>
      <c r="H10" s="17">
        <f>'M1 Vancouver Hospital Breakdown'!$E50/184</f>
        <v>1017.0975557473249</v>
      </c>
      <c r="M10" t="s">
        <v>31</v>
      </c>
      <c r="N10" s="57">
        <v>153849.06147084569</v>
      </c>
      <c r="O10" s="57">
        <f>'M4 Supply_Demand Model-Q2-May'!M11+'M5 Supply_Demand Model-Q2-June'!M11+'M3 Supply_Demand Model-Q2-April'!M11</f>
        <v>117000</v>
      </c>
      <c r="P10" s="57">
        <f t="shared" si="0"/>
        <v>95349.061470845685</v>
      </c>
      <c r="Q10" s="57">
        <v>187145.95025750779</v>
      </c>
      <c r="R10" s="57">
        <f t="shared" si="1"/>
        <v>282495.01172835345</v>
      </c>
    </row>
    <row r="11" spans="1:27">
      <c r="A11" s="68"/>
      <c r="B11" t="s">
        <v>32</v>
      </c>
      <c r="C11" s="44">
        <f>'M1 Vancouver Hospital Breakdown'!$E51/184</f>
        <v>274.18858247724461</v>
      </c>
      <c r="D11" s="17">
        <f>'M1 Vancouver Hospital Breakdown'!$E51/184</f>
        <v>274.18858247724461</v>
      </c>
      <c r="E11" s="17">
        <f>'M1 Vancouver Hospital Breakdown'!$E51/184</f>
        <v>274.18858247724461</v>
      </c>
      <c r="F11" s="17">
        <f>'M1 Vancouver Hospital Breakdown'!$E51/184</f>
        <v>274.18858247724461</v>
      </c>
      <c r="G11" s="17">
        <f>'M1 Vancouver Hospital Breakdown'!$E51/184</f>
        <v>274.18858247724461</v>
      </c>
      <c r="H11" s="17">
        <f>'M1 Vancouver Hospital Breakdown'!$E51/184</f>
        <v>274.18858247724461</v>
      </c>
      <c r="M11" t="s">
        <v>32</v>
      </c>
      <c r="N11" s="57">
        <v>41474.54277298964</v>
      </c>
      <c r="O11" s="57">
        <f>'M4 Supply_Demand Model-Q2-May'!M12+'M5 Supply_Demand Model-Q2-June'!M12+'M3 Supply_Demand Model-Q2-April'!M12</f>
        <v>35100</v>
      </c>
      <c r="P11" s="57">
        <f t="shared" si="0"/>
        <v>23924.54277298964</v>
      </c>
      <c r="Q11" s="57">
        <v>50450.69917581301</v>
      </c>
      <c r="R11" s="57">
        <f t="shared" si="1"/>
        <v>74375.24194880265</v>
      </c>
    </row>
    <row r="12" spans="1:27">
      <c r="A12" s="68"/>
      <c r="B12" t="s">
        <v>33</v>
      </c>
      <c r="C12" s="44">
        <f>'M1 Vancouver Hospital Breakdown'!$E52/184</f>
        <v>383.97075372185043</v>
      </c>
      <c r="D12" s="17">
        <f>'M1 Vancouver Hospital Breakdown'!$E52/184</f>
        <v>383.97075372185043</v>
      </c>
      <c r="E12" s="17">
        <f>'M1 Vancouver Hospital Breakdown'!$E52/184</f>
        <v>383.97075372185043</v>
      </c>
      <c r="F12" s="17">
        <f>'M1 Vancouver Hospital Breakdown'!$E52/184</f>
        <v>383.97075372185043</v>
      </c>
      <c r="G12" s="17">
        <f>'M1 Vancouver Hospital Breakdown'!$E52/184</f>
        <v>383.97075372185043</v>
      </c>
      <c r="H12" s="17">
        <f>'M1 Vancouver Hospital Breakdown'!$E52/184</f>
        <v>383.97075372185043</v>
      </c>
      <c r="M12" t="s">
        <v>33</v>
      </c>
      <c r="N12" s="57">
        <v>58080.505413224491</v>
      </c>
      <c r="O12" s="57">
        <f>'M4 Supply_Demand Model-Q2-May'!M13+'M5 Supply_Demand Model-Q2-June'!M13+'M3 Supply_Demand Model-Q2-April'!M13</f>
        <v>43875</v>
      </c>
      <c r="P12" s="57">
        <f t="shared" si="0"/>
        <v>36143.005413224491</v>
      </c>
      <c r="Q12" s="57">
        <v>70650.618684820482</v>
      </c>
      <c r="R12" s="57">
        <f t="shared" si="1"/>
        <v>106793.62409804497</v>
      </c>
    </row>
    <row r="13" spans="1:27">
      <c r="A13" s="68"/>
      <c r="B13" t="s">
        <v>34</v>
      </c>
      <c r="C13" s="44">
        <f>'M1 Vancouver Hospital Breakdown'!$E53/184</f>
        <v>220.59954263823852</v>
      </c>
      <c r="D13" s="17">
        <f>'M1 Vancouver Hospital Breakdown'!$E53/184</f>
        <v>220.59954263823852</v>
      </c>
      <c r="E13" s="17">
        <f>'M1 Vancouver Hospital Breakdown'!$E53/184</f>
        <v>220.59954263823852</v>
      </c>
      <c r="F13" s="17">
        <f>'M1 Vancouver Hospital Breakdown'!$E53/184</f>
        <v>220.59954263823852</v>
      </c>
      <c r="G13" s="17">
        <f>'M1 Vancouver Hospital Breakdown'!$E53/184</f>
        <v>220.59954263823852</v>
      </c>
      <c r="H13" s="17">
        <f>'M1 Vancouver Hospital Breakdown'!$E53/184</f>
        <v>220.59954263823852</v>
      </c>
      <c r="M13" t="s">
        <v>34</v>
      </c>
      <c r="N13" s="57">
        <v>33368.512591551436</v>
      </c>
      <c r="O13" s="57">
        <f>'M4 Supply_Demand Model-Q2-May'!M14+'M5 Supply_Demand Model-Q2-June'!M14+'M3 Supply_Demand Model-Q2-April'!M14</f>
        <v>27300</v>
      </c>
      <c r="P13" s="57">
        <f t="shared" si="0"/>
        <v>19718.512591551436</v>
      </c>
      <c r="Q13" s="57">
        <v>40590.315845435885</v>
      </c>
      <c r="R13" s="57">
        <f t="shared" si="1"/>
        <v>60308.828436987322</v>
      </c>
    </row>
    <row r="14" spans="1:27">
      <c r="A14" s="68"/>
      <c r="B14" t="s">
        <v>35</v>
      </c>
      <c r="C14" s="44">
        <f>'M1 Vancouver Hospital Breakdown'!$E54/184</f>
        <v>190.40173518216764</v>
      </c>
      <c r="D14" s="17">
        <f>'M1 Vancouver Hospital Breakdown'!$E54/184</f>
        <v>190.40173518216764</v>
      </c>
      <c r="E14" s="17">
        <f>'M1 Vancouver Hospital Breakdown'!$E54/184</f>
        <v>190.40173518216764</v>
      </c>
      <c r="F14" s="17">
        <f>'M1 Vancouver Hospital Breakdown'!$E54/184</f>
        <v>190.40173518216764</v>
      </c>
      <c r="G14" s="17">
        <f>'M1 Vancouver Hospital Breakdown'!$E54/184</f>
        <v>190.40173518216764</v>
      </c>
      <c r="H14" s="17">
        <f>'M1 Vancouver Hospital Breakdown'!$E54/184</f>
        <v>190.40173518216764</v>
      </c>
      <c r="M14" t="s">
        <v>35</v>
      </c>
      <c r="N14" s="57">
        <v>28800.706573985921</v>
      </c>
      <c r="O14" s="57">
        <f>'M4 Supply_Demand Model-Q2-May'!M15+'M5 Supply_Demand Model-Q2-June'!M15+'M3 Supply_Demand Model-Q2-April'!M15</f>
        <v>22425</v>
      </c>
      <c r="P14" s="57">
        <f t="shared" si="0"/>
        <v>17588.206573985921</v>
      </c>
      <c r="Q14" s="57">
        <v>35033.919273518848</v>
      </c>
      <c r="R14" s="57">
        <f t="shared" si="1"/>
        <v>52622.125847504765</v>
      </c>
    </row>
    <row r="15" spans="1:27" s="12" customFormat="1">
      <c r="A15" s="68"/>
      <c r="B15" s="12" t="s">
        <v>36</v>
      </c>
      <c r="C15" s="45">
        <f>'M1 Vancouver Hospital Breakdown'!$E55/184</f>
        <v>372.33145670947493</v>
      </c>
      <c r="D15" s="13">
        <f>'M1 Vancouver Hospital Breakdown'!$E55/184</f>
        <v>372.33145670947493</v>
      </c>
      <c r="E15" s="13">
        <f>'M1 Vancouver Hospital Breakdown'!$E55/184</f>
        <v>372.33145670947493</v>
      </c>
      <c r="F15" s="13">
        <f>'M1 Vancouver Hospital Breakdown'!$E55/184</f>
        <v>372.33145670947493</v>
      </c>
      <c r="G15" s="13">
        <f>'M1 Vancouver Hospital Breakdown'!$E55/184</f>
        <v>372.33145670947493</v>
      </c>
      <c r="H15" s="13">
        <f>'M1 Vancouver Hospital Breakdown'!$E55/184</f>
        <v>372.33145670947493</v>
      </c>
      <c r="I15" s="18"/>
      <c r="J15" s="18"/>
      <c r="K15" s="18"/>
      <c r="L15" s="18"/>
      <c r="M15" s="18" t="s">
        <v>36</v>
      </c>
      <c r="N15" s="59">
        <v>56319.912330077568</v>
      </c>
      <c r="O15" s="57">
        <f>'M4 Supply_Demand Model-Q2-May'!M16+'M5 Supply_Demand Model-Q2-June'!M16+'M3 Supply_Demand Model-Q2-April'!M16</f>
        <v>43875</v>
      </c>
      <c r="P15" s="57">
        <f t="shared" si="0"/>
        <v>34382.412330077568</v>
      </c>
      <c r="Q15" s="59">
        <v>68508.988034543392</v>
      </c>
      <c r="R15" s="57">
        <f t="shared" si="1"/>
        <v>102891.40036462096</v>
      </c>
      <c r="S15" s="18"/>
      <c r="T15" s="18"/>
      <c r="U15" s="18"/>
      <c r="V15" s="18"/>
      <c r="W15" s="18"/>
      <c r="X15" s="18"/>
      <c r="Y15" s="18"/>
      <c r="Z15" s="18"/>
      <c r="AA15" s="18"/>
    </row>
    <row r="16" spans="1:27">
      <c r="A16" s="68" t="s">
        <v>11</v>
      </c>
      <c r="B16" t="s">
        <v>109</v>
      </c>
      <c r="C16" s="17">
        <f>'M2 Victoria Hospital Breakdown'!$E23/184</f>
        <v>656.04815234441878</v>
      </c>
      <c r="D16" s="17">
        <f>'M2 Victoria Hospital Breakdown'!$E23/184</f>
        <v>656.04815234441878</v>
      </c>
      <c r="E16" s="17">
        <f>'M2 Victoria Hospital Breakdown'!$E23/184</f>
        <v>656.04815234441878</v>
      </c>
      <c r="F16" s="17">
        <f>'M2 Victoria Hospital Breakdown'!$E23/184</f>
        <v>656.04815234441878</v>
      </c>
      <c r="G16" s="17">
        <f>'M2 Victoria Hospital Breakdown'!$E23/184</f>
        <v>656.04815234441878</v>
      </c>
      <c r="H16" s="17">
        <f>'M2 Victoria Hospital Breakdown'!$E23/184</f>
        <v>656.04815234441878</v>
      </c>
      <c r="I16" s="18"/>
      <c r="J16" s="18"/>
      <c r="K16" s="18"/>
      <c r="L16" s="18"/>
      <c r="M16" t="s">
        <v>109</v>
      </c>
      <c r="N16" s="59">
        <v>110130.87068164501</v>
      </c>
      <c r="O16" s="57">
        <f>'M4 Supply_Demand Model-Q2-May'!M17+'M5 Supply_Demand Model-Q2-June'!M17+'M3 Supply_Demand Model-Q2-April'!M17</f>
        <v>104325</v>
      </c>
      <c r="P16" s="57">
        <f t="shared" si="0"/>
        <v>57968.370681645014</v>
      </c>
      <c r="Q16" s="59">
        <v>120712.86003137306</v>
      </c>
      <c r="R16" s="57">
        <f t="shared" si="1"/>
        <v>178681.23071301807</v>
      </c>
      <c r="S16" s="18"/>
      <c r="T16" s="18"/>
      <c r="U16" s="18"/>
      <c r="V16" s="18"/>
      <c r="W16" s="18"/>
      <c r="X16" s="18"/>
      <c r="Y16" s="18"/>
      <c r="Z16" s="18"/>
      <c r="AA16" s="18"/>
    </row>
    <row r="17" spans="1:27">
      <c r="A17" s="68"/>
      <c r="B17" t="s">
        <v>110</v>
      </c>
      <c r="C17" s="17">
        <f>'M2 Victoria Hospital Breakdown'!$E24/184</f>
        <v>155.81131761637803</v>
      </c>
      <c r="D17" s="17">
        <f>'M2 Victoria Hospital Breakdown'!$E24/184</f>
        <v>155.81131761637803</v>
      </c>
      <c r="E17" s="17">
        <f>'M2 Victoria Hospital Breakdown'!$E24/184</f>
        <v>155.81131761637803</v>
      </c>
      <c r="F17" s="17">
        <f>'M2 Victoria Hospital Breakdown'!$E24/184</f>
        <v>155.81131761637803</v>
      </c>
      <c r="G17" s="17">
        <f>'M2 Victoria Hospital Breakdown'!$E24/184</f>
        <v>155.81131761637803</v>
      </c>
      <c r="H17" s="17">
        <f>'M2 Victoria Hospital Breakdown'!$E24/184</f>
        <v>155.81131761637803</v>
      </c>
      <c r="I17" s="18"/>
      <c r="J17" s="18"/>
      <c r="K17" s="18"/>
      <c r="L17" s="18"/>
      <c r="M17" t="s">
        <v>110</v>
      </c>
      <c r="N17" s="57">
        <v>26156.061883301223</v>
      </c>
      <c r="O17" s="57">
        <f>'M4 Supply_Demand Model-Q2-May'!M18+'M5 Supply_Demand Model-Q2-June'!M18+'M3 Supply_Demand Model-Q2-April'!M18</f>
        <v>24375</v>
      </c>
      <c r="P17" s="57">
        <f t="shared" si="0"/>
        <v>13968.561883301223</v>
      </c>
      <c r="Q17" s="57">
        <v>28669.282441413558</v>
      </c>
      <c r="R17" s="57">
        <f t="shared" si="1"/>
        <v>42637.844324714781</v>
      </c>
      <c r="S17" s="18"/>
      <c r="T17" s="18"/>
      <c r="U17" s="18"/>
      <c r="V17" s="18"/>
      <c r="W17" s="18"/>
      <c r="X17" s="18"/>
      <c r="Y17" s="18"/>
      <c r="Z17" s="18"/>
      <c r="AA17" s="18"/>
    </row>
    <row r="18" spans="1:27" s="12" customFormat="1">
      <c r="A18" s="68"/>
      <c r="B18" s="12" t="s">
        <v>111</v>
      </c>
      <c r="C18" s="44">
        <f>'M2 Victoria Hospital Breakdown'!$E25/184</f>
        <v>153.02094174985538</v>
      </c>
      <c r="D18" s="17">
        <f>'M2 Victoria Hospital Breakdown'!$E25/184</f>
        <v>153.02094174985538</v>
      </c>
      <c r="E18" s="17">
        <f>'M2 Victoria Hospital Breakdown'!$E25/184</f>
        <v>153.02094174985538</v>
      </c>
      <c r="F18" s="17">
        <f>'M2 Victoria Hospital Breakdown'!$E25/184</f>
        <v>153.02094174985538</v>
      </c>
      <c r="G18" s="17">
        <f>'M2 Victoria Hospital Breakdown'!$E25/184</f>
        <v>153.02094174985538</v>
      </c>
      <c r="H18" s="17">
        <f>'M2 Victoria Hospital Breakdown'!$E25/184</f>
        <v>153.02094174985538</v>
      </c>
      <c r="I18" s="18"/>
      <c r="J18" s="18"/>
      <c r="K18" s="18"/>
      <c r="L18" s="18"/>
      <c r="M18" s="12" t="s">
        <v>111</v>
      </c>
      <c r="N18" s="59">
        <v>25687.641200137929</v>
      </c>
      <c r="O18" s="57">
        <f>'M4 Supply_Demand Model-Q2-May'!M19+'M5 Supply_Demand Model-Q2-June'!M19+'M3 Supply_Demand Model-Q2-April'!M19</f>
        <v>19500</v>
      </c>
      <c r="P18" s="57">
        <f t="shared" si="0"/>
        <v>15937.641200137929</v>
      </c>
      <c r="Q18" s="59">
        <v>28155.853281973388</v>
      </c>
      <c r="R18" s="57">
        <f t="shared" si="1"/>
        <v>44093.494482111317</v>
      </c>
      <c r="S18" s="18"/>
      <c r="T18" s="18"/>
      <c r="U18" s="18"/>
      <c r="V18" s="18"/>
      <c r="W18" s="18"/>
      <c r="X18" s="18"/>
      <c r="Y18" s="18"/>
      <c r="Z18" s="18"/>
      <c r="AA18" s="18"/>
    </row>
    <row r="19" spans="1:27">
      <c r="A19" s="5" t="s">
        <v>12</v>
      </c>
      <c r="B19" t="s">
        <v>155</v>
      </c>
      <c r="C19" s="46">
        <f>'City Demand Breakdown'!$D$22/184</f>
        <v>432.32720616501416</v>
      </c>
      <c r="D19" s="47">
        <f>'City Demand Breakdown'!$D$22/184</f>
        <v>432.32720616501416</v>
      </c>
      <c r="E19" s="47">
        <f>'City Demand Breakdown'!$D$22/184</f>
        <v>432.32720616501416</v>
      </c>
      <c r="F19" s="47">
        <f>'City Demand Breakdown'!$D$22/184</f>
        <v>432.32720616501416</v>
      </c>
      <c r="G19" s="47">
        <f>'City Demand Breakdown'!$D$22/184</f>
        <v>432.32720616501416</v>
      </c>
      <c r="H19" s="47">
        <f>'City Demand Breakdown'!$D$22/184</f>
        <v>432.32720616501416</v>
      </c>
      <c r="M19" t="s">
        <v>155</v>
      </c>
      <c r="N19" s="59">
        <v>57080.875139349744</v>
      </c>
      <c r="O19" s="57">
        <f>'M4 Supply_Demand Model-Q2-May'!M20+'M5 Supply_Demand Model-Q2-June'!M20+'M3 Supply_Demand Model-Q2-April'!M20</f>
        <v>43875</v>
      </c>
      <c r="P19" s="57">
        <f t="shared" si="0"/>
        <v>35143.375139349744</v>
      </c>
      <c r="Q19" s="59">
        <v>79548.205934362602</v>
      </c>
      <c r="R19" s="57">
        <f t="shared" si="1"/>
        <v>114691.58107371235</v>
      </c>
      <c r="S19" s="18"/>
      <c r="T19" s="18"/>
      <c r="U19" s="18"/>
      <c r="V19" s="18"/>
      <c r="W19" s="18"/>
      <c r="X19" s="18"/>
      <c r="Y19" s="18"/>
      <c r="Z19" s="18"/>
      <c r="AA19" s="18"/>
    </row>
    <row r="20" spans="1:27">
      <c r="A20" s="5" t="s">
        <v>13</v>
      </c>
      <c r="B20" t="s">
        <v>156</v>
      </c>
      <c r="C20" s="44">
        <f>'City Demand Breakdown'!$E$22/184</f>
        <v>366.47324407762068</v>
      </c>
      <c r="D20" s="17">
        <f>'City Demand Breakdown'!$E$22/184</f>
        <v>366.47324407762068</v>
      </c>
      <c r="E20" s="17">
        <f>'City Demand Breakdown'!$E$22/184</f>
        <v>366.47324407762068</v>
      </c>
      <c r="F20" s="17">
        <f>'City Demand Breakdown'!$E$22/184</f>
        <v>366.47324407762068</v>
      </c>
      <c r="G20" s="17">
        <f>'City Demand Breakdown'!$E$22/184</f>
        <v>366.47324407762068</v>
      </c>
      <c r="H20" s="17">
        <f>'City Demand Breakdown'!$E$22/184</f>
        <v>366.47324407762068</v>
      </c>
      <c r="M20" t="s">
        <v>156</v>
      </c>
      <c r="N20" s="59">
        <v>41614.4973214989</v>
      </c>
      <c r="O20" s="57">
        <f>'M4 Supply_Demand Model-Q2-May'!M21+'M5 Supply_Demand Model-Q2-June'!M21+'M3 Supply_Demand Model-Q2-April'!M21</f>
        <v>33150</v>
      </c>
      <c r="P20" s="57">
        <f t="shared" si="0"/>
        <v>25039.4973214989</v>
      </c>
      <c r="Q20" s="59">
        <v>67431.076910282209</v>
      </c>
      <c r="R20" s="57">
        <f t="shared" si="1"/>
        <v>92470.574231781109</v>
      </c>
    </row>
    <row r="21" spans="1:27">
      <c r="A21" s="5" t="s">
        <v>14</v>
      </c>
      <c r="B21" t="s">
        <v>157</v>
      </c>
      <c r="C21" s="44">
        <f>'City Demand Breakdown'!$F$22/184</f>
        <v>184.41953788691413</v>
      </c>
      <c r="D21" s="17">
        <f>'City Demand Breakdown'!$F$22/184</f>
        <v>184.41953788691413</v>
      </c>
      <c r="E21" s="17">
        <f>'City Demand Breakdown'!$F$22/184</f>
        <v>184.41953788691413</v>
      </c>
      <c r="F21" s="17">
        <f>'City Demand Breakdown'!$F$22/184</f>
        <v>184.41953788691413</v>
      </c>
      <c r="G21" s="17">
        <f>'City Demand Breakdown'!$F$22/184</f>
        <v>184.41953788691413</v>
      </c>
      <c r="H21" s="17">
        <f>'City Demand Breakdown'!$F$22/184</f>
        <v>184.41953788691413</v>
      </c>
      <c r="M21" t="s">
        <v>157</v>
      </c>
      <c r="N21" s="59">
        <v>50341.350722378906</v>
      </c>
      <c r="O21" s="57">
        <f>'M4 Supply_Demand Model-Q2-May'!M22+'M5 Supply_Demand Model-Q2-June'!M22+'M3 Supply_Demand Model-Q2-April'!M22</f>
        <v>39000</v>
      </c>
      <c r="P21" s="57">
        <f t="shared" si="0"/>
        <v>30841.350722378906</v>
      </c>
      <c r="Q21" s="59">
        <v>33933.194971192199</v>
      </c>
      <c r="R21" s="57">
        <f t="shared" si="1"/>
        <v>64774.545693571104</v>
      </c>
    </row>
    <row r="22" spans="1:27">
      <c r="A22" s="5" t="s">
        <v>15</v>
      </c>
      <c r="B22" t="s">
        <v>158</v>
      </c>
      <c r="C22" s="44">
        <f>'City Demand Breakdown'!$G$22/184</f>
        <v>241.97635904123482</v>
      </c>
      <c r="D22" s="17">
        <f>'City Demand Breakdown'!$G$22/184</f>
        <v>241.97635904123482</v>
      </c>
      <c r="E22" s="17">
        <f>'City Demand Breakdown'!$G$22/184</f>
        <v>241.97635904123482</v>
      </c>
      <c r="F22" s="17">
        <f>'City Demand Breakdown'!$G$22/184</f>
        <v>241.97635904123482</v>
      </c>
      <c r="G22" s="17">
        <f>'City Demand Breakdown'!$G$22/184</f>
        <v>241.97635904123482</v>
      </c>
      <c r="H22" s="17">
        <f>'City Demand Breakdown'!$G$22/184</f>
        <v>241.97635904123482</v>
      </c>
      <c r="M22" t="s">
        <v>158</v>
      </c>
      <c r="N22" s="59">
        <v>38199.896565431744</v>
      </c>
      <c r="O22" s="57">
        <f>'M4 Supply_Demand Model-Q2-May'!M23+'M5 Supply_Demand Model-Q2-June'!M23+'M3 Supply_Demand Model-Q2-April'!M23</f>
        <v>29250</v>
      </c>
      <c r="P22" s="57">
        <f t="shared" si="0"/>
        <v>23574.896565431744</v>
      </c>
      <c r="Q22" s="59">
        <v>44523.650063587207</v>
      </c>
      <c r="R22" s="57">
        <f t="shared" si="1"/>
        <v>68098.546629018951</v>
      </c>
    </row>
    <row r="23" spans="1:27">
      <c r="A23" s="5" t="s">
        <v>16</v>
      </c>
      <c r="B23" t="s">
        <v>159</v>
      </c>
      <c r="C23" s="44">
        <f>'City Demand Breakdown'!$H$22/184</f>
        <v>220.98220145416741</v>
      </c>
      <c r="D23" s="17">
        <f>'City Demand Breakdown'!$H$22/184</f>
        <v>220.98220145416741</v>
      </c>
      <c r="E23" s="17">
        <f>'City Demand Breakdown'!$H$22/184</f>
        <v>220.98220145416741</v>
      </c>
      <c r="F23" s="17">
        <f>'City Demand Breakdown'!$H$22/184</f>
        <v>220.98220145416741</v>
      </c>
      <c r="G23" s="17">
        <f>'City Demand Breakdown'!$H$22/184</f>
        <v>220.98220145416741</v>
      </c>
      <c r="H23" s="17">
        <f>'City Demand Breakdown'!$H$22/184</f>
        <v>220.98220145416741</v>
      </c>
      <c r="M23" t="s">
        <v>159</v>
      </c>
      <c r="N23" s="59">
        <v>29494.783924170857</v>
      </c>
      <c r="O23" s="57">
        <f>'M4 Supply_Demand Model-Q2-May'!M24+'M5 Supply_Demand Model-Q2-June'!M24+'M3 Supply_Demand Model-Q2-April'!M24</f>
        <v>24375</v>
      </c>
      <c r="P23" s="57">
        <f t="shared" si="0"/>
        <v>17307.283924170857</v>
      </c>
      <c r="Q23" s="59">
        <v>40660.725067566804</v>
      </c>
      <c r="R23" s="57">
        <f t="shared" si="1"/>
        <v>57968.008991737661</v>
      </c>
    </row>
    <row r="24" spans="1:27">
      <c r="A24" s="5" t="s">
        <v>17</v>
      </c>
      <c r="B24" t="s">
        <v>160</v>
      </c>
      <c r="C24" s="44">
        <f>'City Demand Breakdown'!$I$22/184</f>
        <v>222.30573007070544</v>
      </c>
      <c r="D24" s="17">
        <f>'City Demand Breakdown'!$I$22/184</f>
        <v>222.30573007070544</v>
      </c>
      <c r="E24" s="17">
        <f>'City Demand Breakdown'!$I$22/184</f>
        <v>222.30573007070544</v>
      </c>
      <c r="F24" s="17">
        <f>'City Demand Breakdown'!$I$22/184</f>
        <v>222.30573007070544</v>
      </c>
      <c r="G24" s="17">
        <f>'City Demand Breakdown'!$I$22/184</f>
        <v>222.30573007070544</v>
      </c>
      <c r="H24" s="17">
        <f>'City Demand Breakdown'!$I$22/184</f>
        <v>222.30573007070544</v>
      </c>
      <c r="M24" t="s">
        <v>160</v>
      </c>
      <c r="N24" s="59">
        <v>24876.987731744495</v>
      </c>
      <c r="O24" s="57">
        <f>'M4 Supply_Demand Model-Q2-May'!M25+'M5 Supply_Demand Model-Q2-June'!M25+'M3 Supply_Demand Model-Q2-April'!M25</f>
        <v>19500</v>
      </c>
      <c r="P24" s="57">
        <f t="shared" si="0"/>
        <v>15126.987731744495</v>
      </c>
      <c r="Q24" s="59">
        <v>40904.254333009798</v>
      </c>
      <c r="R24" s="57">
        <f t="shared" si="1"/>
        <v>56031.242064754289</v>
      </c>
    </row>
    <row r="25" spans="1:27">
      <c r="A25" s="5" t="s">
        <v>18</v>
      </c>
      <c r="B25" t="s">
        <v>161</v>
      </c>
      <c r="C25" s="44">
        <f>'City Demand Breakdown'!$J$22/184</f>
        <v>192.09766149248912</v>
      </c>
      <c r="D25" s="17">
        <f>'City Demand Breakdown'!$J$22/184</f>
        <v>192.09766149248912</v>
      </c>
      <c r="E25" s="17">
        <f>'City Demand Breakdown'!$J$22/184</f>
        <v>192.09766149248912</v>
      </c>
      <c r="F25" s="17">
        <f>'City Demand Breakdown'!$J$22/184</f>
        <v>192.09766149248912</v>
      </c>
      <c r="G25" s="17">
        <f>'City Demand Breakdown'!$J$22/184</f>
        <v>192.09766149248912</v>
      </c>
      <c r="H25" s="17">
        <f>'City Demand Breakdown'!$J$22/184</f>
        <v>192.09766149248912</v>
      </c>
      <c r="M25" t="s">
        <v>161</v>
      </c>
      <c r="N25" s="59">
        <v>23556.029542664623</v>
      </c>
      <c r="O25" s="57">
        <f>'M4 Supply_Demand Model-Q2-May'!M26+'M5 Supply_Demand Model-Q2-June'!M26+'M3 Supply_Demand Model-Q2-April'!M26</f>
        <v>19500</v>
      </c>
      <c r="P25" s="57">
        <f t="shared" si="0"/>
        <v>13806.029542664623</v>
      </c>
      <c r="Q25" s="59">
        <v>35345.969714617997</v>
      </c>
      <c r="R25" s="57">
        <f t="shared" si="1"/>
        <v>49151.999257282616</v>
      </c>
    </row>
    <row r="26" spans="1:27">
      <c r="A26" s="5" t="s">
        <v>19</v>
      </c>
      <c r="B26" t="s">
        <v>162</v>
      </c>
      <c r="C26" s="44">
        <f>'City Demand Breakdown'!$K$22/184</f>
        <v>120.28509155049676</v>
      </c>
      <c r="D26" s="17">
        <f>'City Demand Breakdown'!$K$22/184</f>
        <v>120.28509155049676</v>
      </c>
      <c r="E26" s="17">
        <f>'City Demand Breakdown'!$K$22/184</f>
        <v>120.28509155049676</v>
      </c>
      <c r="F26" s="17">
        <f>'City Demand Breakdown'!$K$22/184</f>
        <v>120.28509155049676</v>
      </c>
      <c r="G26" s="17">
        <f>'City Demand Breakdown'!$K$22/184</f>
        <v>120.28509155049676</v>
      </c>
      <c r="H26" s="17">
        <f>'City Demand Breakdown'!$K$22/184</f>
        <v>120.28509155049676</v>
      </c>
      <c r="M26" t="s">
        <v>162</v>
      </c>
      <c r="N26" s="59">
        <v>21091.414476573165</v>
      </c>
      <c r="O26" s="57">
        <f>'M4 Supply_Demand Model-Q2-May'!M27+'M5 Supply_Demand Model-Q2-June'!M27+'M3 Supply_Demand Model-Q2-April'!M27</f>
        <v>17550</v>
      </c>
      <c r="P26" s="57">
        <f t="shared" si="0"/>
        <v>12316.414476573165</v>
      </c>
      <c r="Q26" s="59">
        <v>22132.456845291403</v>
      </c>
      <c r="R26" s="57">
        <f t="shared" si="1"/>
        <v>34448.871321864572</v>
      </c>
    </row>
    <row r="27" spans="1:27">
      <c r="E27" s="18"/>
      <c r="F27" s="18"/>
      <c r="M27" s="18" t="s">
        <v>107</v>
      </c>
      <c r="N27" s="59">
        <f>SUM(N3:N26)</f>
        <v>1419194.2492115521</v>
      </c>
      <c r="O27" s="59">
        <f>SUM(O3:O26)</f>
        <v>1196325</v>
      </c>
      <c r="P27" s="59">
        <f>SUM(P3:P26)</f>
        <v>821031.7492115522</v>
      </c>
      <c r="Q27" s="59">
        <f>SUM(Q3:Q26)</f>
        <v>1723122.885516214</v>
      </c>
      <c r="R27" s="59">
        <f>SUM(R3:R26)</f>
        <v>2544154.6347277667</v>
      </c>
      <c r="S27" s="66"/>
      <c r="T27" s="39"/>
    </row>
    <row r="28" spans="1:27">
      <c r="E28" s="18"/>
      <c r="F28" s="18"/>
    </row>
    <row r="29" spans="1:27">
      <c r="E29" s="18"/>
      <c r="F29" s="18"/>
    </row>
    <row r="30" spans="1:27">
      <c r="E30" s="18"/>
      <c r="F30" s="18"/>
    </row>
    <row r="31" spans="1:27">
      <c r="C31" s="4"/>
      <c r="E31" s="18"/>
      <c r="F31" s="18"/>
    </row>
    <row r="32" spans="1:27">
      <c r="D32" s="3"/>
      <c r="E32" s="18"/>
      <c r="F32" s="18"/>
    </row>
    <row r="33" spans="5:6">
      <c r="E33" s="18"/>
      <c r="F33" s="18"/>
    </row>
    <row r="34" spans="5:6">
      <c r="E34" s="18"/>
      <c r="F34" s="18"/>
    </row>
    <row r="35" spans="5:6">
      <c r="E35" s="18"/>
      <c r="F35" s="18"/>
    </row>
    <row r="36" spans="5:6">
      <c r="E36" s="18"/>
      <c r="F36" s="18"/>
    </row>
  </sheetData>
  <mergeCells count="3">
    <mergeCell ref="C1:K1"/>
    <mergeCell ref="A3:A15"/>
    <mergeCell ref="A16:A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B4105-DFBB-4ECF-B58A-8ED74101F510}">
  <sheetPr codeName="Sheet11"/>
  <dimension ref="B2:V57"/>
  <sheetViews>
    <sheetView topLeftCell="A2" workbookViewId="0">
      <selection activeCell="N34" sqref="N34"/>
    </sheetView>
  </sheetViews>
  <sheetFormatPr baseColWidth="10" defaultColWidth="8.83203125" defaultRowHeight="16"/>
  <cols>
    <col min="2" max="2" width="12.1640625" bestFit="1" customWidth="1"/>
    <col min="3" max="3" width="30.5" bestFit="1" customWidth="1"/>
    <col min="4" max="4" width="21.6640625" customWidth="1"/>
    <col min="5" max="5" width="18.1640625" bestFit="1" customWidth="1"/>
    <col min="6" max="6" width="12.1640625" bestFit="1" customWidth="1"/>
    <col min="7" max="11" width="12.1640625" customWidth="1"/>
    <col min="12" max="12" width="12.6640625" customWidth="1"/>
    <col min="13" max="13" width="14.1640625" customWidth="1"/>
    <col min="14" max="14" width="9.6640625" bestFit="1" customWidth="1"/>
    <col min="15" max="15" width="9.6640625" customWidth="1"/>
    <col min="17" max="17" width="13.5" bestFit="1" customWidth="1"/>
    <col min="18" max="18" width="20.33203125" customWidth="1"/>
    <col min="19" max="19" width="10.6640625" bestFit="1" customWidth="1"/>
    <col min="20" max="20" width="28.83203125" customWidth="1"/>
  </cols>
  <sheetData>
    <row r="2" spans="2:22">
      <c r="G2" t="s">
        <v>194</v>
      </c>
      <c r="N2" s="55" t="s">
        <v>193</v>
      </c>
      <c r="S2" t="s">
        <v>195</v>
      </c>
      <c r="U2" s="15">
        <f>'Vaccine Supply Calculations'!L10/6</f>
        <v>382768.43668571423</v>
      </c>
    </row>
    <row r="3" spans="2:22">
      <c r="B3" s="52" t="s">
        <v>0</v>
      </c>
      <c r="C3" s="52" t="s">
        <v>145</v>
      </c>
      <c r="D3" t="s">
        <v>178</v>
      </c>
      <c r="E3" t="s">
        <v>190</v>
      </c>
      <c r="F3" s="38" t="s">
        <v>181</v>
      </c>
      <c r="G3" s="38" t="s">
        <v>182</v>
      </c>
      <c r="H3" s="38" t="s">
        <v>183</v>
      </c>
      <c r="I3" s="38" t="s">
        <v>184</v>
      </c>
      <c r="J3" s="38" t="s">
        <v>185</v>
      </c>
      <c r="K3" s="38" t="s">
        <v>186</v>
      </c>
      <c r="L3" s="38" t="s">
        <v>198</v>
      </c>
      <c r="M3" t="s">
        <v>179</v>
      </c>
      <c r="N3" t="s">
        <v>180</v>
      </c>
      <c r="O3" t="s">
        <v>203</v>
      </c>
      <c r="P3" s="56"/>
      <c r="Q3" t="s">
        <v>199</v>
      </c>
      <c r="S3" t="s">
        <v>196</v>
      </c>
      <c r="U3">
        <f>U2/975</f>
        <v>392.58301198534792</v>
      </c>
    </row>
    <row r="4" spans="2:22">
      <c r="B4" s="70" t="s">
        <v>10</v>
      </c>
      <c r="C4" s="52" t="s">
        <v>25</v>
      </c>
      <c r="D4" s="57">
        <v>1989.206814862715</v>
      </c>
      <c r="E4" s="53">
        <f>6*D4</f>
        <v>11935.24088917629</v>
      </c>
      <c r="F4" s="63">
        <v>3</v>
      </c>
      <c r="G4" s="63">
        <v>1</v>
      </c>
      <c r="H4" s="63">
        <v>1</v>
      </c>
      <c r="I4" s="63">
        <v>1</v>
      </c>
      <c r="J4" s="63">
        <v>1</v>
      </c>
      <c r="K4" s="63">
        <v>3</v>
      </c>
      <c r="L4" s="58">
        <v>0</v>
      </c>
      <c r="M4" s="38">
        <f>SUM(F4:K4)*975</f>
        <v>9750</v>
      </c>
      <c r="N4" s="57">
        <f>M4-E4</f>
        <v>-2185.2408891762898</v>
      </c>
      <c r="O4" s="57">
        <f>-N4</f>
        <v>2185.2408891762898</v>
      </c>
      <c r="P4" s="56" t="s">
        <v>187</v>
      </c>
      <c r="Q4" s="57">
        <f>E4*0.25</f>
        <v>2983.8102222940724</v>
      </c>
      <c r="S4" t="s">
        <v>197</v>
      </c>
      <c r="U4">
        <f>ROUNDDOWN(U3,0)</f>
        <v>392</v>
      </c>
      <c r="V4">
        <f>U4*975</f>
        <v>382200</v>
      </c>
    </row>
    <row r="5" spans="2:22">
      <c r="B5" s="70"/>
      <c r="C5" s="52" t="s">
        <v>26</v>
      </c>
      <c r="D5" s="57">
        <v>1663.293089187847</v>
      </c>
      <c r="E5" s="53">
        <f t="shared" ref="E5:E27" si="0">6*D5</f>
        <v>9979.7585351270827</v>
      </c>
      <c r="F5" s="63">
        <v>1</v>
      </c>
      <c r="G5" s="63">
        <v>2</v>
      </c>
      <c r="H5" s="63">
        <v>2</v>
      </c>
      <c r="I5" s="63">
        <v>1</v>
      </c>
      <c r="J5" s="63">
        <v>1</v>
      </c>
      <c r="K5" s="63">
        <v>1</v>
      </c>
      <c r="L5" s="58">
        <v>0</v>
      </c>
      <c r="M5" s="38">
        <f t="shared" ref="M5:M27" si="1">SUM(F5:K5)*975</f>
        <v>7800</v>
      </c>
      <c r="N5" s="57">
        <f t="shared" ref="N5:N27" si="2">M5-E5</f>
        <v>-2179.7585351270827</v>
      </c>
      <c r="O5" s="57">
        <f t="shared" ref="O5:O27" si="3">-N5</f>
        <v>2179.7585351270827</v>
      </c>
      <c r="P5" s="56" t="s">
        <v>187</v>
      </c>
      <c r="Q5" s="57">
        <f t="shared" ref="Q5:Q27" si="4">E5*0.25</f>
        <v>2494.9396337817707</v>
      </c>
    </row>
    <row r="6" spans="2:22">
      <c r="B6" s="70"/>
      <c r="C6" s="52" t="s">
        <v>27</v>
      </c>
      <c r="D6" s="57">
        <v>2034.2353394797155</v>
      </c>
      <c r="E6" s="53">
        <f t="shared" si="0"/>
        <v>12205.412036878293</v>
      </c>
      <c r="F6" s="63">
        <v>3</v>
      </c>
      <c r="G6" s="63">
        <v>1</v>
      </c>
      <c r="H6" s="63">
        <v>1</v>
      </c>
      <c r="I6" s="63">
        <v>1</v>
      </c>
      <c r="J6" s="63">
        <v>1</v>
      </c>
      <c r="K6" s="63">
        <v>3</v>
      </c>
      <c r="L6" s="58">
        <v>0</v>
      </c>
      <c r="M6" s="38">
        <f t="shared" si="1"/>
        <v>9750</v>
      </c>
      <c r="N6" s="57">
        <f t="shared" si="2"/>
        <v>-2455.4120368782933</v>
      </c>
      <c r="O6" s="57">
        <f t="shared" si="3"/>
        <v>2455.4120368782933</v>
      </c>
      <c r="P6" s="56" t="s">
        <v>187</v>
      </c>
      <c r="Q6" s="57">
        <f t="shared" si="4"/>
        <v>3051.3530092195733</v>
      </c>
    </row>
    <row r="7" spans="2:22">
      <c r="B7" s="70"/>
      <c r="C7" s="52" t="s">
        <v>175</v>
      </c>
      <c r="D7" s="57">
        <v>3103.5488198424673</v>
      </c>
      <c r="E7" s="53">
        <f t="shared" si="0"/>
        <v>18621.292919054802</v>
      </c>
      <c r="F7" s="63">
        <v>4</v>
      </c>
      <c r="G7" s="63">
        <v>2</v>
      </c>
      <c r="H7" s="63">
        <v>2</v>
      </c>
      <c r="I7" s="63">
        <v>2</v>
      </c>
      <c r="J7" s="63">
        <v>2</v>
      </c>
      <c r="K7" s="63">
        <v>4</v>
      </c>
      <c r="L7" s="58">
        <v>0</v>
      </c>
      <c r="M7" s="38">
        <f t="shared" si="1"/>
        <v>15600</v>
      </c>
      <c r="N7" s="57">
        <f t="shared" si="2"/>
        <v>-3021.292919054802</v>
      </c>
      <c r="O7" s="57">
        <f t="shared" si="3"/>
        <v>3021.292919054802</v>
      </c>
      <c r="P7" s="56" t="s">
        <v>187</v>
      </c>
      <c r="Q7" s="57">
        <f t="shared" si="4"/>
        <v>4655.3232297637005</v>
      </c>
    </row>
    <row r="8" spans="2:22">
      <c r="B8" s="70"/>
      <c r="C8" s="52" t="s">
        <v>28</v>
      </c>
      <c r="D8" s="57">
        <v>1408.3147105123637</v>
      </c>
      <c r="E8" s="53">
        <f t="shared" si="0"/>
        <v>8449.8882630741828</v>
      </c>
      <c r="F8" s="63">
        <v>1</v>
      </c>
      <c r="G8" s="63">
        <v>2</v>
      </c>
      <c r="H8" s="63">
        <v>1</v>
      </c>
      <c r="I8" s="63">
        <v>1</v>
      </c>
      <c r="J8" s="63">
        <v>1</v>
      </c>
      <c r="K8" s="63">
        <v>1</v>
      </c>
      <c r="L8" s="58">
        <v>0</v>
      </c>
      <c r="M8" s="38">
        <f t="shared" si="1"/>
        <v>6825</v>
      </c>
      <c r="N8" s="57">
        <f t="shared" si="2"/>
        <v>-1624.8882630741828</v>
      </c>
      <c r="O8" s="57">
        <f t="shared" si="3"/>
        <v>1624.8882630741828</v>
      </c>
      <c r="P8" s="56" t="s">
        <v>187</v>
      </c>
      <c r="Q8" s="57">
        <f t="shared" si="4"/>
        <v>2112.4720657685457</v>
      </c>
    </row>
    <row r="9" spans="2:22">
      <c r="B9" s="70"/>
      <c r="C9" s="52" t="s">
        <v>29</v>
      </c>
      <c r="D9" s="57">
        <v>6944.5168339263655</v>
      </c>
      <c r="E9" s="53">
        <f t="shared" si="0"/>
        <v>41667.101003558193</v>
      </c>
      <c r="F9" s="63">
        <v>7.7354881999999998</v>
      </c>
      <c r="G9" s="63">
        <v>5</v>
      </c>
      <c r="H9" s="63">
        <v>5</v>
      </c>
      <c r="I9" s="63">
        <v>5</v>
      </c>
      <c r="J9" s="63">
        <v>10</v>
      </c>
      <c r="K9" s="63">
        <v>10</v>
      </c>
      <c r="L9" s="58">
        <v>0</v>
      </c>
      <c r="M9" s="38">
        <f t="shared" si="1"/>
        <v>41667.100995000001</v>
      </c>
      <c r="N9" s="57">
        <f t="shared" si="2"/>
        <v>-8.5581923485733569E-6</v>
      </c>
      <c r="O9" s="57">
        <f t="shared" si="3"/>
        <v>8.5581923485733569E-6</v>
      </c>
      <c r="P9" s="56" t="s">
        <v>187</v>
      </c>
      <c r="Q9" s="57">
        <f t="shared" si="4"/>
        <v>10416.775250889548</v>
      </c>
    </row>
    <row r="10" spans="2:22">
      <c r="B10" s="70"/>
      <c r="C10" s="52" t="s">
        <v>30</v>
      </c>
      <c r="D10" s="57">
        <v>2659.1904968054882</v>
      </c>
      <c r="E10" s="53">
        <f t="shared" si="0"/>
        <v>15955.14298083293</v>
      </c>
      <c r="F10" s="63">
        <v>4</v>
      </c>
      <c r="G10" s="63">
        <v>2</v>
      </c>
      <c r="H10" s="63">
        <v>2</v>
      </c>
      <c r="I10" s="63">
        <v>2</v>
      </c>
      <c r="J10" s="63">
        <v>2.3642492000000002</v>
      </c>
      <c r="K10" s="63">
        <v>4</v>
      </c>
      <c r="L10" s="58">
        <v>0</v>
      </c>
      <c r="M10" s="38">
        <f t="shared" si="1"/>
        <v>15955.142969999999</v>
      </c>
      <c r="N10" s="57">
        <f t="shared" si="2"/>
        <v>-1.0832931366167031E-5</v>
      </c>
      <c r="O10" s="57">
        <f t="shared" si="3"/>
        <v>1.0832931366167031E-5</v>
      </c>
      <c r="P10" s="56" t="s">
        <v>187</v>
      </c>
      <c r="Q10" s="57">
        <f t="shared" si="4"/>
        <v>3988.7857452082326</v>
      </c>
    </row>
    <row r="11" spans="2:22">
      <c r="B11" s="70"/>
      <c r="C11" s="52" t="s">
        <v>31</v>
      </c>
      <c r="D11" s="57">
        <v>5085.4877787366249</v>
      </c>
      <c r="E11" s="53">
        <f t="shared" si="0"/>
        <v>30512.926672419751</v>
      </c>
      <c r="F11" s="63">
        <v>7</v>
      </c>
      <c r="G11" s="63">
        <v>4</v>
      </c>
      <c r="H11" s="63">
        <v>4</v>
      </c>
      <c r="I11" s="63">
        <v>4</v>
      </c>
      <c r="J11" s="63">
        <v>5.2953093999999998</v>
      </c>
      <c r="K11" s="63">
        <v>7</v>
      </c>
      <c r="L11" s="58">
        <v>0</v>
      </c>
      <c r="M11" s="38">
        <f t="shared" si="1"/>
        <v>30512.926664999999</v>
      </c>
      <c r="N11" s="57">
        <f t="shared" si="2"/>
        <v>-7.4197523645125329E-6</v>
      </c>
      <c r="O11" s="57">
        <f t="shared" si="3"/>
        <v>7.4197523645125329E-6</v>
      </c>
      <c r="P11" s="56" t="s">
        <v>187</v>
      </c>
      <c r="Q11" s="57">
        <f t="shared" si="4"/>
        <v>7628.2316681049379</v>
      </c>
      <c r="U11">
        <f>V4/E28</f>
        <v>1.360413711467674</v>
      </c>
    </row>
    <row r="12" spans="2:22">
      <c r="B12" s="70"/>
      <c r="C12" s="52" t="s">
        <v>32</v>
      </c>
      <c r="D12" s="57">
        <v>1370.942912386223</v>
      </c>
      <c r="E12" s="53">
        <f t="shared" si="0"/>
        <v>8225.6574743173387</v>
      </c>
      <c r="F12" s="63">
        <v>1</v>
      </c>
      <c r="G12" s="63">
        <v>2</v>
      </c>
      <c r="H12" s="63">
        <v>1</v>
      </c>
      <c r="I12" s="63">
        <v>1</v>
      </c>
      <c r="J12" s="63">
        <v>2</v>
      </c>
      <c r="K12" s="63">
        <v>1</v>
      </c>
      <c r="L12" s="58">
        <v>0</v>
      </c>
      <c r="M12" s="38">
        <f t="shared" si="1"/>
        <v>7800</v>
      </c>
      <c r="N12" s="57">
        <f t="shared" si="2"/>
        <v>-425.65747431733871</v>
      </c>
      <c r="O12" s="57">
        <f t="shared" si="3"/>
        <v>425.65747431733871</v>
      </c>
      <c r="P12" s="56" t="s">
        <v>187</v>
      </c>
      <c r="Q12" s="57">
        <f t="shared" si="4"/>
        <v>2056.4143685793347</v>
      </c>
    </row>
    <row r="13" spans="2:22">
      <c r="B13" s="70"/>
      <c r="C13" s="52" t="s">
        <v>33</v>
      </c>
      <c r="D13" s="57">
        <v>1919.8537686092523</v>
      </c>
      <c r="E13" s="53">
        <f t="shared" si="0"/>
        <v>11519.122611655514</v>
      </c>
      <c r="F13" s="63">
        <v>2</v>
      </c>
      <c r="G13" s="63">
        <v>2</v>
      </c>
      <c r="H13" s="63">
        <v>1</v>
      </c>
      <c r="I13" s="63">
        <v>1</v>
      </c>
      <c r="J13" s="63">
        <v>2</v>
      </c>
      <c r="K13" s="63">
        <v>2</v>
      </c>
      <c r="L13" s="58">
        <v>0</v>
      </c>
      <c r="M13" s="38">
        <f t="shared" si="1"/>
        <v>9750</v>
      </c>
      <c r="N13" s="57">
        <f t="shared" si="2"/>
        <v>-1769.1226116555135</v>
      </c>
      <c r="O13" s="57">
        <f t="shared" si="3"/>
        <v>1769.1226116555135</v>
      </c>
      <c r="P13" s="56" t="s">
        <v>187</v>
      </c>
      <c r="Q13" s="57">
        <f t="shared" si="4"/>
        <v>2879.7806529138784</v>
      </c>
    </row>
    <row r="14" spans="2:22">
      <c r="B14" s="70"/>
      <c r="C14" s="52" t="s">
        <v>34</v>
      </c>
      <c r="D14" s="57">
        <v>1102.9977131911926</v>
      </c>
      <c r="E14" s="53">
        <f t="shared" si="0"/>
        <v>6617.9862791471551</v>
      </c>
      <c r="F14" s="63">
        <v>9.0758675999999996E-2</v>
      </c>
      <c r="G14" s="63">
        <v>1</v>
      </c>
      <c r="H14" s="63">
        <v>1</v>
      </c>
      <c r="I14" s="63">
        <v>1</v>
      </c>
      <c r="J14" s="63">
        <v>1</v>
      </c>
      <c r="K14" s="63">
        <v>1</v>
      </c>
      <c r="L14" s="58">
        <v>0</v>
      </c>
      <c r="M14" s="38">
        <f t="shared" si="1"/>
        <v>4963.4897091000003</v>
      </c>
      <c r="N14" s="57">
        <f t="shared" si="2"/>
        <v>-1654.4965700471548</v>
      </c>
      <c r="O14" s="57">
        <f t="shared" si="3"/>
        <v>1654.4965700471548</v>
      </c>
      <c r="P14" s="56" t="s">
        <v>187</v>
      </c>
      <c r="Q14" s="57">
        <f t="shared" si="4"/>
        <v>1654.4965697867888</v>
      </c>
    </row>
    <row r="15" spans="2:22">
      <c r="B15" s="70"/>
      <c r="C15" s="52" t="s">
        <v>35</v>
      </c>
      <c r="D15" s="57">
        <v>952.00867591083818</v>
      </c>
      <c r="E15" s="53">
        <f t="shared" si="0"/>
        <v>5712.0520554650293</v>
      </c>
      <c r="F15" s="63">
        <v>0</v>
      </c>
      <c r="G15" s="63">
        <v>1</v>
      </c>
      <c r="H15" s="63">
        <v>1</v>
      </c>
      <c r="I15" s="63">
        <v>1</v>
      </c>
      <c r="J15" s="63">
        <v>1</v>
      </c>
      <c r="K15" s="63">
        <v>0.39388620000000002</v>
      </c>
      <c r="L15" s="58">
        <v>0</v>
      </c>
      <c r="M15" s="38">
        <f t="shared" si="1"/>
        <v>4284.0390449999995</v>
      </c>
      <c r="N15" s="57">
        <f t="shared" si="2"/>
        <v>-1428.0130104650298</v>
      </c>
      <c r="O15" s="57">
        <f t="shared" si="3"/>
        <v>1428.0130104650298</v>
      </c>
      <c r="P15" s="56" t="s">
        <v>187</v>
      </c>
      <c r="Q15" s="57">
        <f t="shared" si="4"/>
        <v>1428.0130138662573</v>
      </c>
    </row>
    <row r="16" spans="2:22">
      <c r="B16" s="70"/>
      <c r="C16" s="52" t="s">
        <v>36</v>
      </c>
      <c r="D16" s="59">
        <v>1861.6572835473746</v>
      </c>
      <c r="E16" s="53">
        <f t="shared" si="0"/>
        <v>11169.943701284248</v>
      </c>
      <c r="F16" s="63">
        <v>1</v>
      </c>
      <c r="G16" s="63">
        <v>2</v>
      </c>
      <c r="H16" s="63">
        <v>2</v>
      </c>
      <c r="I16" s="63">
        <v>1</v>
      </c>
      <c r="J16" s="63">
        <v>1.5922643999999999</v>
      </c>
      <c r="K16" s="63">
        <v>1</v>
      </c>
      <c r="L16" s="58">
        <v>0</v>
      </c>
      <c r="M16" s="38">
        <f t="shared" si="1"/>
        <v>8377.4577900000004</v>
      </c>
      <c r="N16" s="57">
        <f t="shared" si="2"/>
        <v>-2792.4859112842478</v>
      </c>
      <c r="O16" s="57">
        <f t="shared" si="3"/>
        <v>2792.4859112842478</v>
      </c>
      <c r="P16" s="56" t="s">
        <v>187</v>
      </c>
      <c r="Q16" s="57">
        <f t="shared" si="4"/>
        <v>2792.485925321062</v>
      </c>
    </row>
    <row r="17" spans="2:17">
      <c r="B17" s="70" t="s">
        <v>11</v>
      </c>
      <c r="C17" s="52" t="s">
        <v>109</v>
      </c>
      <c r="D17" s="59">
        <v>3280.2407617220938</v>
      </c>
      <c r="E17" s="53">
        <f t="shared" si="0"/>
        <v>19681.444570332562</v>
      </c>
      <c r="F17" s="63">
        <v>5</v>
      </c>
      <c r="G17" s="63">
        <v>2</v>
      </c>
      <c r="H17" s="63">
        <v>2</v>
      </c>
      <c r="I17" s="63">
        <v>2</v>
      </c>
      <c r="J17" s="63">
        <v>4.1860970000000002</v>
      </c>
      <c r="K17" s="63">
        <v>5</v>
      </c>
      <c r="L17" s="58">
        <v>0</v>
      </c>
      <c r="M17" s="38">
        <f t="shared" si="1"/>
        <v>19681.444575000001</v>
      </c>
      <c r="N17" s="57">
        <f t="shared" si="2"/>
        <v>4.6674394980072975E-6</v>
      </c>
      <c r="O17" s="57">
        <f t="shared" si="3"/>
        <v>-4.6674394980072975E-6</v>
      </c>
      <c r="P17" s="56" t="s">
        <v>187</v>
      </c>
      <c r="Q17" s="57">
        <f t="shared" si="4"/>
        <v>4920.3611425831405</v>
      </c>
    </row>
    <row r="18" spans="2:17">
      <c r="B18" s="70"/>
      <c r="C18" s="52" t="s">
        <v>110</v>
      </c>
      <c r="D18" s="59">
        <v>779.05658808189014</v>
      </c>
      <c r="E18" s="53">
        <f t="shared" si="0"/>
        <v>4674.3395284913404</v>
      </c>
      <c r="F18" s="63">
        <v>0</v>
      </c>
      <c r="G18" s="63">
        <v>1</v>
      </c>
      <c r="H18" s="63">
        <v>1</v>
      </c>
      <c r="I18" s="63">
        <v>1</v>
      </c>
      <c r="J18" s="63">
        <v>1</v>
      </c>
      <c r="K18" s="63">
        <v>0</v>
      </c>
      <c r="L18" s="58">
        <v>0</v>
      </c>
      <c r="M18" s="38">
        <f t="shared" si="1"/>
        <v>3900</v>
      </c>
      <c r="N18" s="57">
        <f t="shared" si="2"/>
        <v>-774.33952849134039</v>
      </c>
      <c r="O18" s="57">
        <f t="shared" si="3"/>
        <v>774.33952849134039</v>
      </c>
      <c r="P18" s="56" t="s">
        <v>187</v>
      </c>
      <c r="Q18" s="57">
        <f t="shared" si="4"/>
        <v>1168.5848821228351</v>
      </c>
    </row>
    <row r="19" spans="2:17">
      <c r="B19" s="70"/>
      <c r="C19" s="52" t="s">
        <v>111</v>
      </c>
      <c r="D19" s="59">
        <v>765.10470874927694</v>
      </c>
      <c r="E19" s="53">
        <f t="shared" si="0"/>
        <v>4590.6282524956614</v>
      </c>
      <c r="F19" s="63">
        <v>0</v>
      </c>
      <c r="G19" s="63">
        <v>1</v>
      </c>
      <c r="H19" s="63">
        <v>1</v>
      </c>
      <c r="I19" s="63">
        <v>1</v>
      </c>
      <c r="J19" s="63">
        <v>1</v>
      </c>
      <c r="K19" s="63">
        <v>0</v>
      </c>
      <c r="L19" s="58">
        <v>0</v>
      </c>
      <c r="M19" s="38">
        <f t="shared" si="1"/>
        <v>3900</v>
      </c>
      <c r="N19" s="57">
        <f t="shared" si="2"/>
        <v>-690.6282524956614</v>
      </c>
      <c r="O19" s="57">
        <f t="shared" si="3"/>
        <v>690.6282524956614</v>
      </c>
      <c r="P19" s="56" t="s">
        <v>187</v>
      </c>
      <c r="Q19" s="57">
        <f t="shared" si="4"/>
        <v>1147.6570631239153</v>
      </c>
    </row>
    <row r="20" spans="2:17">
      <c r="B20" s="62" t="s">
        <v>12</v>
      </c>
      <c r="C20" s="52" t="s">
        <v>155</v>
      </c>
      <c r="D20" s="59">
        <v>2161.636030825071</v>
      </c>
      <c r="E20" s="53">
        <f t="shared" si="0"/>
        <v>12969.816184950425</v>
      </c>
      <c r="F20" s="63">
        <v>3</v>
      </c>
      <c r="G20" s="63">
        <v>1</v>
      </c>
      <c r="H20" s="63">
        <v>1</v>
      </c>
      <c r="I20" s="63">
        <v>1</v>
      </c>
      <c r="J20" s="63">
        <v>3</v>
      </c>
      <c r="K20" s="63">
        <v>3</v>
      </c>
      <c r="L20" s="58">
        <v>0</v>
      </c>
      <c r="M20" s="38">
        <f t="shared" si="1"/>
        <v>11700</v>
      </c>
      <c r="N20" s="57">
        <f t="shared" si="2"/>
        <v>-1269.8161849504249</v>
      </c>
      <c r="O20" s="57">
        <f t="shared" si="3"/>
        <v>1269.8161849504249</v>
      </c>
      <c r="P20" s="56" t="s">
        <v>187</v>
      </c>
      <c r="Q20" s="57">
        <f t="shared" si="4"/>
        <v>3242.4540462376062</v>
      </c>
    </row>
    <row r="21" spans="2:17">
      <c r="B21" s="62" t="s">
        <v>13</v>
      </c>
      <c r="C21" s="52" t="s">
        <v>156</v>
      </c>
      <c r="D21" s="59">
        <v>1832.3662203881033</v>
      </c>
      <c r="E21" s="53">
        <f t="shared" si="0"/>
        <v>10994.19732232862</v>
      </c>
      <c r="F21" s="63">
        <v>1</v>
      </c>
      <c r="G21" s="63">
        <v>2</v>
      </c>
      <c r="H21" s="63">
        <v>2</v>
      </c>
      <c r="I21" s="63">
        <v>1</v>
      </c>
      <c r="J21" s="63">
        <v>1.4570749000000001</v>
      </c>
      <c r="K21" s="63">
        <v>1</v>
      </c>
      <c r="L21" s="58">
        <v>0</v>
      </c>
      <c r="M21" s="38">
        <f t="shared" si="1"/>
        <v>8245.6480274999994</v>
      </c>
      <c r="N21" s="57">
        <f t="shared" si="2"/>
        <v>-2748.549294828621</v>
      </c>
      <c r="O21" s="57">
        <f t="shared" si="3"/>
        <v>2748.549294828621</v>
      </c>
      <c r="P21" s="56" t="s">
        <v>187</v>
      </c>
      <c r="Q21" s="57">
        <f t="shared" si="4"/>
        <v>2748.5493305821551</v>
      </c>
    </row>
    <row r="22" spans="2:17">
      <c r="B22" s="62" t="s">
        <v>14</v>
      </c>
      <c r="C22" s="52" t="s">
        <v>157</v>
      </c>
      <c r="D22" s="59">
        <v>922.09768943457061</v>
      </c>
      <c r="E22" s="53">
        <f t="shared" si="0"/>
        <v>5532.5861366074241</v>
      </c>
      <c r="F22" s="63">
        <v>0</v>
      </c>
      <c r="G22" s="63">
        <v>1</v>
      </c>
      <c r="H22" s="63">
        <v>1</v>
      </c>
      <c r="I22" s="63">
        <v>1</v>
      </c>
      <c r="J22" s="63">
        <v>1</v>
      </c>
      <c r="K22" s="63">
        <v>0.25583549</v>
      </c>
      <c r="L22" s="58">
        <v>0</v>
      </c>
      <c r="M22" s="38">
        <f t="shared" si="1"/>
        <v>4149.4396027499997</v>
      </c>
      <c r="N22" s="57">
        <f t="shared" si="2"/>
        <v>-1383.1465338574244</v>
      </c>
      <c r="O22" s="57">
        <f t="shared" si="3"/>
        <v>1383.1465338574244</v>
      </c>
      <c r="P22" s="56" t="s">
        <v>187</v>
      </c>
      <c r="Q22" s="57">
        <f t="shared" si="4"/>
        <v>1383.146534151856</v>
      </c>
    </row>
    <row r="23" spans="2:17">
      <c r="B23" s="62" t="s">
        <v>15</v>
      </c>
      <c r="C23" s="52" t="s">
        <v>158</v>
      </c>
      <c r="D23" s="59">
        <v>1209.881795206174</v>
      </c>
      <c r="E23" s="53">
        <f t="shared" si="0"/>
        <v>7259.2907712370443</v>
      </c>
      <c r="F23" s="63">
        <v>0.58406981999999996</v>
      </c>
      <c r="G23" s="63">
        <v>1</v>
      </c>
      <c r="H23" s="63">
        <v>1</v>
      </c>
      <c r="I23" s="63">
        <v>1</v>
      </c>
      <c r="J23" s="63">
        <v>1</v>
      </c>
      <c r="K23" s="63">
        <v>1</v>
      </c>
      <c r="L23" s="58">
        <v>0</v>
      </c>
      <c r="M23" s="38">
        <f t="shared" si="1"/>
        <v>5444.4680744999996</v>
      </c>
      <c r="N23" s="57">
        <f t="shared" si="2"/>
        <v>-1814.8226967370447</v>
      </c>
      <c r="O23" s="57">
        <f t="shared" si="3"/>
        <v>1814.8226967370447</v>
      </c>
      <c r="P23" s="56" t="s">
        <v>187</v>
      </c>
      <c r="Q23" s="57">
        <f t="shared" si="4"/>
        <v>1814.8226928092611</v>
      </c>
    </row>
    <row r="24" spans="2:17">
      <c r="B24" s="62" t="s">
        <v>16</v>
      </c>
      <c r="C24" s="52" t="s">
        <v>159</v>
      </c>
      <c r="D24" s="59">
        <v>1104.911007270837</v>
      </c>
      <c r="E24" s="53">
        <f t="shared" si="0"/>
        <v>6629.4660436250215</v>
      </c>
      <c r="F24" s="63">
        <v>9.9589263999999997E-2</v>
      </c>
      <c r="G24" s="63">
        <v>1</v>
      </c>
      <c r="H24" s="63">
        <v>1</v>
      </c>
      <c r="I24" s="63">
        <v>1</v>
      </c>
      <c r="J24" s="63">
        <v>1</v>
      </c>
      <c r="K24" s="63">
        <v>1</v>
      </c>
      <c r="L24" s="58">
        <v>0</v>
      </c>
      <c r="M24" s="38">
        <f t="shared" si="1"/>
        <v>4972.0995324000005</v>
      </c>
      <c r="N24" s="57">
        <f t="shared" si="2"/>
        <v>-1657.366511225021</v>
      </c>
      <c r="O24" s="57">
        <f t="shared" si="3"/>
        <v>1657.366511225021</v>
      </c>
      <c r="P24" s="56" t="s">
        <v>187</v>
      </c>
      <c r="Q24" s="57">
        <f t="shared" si="4"/>
        <v>1657.3665109062554</v>
      </c>
    </row>
    <row r="25" spans="2:17">
      <c r="B25" s="62" t="s">
        <v>17</v>
      </c>
      <c r="C25" s="52" t="s">
        <v>160</v>
      </c>
      <c r="D25" s="59">
        <v>1111.5286503535272</v>
      </c>
      <c r="E25" s="53">
        <f t="shared" si="0"/>
        <v>6669.1719021211629</v>
      </c>
      <c r="F25" s="63">
        <v>0.13013222999999999</v>
      </c>
      <c r="G25" s="63">
        <v>1</v>
      </c>
      <c r="H25" s="63">
        <v>1</v>
      </c>
      <c r="I25" s="63">
        <v>1</v>
      </c>
      <c r="J25" s="63">
        <v>1</v>
      </c>
      <c r="K25" s="63">
        <v>1</v>
      </c>
      <c r="L25" s="58">
        <v>0</v>
      </c>
      <c r="M25" s="38">
        <f t="shared" si="1"/>
        <v>5001.8789242499997</v>
      </c>
      <c r="N25" s="57">
        <f t="shared" si="2"/>
        <v>-1667.2929778711632</v>
      </c>
      <c r="O25" s="57">
        <f t="shared" si="3"/>
        <v>1667.2929778711632</v>
      </c>
      <c r="P25" s="56" t="s">
        <v>187</v>
      </c>
      <c r="Q25" s="57">
        <f t="shared" si="4"/>
        <v>1667.2929755302907</v>
      </c>
    </row>
    <row r="26" spans="2:17">
      <c r="B26" s="62" t="s">
        <v>18</v>
      </c>
      <c r="C26" s="52" t="s">
        <v>161</v>
      </c>
      <c r="D26" s="59">
        <v>960.48830746244562</v>
      </c>
      <c r="E26" s="53">
        <f t="shared" si="0"/>
        <v>5762.9298447746733</v>
      </c>
      <c r="F26" s="63">
        <v>0</v>
      </c>
      <c r="G26" s="63">
        <v>1</v>
      </c>
      <c r="H26" s="63">
        <v>1</v>
      </c>
      <c r="I26" s="63">
        <v>1</v>
      </c>
      <c r="J26" s="63">
        <v>1</v>
      </c>
      <c r="K26" s="63">
        <v>0.43302296000000001</v>
      </c>
      <c r="L26" s="58">
        <v>0</v>
      </c>
      <c r="M26" s="38">
        <f t="shared" si="1"/>
        <v>4322.1973859999998</v>
      </c>
      <c r="N26" s="57">
        <f t="shared" si="2"/>
        <v>-1440.7324587746734</v>
      </c>
      <c r="O26" s="57">
        <f t="shared" si="3"/>
        <v>1440.7324587746734</v>
      </c>
      <c r="P26" s="56" t="s">
        <v>187</v>
      </c>
      <c r="Q26" s="57">
        <f t="shared" si="4"/>
        <v>1440.7324611936683</v>
      </c>
    </row>
    <row r="27" spans="2:17">
      <c r="B27" s="62" t="s">
        <v>19</v>
      </c>
      <c r="C27" s="52" t="s">
        <v>162</v>
      </c>
      <c r="D27" s="59">
        <v>601.42545775248379</v>
      </c>
      <c r="E27" s="61">
        <f t="shared" si="0"/>
        <v>3608.5527465149025</v>
      </c>
      <c r="F27" s="63">
        <v>0</v>
      </c>
      <c r="G27" s="63">
        <v>0</v>
      </c>
      <c r="H27" s="63">
        <v>0</v>
      </c>
      <c r="I27" s="63">
        <v>0</v>
      </c>
      <c r="J27" s="63">
        <v>0</v>
      </c>
      <c r="K27" s="63">
        <v>2.7758098000000002</v>
      </c>
      <c r="L27" s="58">
        <v>0</v>
      </c>
      <c r="M27" s="38">
        <f t="shared" si="1"/>
        <v>2706.4145550000003</v>
      </c>
      <c r="N27" s="57">
        <f t="shared" si="2"/>
        <v>-902.13819151490225</v>
      </c>
      <c r="O27" s="57">
        <f t="shared" si="3"/>
        <v>902.13819151490225</v>
      </c>
      <c r="P27" s="56" t="s">
        <v>187</v>
      </c>
      <c r="Q27" s="57">
        <f t="shared" si="4"/>
        <v>902.13818662872563</v>
      </c>
    </row>
    <row r="28" spans="2:17">
      <c r="B28" s="68"/>
      <c r="D28" s="38"/>
      <c r="E28" s="59">
        <f>SUM(E4:E27)</f>
        <v>280943.94872546959</v>
      </c>
      <c r="F28" s="38">
        <f>SUM(F4:F27)</f>
        <v>44.640038190000006</v>
      </c>
      <c r="G28" s="38">
        <f t="shared" ref="G28:K28" si="5">SUM(G4:G27)</f>
        <v>39</v>
      </c>
      <c r="H28" s="38">
        <f t="shared" si="5"/>
        <v>36</v>
      </c>
      <c r="I28" s="38">
        <f t="shared" si="5"/>
        <v>33</v>
      </c>
      <c r="J28" s="38">
        <f t="shared" si="5"/>
        <v>46.894994900000007</v>
      </c>
      <c r="K28" s="38">
        <f t="shared" si="5"/>
        <v>53.85855445</v>
      </c>
      <c r="L28" s="60">
        <f>SUM(L4:L27)</f>
        <v>0</v>
      </c>
      <c r="M28" s="38">
        <f>SUM(M4:M27)</f>
        <v>247058.74785149997</v>
      </c>
      <c r="N28" s="57"/>
      <c r="O28" s="57"/>
      <c r="P28" s="38"/>
      <c r="Q28" s="57"/>
    </row>
    <row r="29" spans="2:17">
      <c r="B29" s="68"/>
      <c r="E29" s="54" t="s">
        <v>193</v>
      </c>
      <c r="F29" s="56" t="s">
        <v>187</v>
      </c>
      <c r="G29" s="56" t="s">
        <v>187</v>
      </c>
      <c r="H29" s="56" t="s">
        <v>187</v>
      </c>
      <c r="I29" s="56" t="s">
        <v>187</v>
      </c>
      <c r="J29" s="56" t="s">
        <v>187</v>
      </c>
      <c r="K29" s="56" t="s">
        <v>187</v>
      </c>
      <c r="L29" t="s">
        <v>192</v>
      </c>
      <c r="N29" s="15"/>
      <c r="O29" s="15"/>
    </row>
    <row r="30" spans="2:17">
      <c r="B30" s="68"/>
      <c r="C30" s="18"/>
      <c r="D30" s="18" t="s">
        <v>202</v>
      </c>
      <c r="E30" s="38">
        <f>SUM(F30:K30)</f>
        <v>392</v>
      </c>
      <c r="F30" s="38">
        <f>ROUNDDOWN($U$4/6,0)</f>
        <v>65</v>
      </c>
      <c r="G30" s="38">
        <f>ROUNDUP($U$4/6,0)</f>
        <v>66</v>
      </c>
      <c r="H30" s="38">
        <f t="shared" ref="H30:J30" si="6">ROUNDDOWN($U$4/6,0)</f>
        <v>65</v>
      </c>
      <c r="I30" s="38">
        <f>ROUNDUP($U$4/6,0)</f>
        <v>66</v>
      </c>
      <c r="J30" s="38">
        <f t="shared" si="6"/>
        <v>65</v>
      </c>
      <c r="K30" s="38">
        <f>U4-SUM(F30:J30)</f>
        <v>65</v>
      </c>
      <c r="N30" s="15"/>
      <c r="O30" s="15"/>
    </row>
    <row r="31" spans="2:17">
      <c r="B31" s="5"/>
      <c r="E31" s="15"/>
      <c r="N31" s="15"/>
      <c r="O31" s="15"/>
    </row>
    <row r="32" spans="2:17">
      <c r="B32" s="5"/>
      <c r="E32" s="54" t="s">
        <v>193</v>
      </c>
      <c r="N32" s="15"/>
      <c r="O32" s="15"/>
    </row>
    <row r="33" spans="2:15">
      <c r="B33" s="5"/>
      <c r="D33" t="s">
        <v>145</v>
      </c>
      <c r="G33" t="s">
        <v>188</v>
      </c>
      <c r="I33" t="s">
        <v>189</v>
      </c>
      <c r="K33" t="s">
        <v>191</v>
      </c>
      <c r="N33" s="15"/>
      <c r="O33" s="15"/>
    </row>
    <row r="34" spans="2:15" ht="15.75" customHeight="1">
      <c r="B34" s="5"/>
      <c r="D34" t="s">
        <v>25</v>
      </c>
      <c r="E34" s="69" t="s">
        <v>201</v>
      </c>
      <c r="F34" s="69"/>
      <c r="G34" s="38">
        <f>ROUNDDOWN(D4*0.8/975,0)</f>
        <v>1</v>
      </c>
      <c r="H34" s="56" t="s">
        <v>187</v>
      </c>
      <c r="J34" s="56" t="s">
        <v>187</v>
      </c>
      <c r="K34" s="38">
        <f>ROUNDDOWN(D4*1.5/975,0)</f>
        <v>3</v>
      </c>
      <c r="L34" s="69" t="s">
        <v>200</v>
      </c>
      <c r="M34" s="69"/>
      <c r="O34" s="15"/>
    </row>
    <row r="35" spans="2:15">
      <c r="B35" s="5"/>
      <c r="D35" t="s">
        <v>26</v>
      </c>
      <c r="E35" s="69"/>
      <c r="F35" s="69"/>
      <c r="G35" s="38">
        <f t="shared" ref="G35:G57" si="7">ROUNDDOWN(D5*0.8/975,0)</f>
        <v>1</v>
      </c>
      <c r="H35" s="56" t="s">
        <v>187</v>
      </c>
      <c r="J35" s="56" t="s">
        <v>187</v>
      </c>
      <c r="K35" s="38">
        <f t="shared" ref="K35:K57" si="8">ROUNDDOWN(D5*1.5/975,0)</f>
        <v>2</v>
      </c>
      <c r="L35" s="69"/>
      <c r="M35" s="69"/>
      <c r="O35" s="15"/>
    </row>
    <row r="36" spans="2:15">
      <c r="B36" s="5"/>
      <c r="D36" t="s">
        <v>27</v>
      </c>
      <c r="G36" s="38">
        <f t="shared" si="7"/>
        <v>1</v>
      </c>
      <c r="H36" s="56" t="s">
        <v>187</v>
      </c>
      <c r="J36" s="56" t="s">
        <v>187</v>
      </c>
      <c r="K36" s="38">
        <f t="shared" si="8"/>
        <v>3</v>
      </c>
      <c r="N36" s="15"/>
      <c r="O36" s="15"/>
    </row>
    <row r="37" spans="2:15">
      <c r="B37" s="5"/>
      <c r="D37" t="s">
        <v>175</v>
      </c>
      <c r="G37" s="38">
        <f t="shared" si="7"/>
        <v>2</v>
      </c>
      <c r="H37" s="56" t="s">
        <v>187</v>
      </c>
      <c r="J37" s="56" t="s">
        <v>187</v>
      </c>
      <c r="K37" s="38">
        <f t="shared" si="8"/>
        <v>4</v>
      </c>
      <c r="N37" s="15"/>
      <c r="O37" s="15"/>
    </row>
    <row r="38" spans="2:15">
      <c r="B38" s="5"/>
      <c r="D38" t="s">
        <v>28</v>
      </c>
      <c r="G38" s="38">
        <f t="shared" si="7"/>
        <v>1</v>
      </c>
      <c r="H38" s="56" t="s">
        <v>187</v>
      </c>
      <c r="J38" s="56" t="s">
        <v>187</v>
      </c>
      <c r="K38" s="38">
        <f t="shared" si="8"/>
        <v>2</v>
      </c>
      <c r="N38" s="15"/>
      <c r="O38" s="15"/>
    </row>
    <row r="39" spans="2:15">
      <c r="D39" t="s">
        <v>29</v>
      </c>
      <c r="G39" s="38">
        <f t="shared" si="7"/>
        <v>5</v>
      </c>
      <c r="H39" s="56" t="s">
        <v>187</v>
      </c>
      <c r="J39" s="56" t="s">
        <v>187</v>
      </c>
      <c r="K39" s="38">
        <f t="shared" si="8"/>
        <v>10</v>
      </c>
    </row>
    <row r="40" spans="2:15">
      <c r="D40" t="s">
        <v>30</v>
      </c>
      <c r="G40" s="38">
        <f t="shared" si="7"/>
        <v>2</v>
      </c>
      <c r="H40" s="56" t="s">
        <v>187</v>
      </c>
      <c r="J40" s="56" t="s">
        <v>187</v>
      </c>
      <c r="K40" s="38">
        <f t="shared" si="8"/>
        <v>4</v>
      </c>
    </row>
    <row r="41" spans="2:15">
      <c r="D41" t="s">
        <v>31</v>
      </c>
      <c r="G41" s="38">
        <f t="shared" si="7"/>
        <v>4</v>
      </c>
      <c r="H41" s="56" t="s">
        <v>187</v>
      </c>
      <c r="J41" s="56" t="s">
        <v>187</v>
      </c>
      <c r="K41" s="38">
        <f t="shared" si="8"/>
        <v>7</v>
      </c>
    </row>
    <row r="42" spans="2:15">
      <c r="D42" t="s">
        <v>32</v>
      </c>
      <c r="G42" s="38">
        <f t="shared" si="7"/>
        <v>1</v>
      </c>
      <c r="H42" s="56" t="s">
        <v>187</v>
      </c>
      <c r="J42" s="56" t="s">
        <v>187</v>
      </c>
      <c r="K42" s="38">
        <f t="shared" si="8"/>
        <v>2</v>
      </c>
    </row>
    <row r="43" spans="2:15">
      <c r="D43" t="s">
        <v>33</v>
      </c>
      <c r="G43" s="38">
        <f t="shared" si="7"/>
        <v>1</v>
      </c>
      <c r="H43" s="56" t="s">
        <v>187</v>
      </c>
      <c r="J43" s="56" t="s">
        <v>187</v>
      </c>
      <c r="K43" s="38">
        <f t="shared" si="8"/>
        <v>2</v>
      </c>
    </row>
    <row r="44" spans="2:15">
      <c r="D44" t="s">
        <v>34</v>
      </c>
      <c r="G44" s="38">
        <f t="shared" si="7"/>
        <v>0</v>
      </c>
      <c r="H44" s="56" t="s">
        <v>187</v>
      </c>
      <c r="J44" s="56" t="s">
        <v>187</v>
      </c>
      <c r="K44" s="38">
        <f t="shared" si="8"/>
        <v>1</v>
      </c>
    </row>
    <row r="45" spans="2:15">
      <c r="D45" t="s">
        <v>35</v>
      </c>
      <c r="G45" s="38">
        <f t="shared" si="7"/>
        <v>0</v>
      </c>
      <c r="H45" s="56" t="s">
        <v>187</v>
      </c>
      <c r="J45" s="56" t="s">
        <v>187</v>
      </c>
      <c r="K45" s="38">
        <f t="shared" si="8"/>
        <v>1</v>
      </c>
    </row>
    <row r="46" spans="2:15">
      <c r="D46" s="18" t="s">
        <v>36</v>
      </c>
      <c r="G46" s="38">
        <f t="shared" si="7"/>
        <v>1</v>
      </c>
      <c r="H46" s="56" t="s">
        <v>187</v>
      </c>
      <c r="J46" s="56" t="s">
        <v>187</v>
      </c>
      <c r="K46" s="38">
        <f t="shared" si="8"/>
        <v>2</v>
      </c>
    </row>
    <row r="47" spans="2:15">
      <c r="D47" s="18" t="s">
        <v>109</v>
      </c>
      <c r="G47" s="38">
        <f t="shared" si="7"/>
        <v>2</v>
      </c>
      <c r="H47" s="56" t="s">
        <v>187</v>
      </c>
      <c r="J47" s="56" t="s">
        <v>187</v>
      </c>
      <c r="K47" s="38">
        <f t="shared" si="8"/>
        <v>5</v>
      </c>
    </row>
    <row r="48" spans="2:15">
      <c r="D48" s="18" t="s">
        <v>110</v>
      </c>
      <c r="G48" s="38">
        <f t="shared" si="7"/>
        <v>0</v>
      </c>
      <c r="H48" s="56" t="s">
        <v>187</v>
      </c>
      <c r="J48" s="56" t="s">
        <v>187</v>
      </c>
      <c r="K48" s="38">
        <f t="shared" si="8"/>
        <v>1</v>
      </c>
    </row>
    <row r="49" spans="4:11">
      <c r="D49" s="18" t="s">
        <v>111</v>
      </c>
      <c r="G49" s="38">
        <f t="shared" si="7"/>
        <v>0</v>
      </c>
      <c r="H49" s="56" t="s">
        <v>187</v>
      </c>
      <c r="J49" s="56" t="s">
        <v>187</v>
      </c>
      <c r="K49" s="38">
        <f t="shared" si="8"/>
        <v>1</v>
      </c>
    </row>
    <row r="50" spans="4:11">
      <c r="D50" s="18" t="s">
        <v>155</v>
      </c>
      <c r="G50" s="38">
        <f t="shared" si="7"/>
        <v>1</v>
      </c>
      <c r="H50" s="56" t="s">
        <v>187</v>
      </c>
      <c r="J50" s="56" t="s">
        <v>187</v>
      </c>
      <c r="K50" s="38">
        <f t="shared" si="8"/>
        <v>3</v>
      </c>
    </row>
    <row r="51" spans="4:11">
      <c r="D51" t="s">
        <v>156</v>
      </c>
      <c r="G51" s="38">
        <f t="shared" si="7"/>
        <v>1</v>
      </c>
      <c r="H51" s="56" t="s">
        <v>187</v>
      </c>
      <c r="J51" s="56" t="s">
        <v>187</v>
      </c>
      <c r="K51" s="38">
        <f t="shared" si="8"/>
        <v>2</v>
      </c>
    </row>
    <row r="52" spans="4:11">
      <c r="D52" t="s">
        <v>157</v>
      </c>
      <c r="G52" s="38">
        <f t="shared" si="7"/>
        <v>0</v>
      </c>
      <c r="H52" s="56" t="s">
        <v>187</v>
      </c>
      <c r="J52" s="56" t="s">
        <v>187</v>
      </c>
      <c r="K52" s="38">
        <f t="shared" si="8"/>
        <v>1</v>
      </c>
    </row>
    <row r="53" spans="4:11">
      <c r="D53" t="s">
        <v>158</v>
      </c>
      <c r="G53" s="38">
        <f t="shared" si="7"/>
        <v>0</v>
      </c>
      <c r="H53" s="56" t="s">
        <v>187</v>
      </c>
      <c r="J53" s="56" t="s">
        <v>187</v>
      </c>
      <c r="K53" s="38">
        <f t="shared" si="8"/>
        <v>1</v>
      </c>
    </row>
    <row r="54" spans="4:11">
      <c r="D54" t="s">
        <v>159</v>
      </c>
      <c r="G54" s="38">
        <f t="shared" si="7"/>
        <v>0</v>
      </c>
      <c r="H54" s="56" t="s">
        <v>187</v>
      </c>
      <c r="J54" s="56" t="s">
        <v>187</v>
      </c>
      <c r="K54" s="38">
        <f t="shared" si="8"/>
        <v>1</v>
      </c>
    </row>
    <row r="55" spans="4:11">
      <c r="D55" t="s">
        <v>160</v>
      </c>
      <c r="G55" s="38">
        <f t="shared" si="7"/>
        <v>0</v>
      </c>
      <c r="H55" s="56" t="s">
        <v>187</v>
      </c>
      <c r="J55" s="56" t="s">
        <v>187</v>
      </c>
      <c r="K55" s="38">
        <f t="shared" si="8"/>
        <v>1</v>
      </c>
    </row>
    <row r="56" spans="4:11">
      <c r="D56" t="s">
        <v>161</v>
      </c>
      <c r="G56" s="38">
        <f t="shared" si="7"/>
        <v>0</v>
      </c>
      <c r="H56" s="56" t="s">
        <v>187</v>
      </c>
      <c r="J56" s="56" t="s">
        <v>187</v>
      </c>
      <c r="K56" s="38">
        <f t="shared" si="8"/>
        <v>1</v>
      </c>
    </row>
    <row r="57" spans="4:11">
      <c r="D57" t="s">
        <v>162</v>
      </c>
      <c r="G57" s="38">
        <f t="shared" si="7"/>
        <v>0</v>
      </c>
      <c r="H57" s="56" t="s">
        <v>187</v>
      </c>
      <c r="J57" s="56" t="s">
        <v>187</v>
      </c>
      <c r="K57" s="38">
        <f t="shared" si="8"/>
        <v>0</v>
      </c>
    </row>
  </sheetData>
  <mergeCells count="5">
    <mergeCell ref="B4:B16"/>
    <mergeCell ref="B17:B19"/>
    <mergeCell ref="B28:B30"/>
    <mergeCell ref="E34:F35"/>
    <mergeCell ref="L34:M3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0F004-14E2-4202-9E6F-2405E2FFF72F}">
  <sheetPr codeName="Sheet10"/>
  <dimension ref="B2:Q37"/>
  <sheetViews>
    <sheetView tabSelected="1" topLeftCell="B1" zoomScale="90" zoomScaleNormal="90" workbookViewId="0">
      <selection activeCell="O36" sqref="O36"/>
    </sheetView>
  </sheetViews>
  <sheetFormatPr baseColWidth="10" defaultColWidth="8.83203125" defaultRowHeight="16"/>
  <cols>
    <col min="2" max="2" width="21.6640625" bestFit="1" customWidth="1"/>
    <col min="5" max="6" width="18.6640625" bestFit="1" customWidth="1"/>
    <col min="7" max="7" width="16.6640625" bestFit="1" customWidth="1"/>
    <col min="8" max="8" width="18" bestFit="1" customWidth="1"/>
    <col min="9" max="10" width="12.5" bestFit="1" customWidth="1"/>
    <col min="11" max="11" width="21.6640625" bestFit="1" customWidth="1"/>
    <col min="12" max="12" width="16.1640625" bestFit="1" customWidth="1"/>
    <col min="13" max="13" width="14.5" bestFit="1" customWidth="1"/>
    <col min="14" max="14" width="12.5" bestFit="1" customWidth="1"/>
    <col min="15" max="15" width="15.5" bestFit="1" customWidth="1"/>
    <col min="16" max="16" width="21.5" bestFit="1" customWidth="1"/>
    <col min="17" max="17" width="14.6640625" bestFit="1" customWidth="1"/>
    <col min="18" max="18" width="16.83203125" bestFit="1" customWidth="1"/>
  </cols>
  <sheetData>
    <row r="2" spans="2:17">
      <c r="E2" t="s">
        <v>25</v>
      </c>
      <c r="F2" t="s">
        <v>26</v>
      </c>
      <c r="G2" t="s">
        <v>27</v>
      </c>
      <c r="H2" t="s">
        <v>175</v>
      </c>
      <c r="I2" t="s">
        <v>28</v>
      </c>
      <c r="J2" t="s">
        <v>29</v>
      </c>
      <c r="K2" t="s">
        <v>30</v>
      </c>
      <c r="L2" t="s">
        <v>31</v>
      </c>
      <c r="M2" t="s">
        <v>32</v>
      </c>
      <c r="N2" t="s">
        <v>33</v>
      </c>
      <c r="O2" t="s">
        <v>34</v>
      </c>
      <c r="P2" t="s">
        <v>35</v>
      </c>
      <c r="Q2" t="s">
        <v>36</v>
      </c>
    </row>
    <row r="3" spans="2:17">
      <c r="C3" s="38"/>
      <c r="D3" s="38" t="s">
        <v>176</v>
      </c>
      <c r="E3" s="38">
        <v>49.244350787636201</v>
      </c>
      <c r="F3" s="38">
        <v>49.258844459133599</v>
      </c>
      <c r="G3" s="38">
        <v>49.280652660566297</v>
      </c>
      <c r="H3">
        <v>49.289098538389602</v>
      </c>
      <c r="I3" s="38">
        <v>49.261763014899998</v>
      </c>
      <c r="J3" s="38">
        <v>49.1759832594039</v>
      </c>
      <c r="K3" s="38">
        <v>49.168956331773501</v>
      </c>
      <c r="L3" s="38">
        <v>49.249878053697898</v>
      </c>
      <c r="M3" s="38">
        <v>49.085481612736501</v>
      </c>
      <c r="N3" s="38">
        <v>49.095677113077898</v>
      </c>
      <c r="O3" s="38">
        <v>49.216336050199303</v>
      </c>
      <c r="P3" s="38">
        <v>49.226347247309199</v>
      </c>
      <c r="Q3" s="38">
        <v>49.321039924793503</v>
      </c>
    </row>
    <row r="4" spans="2:17">
      <c r="C4" s="38" t="s">
        <v>176</v>
      </c>
      <c r="D4" s="38" t="s">
        <v>177</v>
      </c>
      <c r="E4" s="38">
        <v>-123.124212573042</v>
      </c>
      <c r="F4" s="38">
        <v>-123.09553996175499</v>
      </c>
      <c r="G4" s="38">
        <v>-123.12825547304</v>
      </c>
      <c r="H4">
        <v>-122.82454610492501</v>
      </c>
      <c r="I4" s="38">
        <v>-123.123954217223</v>
      </c>
      <c r="J4" s="38">
        <v>-122.842629973044</v>
      </c>
      <c r="K4" s="38">
        <v>-123.146849859554</v>
      </c>
      <c r="L4" s="38">
        <v>-123.01491104420499</v>
      </c>
      <c r="M4" s="38">
        <v>-123.061555473048</v>
      </c>
      <c r="N4" s="38">
        <v>-122.612516859556</v>
      </c>
      <c r="O4" s="38">
        <v>-122.630101559552</v>
      </c>
      <c r="P4" s="38">
        <v>-122.89121015955099</v>
      </c>
      <c r="Q4" s="38">
        <v>-123.068375757693</v>
      </c>
    </row>
    <row r="5" spans="2:17">
      <c r="B5" t="s">
        <v>25</v>
      </c>
      <c r="C5">
        <v>49.244350787636201</v>
      </c>
      <c r="D5">
        <v>-123.124212573042</v>
      </c>
      <c r="E5" s="52">
        <f>SQRT(((E$3-$C5)*110.574)^2+((E$4-$D5)*111.32*COS($C5))^2)</f>
        <v>0</v>
      </c>
      <c r="F5" s="52">
        <f t="shared" ref="F5:Q17" si="0">SQRT(((F$3-$C5)*110.574)^2+((F$4-$D5)*111.32*COS($C5))^2)</f>
        <v>2.3127228106641744</v>
      </c>
      <c r="G5" s="52">
        <f t="shared" si="0"/>
        <v>4.0209227971671417</v>
      </c>
      <c r="H5" s="52">
        <f t="shared" si="0"/>
        <v>18.115534531640701</v>
      </c>
      <c r="I5" s="52">
        <f t="shared" si="0"/>
        <v>1.9253982376883856</v>
      </c>
      <c r="J5" s="52">
        <f t="shared" si="0"/>
        <v>18.035844161347455</v>
      </c>
      <c r="K5" s="52">
        <f t="shared" si="0"/>
        <v>8.439966212356568</v>
      </c>
      <c r="L5" s="52">
        <f t="shared" si="0"/>
        <v>6.3856050396415718</v>
      </c>
      <c r="M5" s="52">
        <f t="shared" si="0"/>
        <v>17.940717124007211</v>
      </c>
      <c r="N5" s="52">
        <f t="shared" si="0"/>
        <v>33.996098287292476</v>
      </c>
      <c r="O5" s="52">
        <f t="shared" si="0"/>
        <v>28.900881572803769</v>
      </c>
      <c r="P5" s="52">
        <f t="shared" si="0"/>
        <v>13.695410900406298</v>
      </c>
      <c r="Q5" s="52">
        <f t="shared" si="0"/>
        <v>9.080264460198805</v>
      </c>
    </row>
    <row r="6" spans="2:17">
      <c r="B6" t="s">
        <v>26</v>
      </c>
      <c r="C6">
        <v>49.258844459133599</v>
      </c>
      <c r="D6">
        <v>-123.09553996175499</v>
      </c>
      <c r="E6" s="52">
        <f t="shared" ref="E6:E17" si="1">SQRT(((E$3-$C6)*110.574)^2+((E$4-$D6)*111.32*COS($C6))^2)</f>
        <v>2.3411941368518252</v>
      </c>
      <c r="F6" s="52">
        <f t="shared" si="0"/>
        <v>0</v>
      </c>
      <c r="G6" s="52">
        <f t="shared" si="0"/>
        <v>3.0995266421939238</v>
      </c>
      <c r="H6" s="52">
        <f t="shared" si="0"/>
        <v>16.47370023028957</v>
      </c>
      <c r="I6" s="52">
        <f t="shared" si="0"/>
        <v>1.7218244670403773</v>
      </c>
      <c r="J6" s="52">
        <f t="shared" si="0"/>
        <v>17.623051069946431</v>
      </c>
      <c r="K6" s="52">
        <f t="shared" si="0"/>
        <v>10.39794351919398</v>
      </c>
      <c r="L6" s="52">
        <f t="shared" si="0"/>
        <v>4.9006402876527346</v>
      </c>
      <c r="M6" s="52">
        <f t="shared" si="0"/>
        <v>19.275860446251404</v>
      </c>
      <c r="N6" s="52">
        <f t="shared" si="0"/>
        <v>33.943254290690518</v>
      </c>
      <c r="O6" s="52">
        <f t="shared" si="0"/>
        <v>28.100344303370953</v>
      </c>
      <c r="P6" s="52">
        <f t="shared" si="0"/>
        <v>12.68210930600994</v>
      </c>
      <c r="Q6" s="52">
        <f t="shared" si="0"/>
        <v>7.0647206511625402</v>
      </c>
    </row>
    <row r="7" spans="2:17">
      <c r="B7" t="s">
        <v>27</v>
      </c>
      <c r="C7">
        <v>49.280652660566297</v>
      </c>
      <c r="D7">
        <v>-123.12825547304</v>
      </c>
      <c r="E7" s="52">
        <f t="shared" si="1"/>
        <v>4.0217516496942309</v>
      </c>
      <c r="F7" s="52">
        <f t="shared" si="0"/>
        <v>3.1418269177226308</v>
      </c>
      <c r="G7" s="52">
        <f t="shared" si="0"/>
        <v>0</v>
      </c>
      <c r="H7" s="52">
        <f t="shared" si="0"/>
        <v>18.719812885292601</v>
      </c>
      <c r="I7" s="52">
        <f t="shared" si="0"/>
        <v>2.1054204998776984</v>
      </c>
      <c r="J7" s="52">
        <f t="shared" si="0"/>
        <v>21.050453342016343</v>
      </c>
      <c r="K7" s="52">
        <f t="shared" si="0"/>
        <v>12.403641647316524</v>
      </c>
      <c r="L7" s="52">
        <f t="shared" si="0"/>
        <v>7.7630927037198072</v>
      </c>
      <c r="M7" s="52">
        <f t="shared" si="0"/>
        <v>21.967993662163835</v>
      </c>
      <c r="N7" s="52">
        <f t="shared" si="0"/>
        <v>37.767081601607579</v>
      </c>
      <c r="O7" s="52">
        <f t="shared" si="0"/>
        <v>31.480435055449153</v>
      </c>
      <c r="P7" s="52">
        <f t="shared" si="0"/>
        <v>15.779799710668614</v>
      </c>
      <c r="Q7" s="52">
        <f t="shared" si="0"/>
        <v>5.7906358407046978</v>
      </c>
    </row>
    <row r="8" spans="2:17">
      <c r="B8" t="s">
        <v>175</v>
      </c>
      <c r="C8">
        <v>49.289098538389602</v>
      </c>
      <c r="D8">
        <v>-122.82454610492501</v>
      </c>
      <c r="E8" s="52">
        <f t="shared" si="1"/>
        <v>19.325840860058733</v>
      </c>
      <c r="F8" s="52">
        <f t="shared" si="0"/>
        <v>17.222232735103816</v>
      </c>
      <c r="G8" s="52">
        <f t="shared" si="0"/>
        <v>18.956762203513723</v>
      </c>
      <c r="H8" s="52">
        <f t="shared" si="0"/>
        <v>0</v>
      </c>
      <c r="I8" s="52">
        <f t="shared" si="0"/>
        <v>18.908744230482903</v>
      </c>
      <c r="J8" s="52">
        <f t="shared" si="0"/>
        <v>12.558314420087813</v>
      </c>
      <c r="K8" s="52">
        <f t="shared" si="0"/>
        <v>24.087492977316831</v>
      </c>
      <c r="L8" s="52">
        <f t="shared" si="0"/>
        <v>12.635229116067059</v>
      </c>
      <c r="M8" s="52">
        <f t="shared" si="0"/>
        <v>26.930103598190509</v>
      </c>
      <c r="N8" s="52">
        <f t="shared" si="0"/>
        <v>25.142439959124832</v>
      </c>
      <c r="O8" s="52">
        <f t="shared" si="0"/>
        <v>14.54905718533918</v>
      </c>
      <c r="P8" s="52">
        <f t="shared" si="0"/>
        <v>8.0880726428072762</v>
      </c>
      <c r="Q8" s="52">
        <f t="shared" si="0"/>
        <v>15.605666854147424</v>
      </c>
    </row>
    <row r="9" spans="2:17">
      <c r="B9" t="s">
        <v>28</v>
      </c>
      <c r="C9">
        <v>49.261763014899998</v>
      </c>
      <c r="D9">
        <v>-123.123954217223</v>
      </c>
      <c r="E9" s="52">
        <f t="shared" si="1"/>
        <v>1.9254015986803743</v>
      </c>
      <c r="F9" s="52">
        <f t="shared" si="0"/>
        <v>1.729480821511274</v>
      </c>
      <c r="G9" s="52">
        <f t="shared" si="0"/>
        <v>2.1044803206801137</v>
      </c>
      <c r="H9" s="52">
        <f t="shared" si="0"/>
        <v>18.157245129871086</v>
      </c>
      <c r="I9" s="52">
        <f t="shared" si="0"/>
        <v>0</v>
      </c>
      <c r="J9" s="52">
        <f t="shared" si="0"/>
        <v>19.312241944888118</v>
      </c>
      <c r="K9" s="52">
        <f t="shared" si="0"/>
        <v>10.352932898863491</v>
      </c>
      <c r="L9" s="52">
        <f t="shared" si="0"/>
        <v>6.6516357300105637</v>
      </c>
      <c r="M9" s="52">
        <f t="shared" si="0"/>
        <v>19.846059783460426</v>
      </c>
      <c r="N9" s="52">
        <f t="shared" si="0"/>
        <v>35.673088852903845</v>
      </c>
      <c r="O9" s="52">
        <f t="shared" si="0"/>
        <v>29.955362528595074</v>
      </c>
      <c r="P9" s="52">
        <f t="shared" si="0"/>
        <v>14.457992259038459</v>
      </c>
      <c r="Q9" s="52">
        <f t="shared" si="0"/>
        <v>7.3489224161280555</v>
      </c>
    </row>
    <row r="10" spans="2:17">
      <c r="B10" t="s">
        <v>29</v>
      </c>
      <c r="C10">
        <v>49.1759832594039</v>
      </c>
      <c r="D10">
        <v>-122.842629973044</v>
      </c>
      <c r="E10" s="52">
        <f t="shared" si="1"/>
        <v>16.361975077047976</v>
      </c>
      <c r="F10" s="52">
        <f t="shared" si="0"/>
        <v>15.931545611615944</v>
      </c>
      <c r="G10" s="52">
        <f t="shared" si="0"/>
        <v>18.72448612936191</v>
      </c>
      <c r="H10" s="52">
        <f t="shared" si="0"/>
        <v>12.542278765582687</v>
      </c>
      <c r="I10" s="52">
        <f t="shared" si="0"/>
        <v>17.324687967955725</v>
      </c>
      <c r="J10" s="52">
        <f t="shared" si="0"/>
        <v>0</v>
      </c>
      <c r="K10" s="52">
        <f t="shared" si="0"/>
        <v>15.696695324617805</v>
      </c>
      <c r="L10" s="52">
        <f t="shared" si="0"/>
        <v>12.065873585441462</v>
      </c>
      <c r="M10" s="52">
        <f t="shared" si="0"/>
        <v>15.080619146056392</v>
      </c>
      <c r="N10" s="52">
        <f t="shared" si="0"/>
        <v>14.814656656676389</v>
      </c>
      <c r="O10" s="52">
        <f t="shared" si="0"/>
        <v>11.826318444557074</v>
      </c>
      <c r="P10" s="52">
        <f t="shared" si="0"/>
        <v>6.1057902524142369</v>
      </c>
      <c r="Q10" s="52">
        <f t="shared" si="0"/>
        <v>19.814186107529199</v>
      </c>
    </row>
    <row r="11" spans="2:17">
      <c r="B11" t="s">
        <v>30</v>
      </c>
      <c r="C11">
        <v>49.168956331773501</v>
      </c>
      <c r="D11">
        <v>-123.146849859554</v>
      </c>
      <c r="E11" s="52">
        <f t="shared" si="1"/>
        <v>8.4157271381272238</v>
      </c>
      <c r="F11" s="52">
        <f t="shared" si="0"/>
        <v>10.27588879684858</v>
      </c>
      <c r="G11" s="52">
        <f t="shared" si="0"/>
        <v>12.386833810720789</v>
      </c>
      <c r="H11" s="52">
        <f t="shared" si="0"/>
        <v>21.094192971336518</v>
      </c>
      <c r="I11" s="52">
        <f t="shared" si="0"/>
        <v>10.32780851934651</v>
      </c>
      <c r="J11" s="52">
        <f t="shared" si="0"/>
        <v>15.485635159451634</v>
      </c>
      <c r="K11" s="52">
        <f t="shared" si="0"/>
        <v>0</v>
      </c>
      <c r="L11" s="52">
        <f t="shared" si="0"/>
        <v>11.182826255598274</v>
      </c>
      <c r="M11" s="52">
        <f t="shared" si="0"/>
        <v>10.197962861689595</v>
      </c>
      <c r="N11" s="52">
        <f t="shared" si="0"/>
        <v>28.347482692062453</v>
      </c>
      <c r="O11" s="52">
        <f t="shared" si="0"/>
        <v>26.788077377675499</v>
      </c>
      <c r="P11" s="52">
        <f t="shared" si="0"/>
        <v>14.462947464012814</v>
      </c>
      <c r="Q11" s="52">
        <f t="shared" si="0"/>
        <v>17.283247064206332</v>
      </c>
    </row>
    <row r="12" spans="2:17">
      <c r="B12" t="s">
        <v>31</v>
      </c>
      <c r="C12">
        <v>49.249878053697898</v>
      </c>
      <c r="D12">
        <v>-123.01491104420499</v>
      </c>
      <c r="E12" s="52">
        <f t="shared" si="1"/>
        <v>6.4425935347254182</v>
      </c>
      <c r="F12" s="52">
        <f t="shared" si="0"/>
        <v>4.8338703828620275</v>
      </c>
      <c r="G12" s="52">
        <f t="shared" si="0"/>
        <v>7.4707578257217326</v>
      </c>
      <c r="H12" s="52">
        <f t="shared" si="0"/>
        <v>11.982465275153402</v>
      </c>
      <c r="I12" s="52">
        <f t="shared" si="0"/>
        <v>6.5319440168497724</v>
      </c>
      <c r="J12" s="52">
        <f t="shared" si="0"/>
        <v>12.998267584668307</v>
      </c>
      <c r="K12" s="52">
        <f t="shared" si="0"/>
        <v>11.832153951311721</v>
      </c>
      <c r="L12" s="52">
        <f t="shared" si="0"/>
        <v>0</v>
      </c>
      <c r="M12" s="52">
        <f t="shared" si="0"/>
        <v>18.382864730005078</v>
      </c>
      <c r="N12" s="52">
        <f t="shared" si="0"/>
        <v>29.124309356768645</v>
      </c>
      <c r="O12" s="52">
        <f t="shared" si="0"/>
        <v>22.882230300274049</v>
      </c>
      <c r="P12" s="52">
        <f t="shared" si="0"/>
        <v>7.7107104066737087</v>
      </c>
      <c r="Q12" s="52">
        <f t="shared" si="0"/>
        <v>8.4709835554673365</v>
      </c>
    </row>
    <row r="13" spans="2:17">
      <c r="B13" t="s">
        <v>32</v>
      </c>
      <c r="C13">
        <v>49.085481612736501</v>
      </c>
      <c r="D13">
        <v>-123.061555473048</v>
      </c>
      <c r="E13" s="52">
        <f t="shared" si="1"/>
        <v>17.766592290499766</v>
      </c>
      <c r="F13" s="52">
        <f t="shared" si="0"/>
        <v>19.223515408822362</v>
      </c>
      <c r="G13" s="52">
        <f t="shared" si="0"/>
        <v>21.765397413752353</v>
      </c>
      <c r="H13" s="52">
        <f t="shared" si="0"/>
        <v>24.656055173956069</v>
      </c>
      <c r="I13" s="52">
        <f t="shared" si="0"/>
        <v>19.67091128834166</v>
      </c>
      <c r="J13" s="52">
        <f t="shared" si="0"/>
        <v>13.650073010571855</v>
      </c>
      <c r="K13" s="52">
        <f t="shared" si="0"/>
        <v>9.913478822435259</v>
      </c>
      <c r="L13" s="52">
        <f t="shared" si="0"/>
        <v>18.285264105908645</v>
      </c>
      <c r="M13" s="52">
        <f t="shared" si="0"/>
        <v>0</v>
      </c>
      <c r="N13" s="52">
        <f t="shared" si="0"/>
        <v>19.074585953236575</v>
      </c>
      <c r="O13" s="52">
        <f t="shared" si="0"/>
        <v>23.325581966188174</v>
      </c>
      <c r="P13" s="52">
        <f t="shared" si="0"/>
        <v>17.169499067201077</v>
      </c>
      <c r="Q13" s="52">
        <f t="shared" si="0"/>
        <v>26.048230382501362</v>
      </c>
    </row>
    <row r="14" spans="2:17">
      <c r="B14" t="s">
        <v>33</v>
      </c>
      <c r="C14">
        <v>49.095677113077898</v>
      </c>
      <c r="D14">
        <v>-122.612516859556</v>
      </c>
      <c r="E14" s="52">
        <f t="shared" si="1"/>
        <v>27.651523571943979</v>
      </c>
      <c r="F14" s="52">
        <f t="shared" si="0"/>
        <v>27.677036491553267</v>
      </c>
      <c r="G14" s="52">
        <f t="shared" si="0"/>
        <v>30.340388223436403</v>
      </c>
      <c r="H14" s="52">
        <f t="shared" si="0"/>
        <v>23.287330191825824</v>
      </c>
      <c r="I14" s="52">
        <f t="shared" si="0"/>
        <v>28.829110955904405</v>
      </c>
      <c r="J14" s="52">
        <f t="shared" si="0"/>
        <v>13.372590483308747</v>
      </c>
      <c r="K14" s="52">
        <f t="shared" si="0"/>
        <v>24.590932139066521</v>
      </c>
      <c r="L14" s="52">
        <f t="shared" si="0"/>
        <v>24.422074113601766</v>
      </c>
      <c r="M14" s="52">
        <f t="shared" si="0"/>
        <v>19.544004377919002</v>
      </c>
      <c r="N14" s="52">
        <f t="shared" si="0"/>
        <v>0</v>
      </c>
      <c r="O14" s="52">
        <f t="shared" si="0"/>
        <v>13.363603017771098</v>
      </c>
      <c r="P14" s="52">
        <f t="shared" si="0"/>
        <v>18.852316613632681</v>
      </c>
      <c r="Q14" s="52">
        <f t="shared" si="0"/>
        <v>31.832678728030775</v>
      </c>
    </row>
    <row r="15" spans="2:17">
      <c r="B15" t="s">
        <v>34</v>
      </c>
      <c r="C15">
        <v>49.216336050199303</v>
      </c>
      <c r="D15">
        <v>-122.630101559552</v>
      </c>
      <c r="E15" s="52">
        <f t="shared" si="1"/>
        <v>27.583822605112811</v>
      </c>
      <c r="F15" s="52">
        <f t="shared" si="0"/>
        <v>26.243165825091484</v>
      </c>
      <c r="G15" s="52">
        <f t="shared" si="0"/>
        <v>28.53406362928677</v>
      </c>
      <c r="H15" s="52">
        <f t="shared" si="0"/>
        <v>13.456414025898379</v>
      </c>
      <c r="I15" s="52">
        <f t="shared" si="0"/>
        <v>27.851697040429155</v>
      </c>
      <c r="J15" s="52">
        <f t="shared" si="0"/>
        <v>12.605499890141399</v>
      </c>
      <c r="K15" s="52">
        <f t="shared" si="0"/>
        <v>29.139885114788736</v>
      </c>
      <c r="L15" s="52">
        <f t="shared" si="0"/>
        <v>21.665967591991912</v>
      </c>
      <c r="M15" s="52">
        <f t="shared" si="0"/>
        <v>27.967353163283899</v>
      </c>
      <c r="N15" s="52">
        <f t="shared" si="0"/>
        <v>13.377353286889733</v>
      </c>
      <c r="O15" s="52">
        <f t="shared" si="0"/>
        <v>0</v>
      </c>
      <c r="P15" s="52">
        <f t="shared" si="0"/>
        <v>14.526459317557206</v>
      </c>
      <c r="Q15" s="52">
        <f t="shared" si="0"/>
        <v>26.92786895966977</v>
      </c>
    </row>
    <row r="16" spans="2:17">
      <c r="B16" t="s">
        <v>35</v>
      </c>
      <c r="C16">
        <v>49.226347247309199</v>
      </c>
      <c r="D16">
        <v>-122.89121015955099</v>
      </c>
      <c r="E16" s="52">
        <f t="shared" si="1"/>
        <v>13.299428429043703</v>
      </c>
      <c r="F16" s="52">
        <f t="shared" si="0"/>
        <v>12.07834024040352</v>
      </c>
      <c r="G16" s="52">
        <f t="shared" si="0"/>
        <v>14.663614703022752</v>
      </c>
      <c r="H16" s="52">
        <f t="shared" si="0"/>
        <v>7.8929895364834506</v>
      </c>
      <c r="I16" s="52">
        <f t="shared" si="0"/>
        <v>13.706353489393758</v>
      </c>
      <c r="J16" s="52">
        <f t="shared" si="0"/>
        <v>6.2072369330421573</v>
      </c>
      <c r="K16" s="52">
        <f t="shared" si="0"/>
        <v>15.761133646091078</v>
      </c>
      <c r="L16" s="52">
        <f t="shared" si="0"/>
        <v>7.4502221875991328</v>
      </c>
      <c r="M16" s="52">
        <f t="shared" si="0"/>
        <v>18.303928327752203</v>
      </c>
      <c r="N16" s="52">
        <f t="shared" si="0"/>
        <v>21.35746028892277</v>
      </c>
      <c r="O16" s="52">
        <f t="shared" si="0"/>
        <v>14.777299384123191</v>
      </c>
      <c r="P16" s="52">
        <f t="shared" si="0"/>
        <v>0</v>
      </c>
      <c r="Q16" s="52">
        <f t="shared" si="0"/>
        <v>14.477594791669414</v>
      </c>
    </row>
    <row r="17" spans="2:17">
      <c r="B17" t="s">
        <v>36</v>
      </c>
      <c r="C17">
        <v>49.321039924793503</v>
      </c>
      <c r="D17">
        <v>-123.068375757693</v>
      </c>
      <c r="E17" s="52">
        <f t="shared" si="1"/>
        <v>9.2294935304124586</v>
      </c>
      <c r="F17" s="52">
        <f t="shared" si="0"/>
        <v>7.1019735544716056</v>
      </c>
      <c r="G17" s="52">
        <f t="shared" si="0"/>
        <v>5.9339246152523701</v>
      </c>
      <c r="H17" s="52">
        <f t="shared" si="0"/>
        <v>16.29843200049044</v>
      </c>
      <c r="I17" s="52">
        <f t="shared" si="0"/>
        <v>7.4909829977213001</v>
      </c>
      <c r="J17" s="52">
        <f t="shared" si="0"/>
        <v>21.777746058617748</v>
      </c>
      <c r="K17" s="52">
        <f t="shared" si="0"/>
        <v>17.578890733418365</v>
      </c>
      <c r="L17" s="52">
        <f t="shared" si="0"/>
        <v>8.6074251864878679</v>
      </c>
      <c r="M17" s="52">
        <f t="shared" si="0"/>
        <v>26.050426883048438</v>
      </c>
      <c r="N17" s="52">
        <f t="shared" si="0"/>
        <v>38.805453376079264</v>
      </c>
      <c r="O17" s="52">
        <f t="shared" si="0"/>
        <v>30.854171065949547</v>
      </c>
      <c r="P17" s="52">
        <f t="shared" si="0"/>
        <v>15.597707924989312</v>
      </c>
      <c r="Q17" s="52">
        <f t="shared" si="0"/>
        <v>0</v>
      </c>
    </row>
    <row r="22" spans="2:17">
      <c r="C22" t="s">
        <v>106</v>
      </c>
      <c r="D22" t="s">
        <v>108</v>
      </c>
      <c r="E22" t="s">
        <v>163</v>
      </c>
      <c r="F22" t="s">
        <v>166</v>
      </c>
    </row>
    <row r="23" spans="2:17">
      <c r="B23" t="s">
        <v>25</v>
      </c>
      <c r="C23">
        <v>148345</v>
      </c>
      <c r="D23" s="8">
        <v>6.1978222704639478E-2</v>
      </c>
      <c r="E23" s="15">
        <v>60178.613115076078</v>
      </c>
      <c r="F23" s="15">
        <v>73202.810786947914</v>
      </c>
    </row>
    <row r="24" spans="2:17">
      <c r="B24" t="s">
        <v>26</v>
      </c>
      <c r="C24">
        <v>124040</v>
      </c>
      <c r="D24" s="8">
        <v>5.1823645854484353E-2</v>
      </c>
      <c r="E24" s="15">
        <v>50318.886182844297</v>
      </c>
      <c r="F24" s="15">
        <v>61209.185682112773</v>
      </c>
    </row>
    <row r="25" spans="2:17">
      <c r="B25" t="s">
        <v>27</v>
      </c>
      <c r="C25">
        <v>151703</v>
      </c>
      <c r="D25" s="8">
        <v>6.3381187899571423E-2</v>
      </c>
      <c r="E25" s="15">
        <v>61540.841588165335</v>
      </c>
      <c r="F25" s="15">
        <v>74859.860492853535</v>
      </c>
    </row>
    <row r="26" spans="2:17">
      <c r="B26" t="s">
        <v>175</v>
      </c>
      <c r="C26">
        <v>231447</v>
      </c>
      <c r="D26" s="8">
        <v>9.6698059997443075E-2</v>
      </c>
      <c r="E26" s="15">
        <v>93890.319657858461</v>
      </c>
      <c r="F26" s="15">
        <v>114210.59657020279</v>
      </c>
    </row>
    <row r="27" spans="2:17">
      <c r="B27" t="s">
        <v>28</v>
      </c>
      <c r="C27">
        <v>105025</v>
      </c>
      <c r="D27" s="8">
        <v>4.3879219653879545E-2</v>
      </c>
      <c r="E27" s="15">
        <v>42605.135612328457</v>
      </c>
      <c r="F27" s="15">
        <v>51825.981346854991</v>
      </c>
    </row>
    <row r="28" spans="2:17">
      <c r="B28" t="s">
        <v>29</v>
      </c>
      <c r="C28">
        <v>517887</v>
      </c>
      <c r="D28" s="8">
        <v>0.2163720773995593</v>
      </c>
      <c r="E28" s="15">
        <v>210089.46314555532</v>
      </c>
      <c r="F28" s="15">
        <v>255558.21948849029</v>
      </c>
    </row>
    <row r="29" spans="2:17">
      <c r="B29" t="s">
        <v>30</v>
      </c>
      <c r="C29">
        <v>198309</v>
      </c>
      <c r="D29" s="8">
        <v>8.2853074699749577E-2</v>
      </c>
      <c r="E29" s="15">
        <v>80447.339568152762</v>
      </c>
      <c r="F29" s="15">
        <v>97858.210282441971</v>
      </c>
    </row>
    <row r="30" spans="2:17">
      <c r="B30" t="s">
        <v>31</v>
      </c>
      <c r="C30">
        <v>379250</v>
      </c>
      <c r="D30" s="8">
        <v>0.15844983626502088</v>
      </c>
      <c r="E30" s="15">
        <v>153849.06147084569</v>
      </c>
      <c r="F30" s="15">
        <v>187145.95025750779</v>
      </c>
    </row>
    <row r="31" spans="2:17">
      <c r="B31" t="s">
        <v>32</v>
      </c>
      <c r="C31">
        <v>102238</v>
      </c>
      <c r="D31" s="8">
        <v>4.2714817033785643E-2</v>
      </c>
      <c r="E31" s="15">
        <v>41474.54277298964</v>
      </c>
      <c r="F31" s="15">
        <v>50450.69917581301</v>
      </c>
    </row>
    <row r="32" spans="2:17">
      <c r="B32" t="s">
        <v>33</v>
      </c>
      <c r="C32">
        <v>143173</v>
      </c>
      <c r="D32" s="8">
        <v>5.9817372201903321E-2</v>
      </c>
      <c r="E32" s="15">
        <v>58080.505413224491</v>
      </c>
      <c r="F32" s="15">
        <v>70650.618684820482</v>
      </c>
    </row>
    <row r="33" spans="2:6">
      <c r="B33" t="s">
        <v>34</v>
      </c>
      <c r="C33">
        <v>82256</v>
      </c>
      <c r="D33" s="8">
        <v>3.4366380308017287E-2</v>
      </c>
      <c r="E33" s="15">
        <v>33368.512591551436</v>
      </c>
      <c r="F33" s="15">
        <v>40590.315845435885</v>
      </c>
    </row>
    <row r="34" spans="2:6">
      <c r="B34" t="s">
        <v>35</v>
      </c>
      <c r="C34">
        <v>70996</v>
      </c>
      <c r="D34" s="8">
        <v>2.9661976467953651E-2</v>
      </c>
      <c r="E34" s="15">
        <v>28800.706573985921</v>
      </c>
      <c r="F34" s="15">
        <v>35033.919273518848</v>
      </c>
    </row>
    <row r="35" spans="2:6">
      <c r="B35" t="s">
        <v>36</v>
      </c>
      <c r="C35">
        <v>138833</v>
      </c>
      <c r="D35" s="8">
        <v>5.8004129513992468E-2</v>
      </c>
      <c r="E35" s="15">
        <v>56319.912330077568</v>
      </c>
      <c r="F35" s="15">
        <v>68508.988034543392</v>
      </c>
    </row>
    <row r="36" spans="2:6">
      <c r="D36" s="8"/>
      <c r="E36" s="15"/>
      <c r="F36" s="15"/>
    </row>
    <row r="37" spans="2:6">
      <c r="B37" t="s">
        <v>107</v>
      </c>
      <c r="C37">
        <v>2393502</v>
      </c>
      <c r="D37" s="8">
        <v>1</v>
      </c>
      <c r="E37" s="15">
        <v>970963.84002265544</v>
      </c>
      <c r="F37" s="15">
        <v>1181105.3559215437</v>
      </c>
    </row>
  </sheetData>
  <conditionalFormatting sqref="E5:Q5">
    <cfRule type="top10" dxfId="26" priority="23" bottom="1" rank="3"/>
    <cfRule type="top10" dxfId="25" priority="27" bottom="1" rank="2"/>
    <cfRule type="top10" priority="28" bottom="1" rank="2"/>
    <cfRule type="top10" dxfId="24" priority="29" percent="1" bottom="1" rank="7"/>
  </conditionalFormatting>
  <conditionalFormatting sqref="E6:Q6">
    <cfRule type="top10" dxfId="23" priority="10" bottom="1" rank="3"/>
    <cfRule type="top10" dxfId="22" priority="22" bottom="1" rank="3"/>
    <cfRule type="top10" dxfId="21" priority="25" bottom="1" rank="2"/>
    <cfRule type="top10" priority="26" bottom="1" rank="2"/>
  </conditionalFormatting>
  <conditionalFormatting sqref="E7:Q7">
    <cfRule type="top10" dxfId="20" priority="9" bottom="1" rank="3"/>
    <cfRule type="top10" dxfId="19" priority="21" bottom="1" rank="3"/>
    <cfRule type="top10" dxfId="18" priority="24" bottom="1" rank="2"/>
  </conditionalFormatting>
  <conditionalFormatting sqref="E8:Q8">
    <cfRule type="top10" dxfId="17" priority="8" bottom="1" rank="3"/>
    <cfRule type="top10" dxfId="16" priority="20" bottom="1" rank="3"/>
  </conditionalFormatting>
  <conditionalFormatting sqref="E9:Q9">
    <cfRule type="top10" dxfId="15" priority="7" bottom="1" rank="3"/>
    <cfRule type="top10" dxfId="14" priority="19" percent="1" bottom="1" rank="3"/>
  </conditionalFormatting>
  <conditionalFormatting sqref="F10:Q10">
    <cfRule type="top10" dxfId="13" priority="18" bottom="1" rank="3"/>
  </conditionalFormatting>
  <conditionalFormatting sqref="E11:Q11">
    <cfRule type="top10" dxfId="12" priority="17" bottom="1" rank="3"/>
  </conditionalFormatting>
  <conditionalFormatting sqref="E12:Q12">
    <cfRule type="top10" dxfId="11" priority="5" bottom="1" rank="3"/>
    <cfRule type="top10" dxfId="10" priority="16" bottom="1" rank="3"/>
  </conditionalFormatting>
  <conditionalFormatting sqref="E13:Q13">
    <cfRule type="top10" dxfId="9" priority="4" bottom="1" rank="3"/>
    <cfRule type="top10" dxfId="8" priority="15" bottom="1" rank="3"/>
  </conditionalFormatting>
  <conditionalFormatting sqref="E14:Q14">
    <cfRule type="top10" dxfId="7" priority="14" bottom="1" rank="3"/>
  </conditionalFormatting>
  <conditionalFormatting sqref="F15:Q15">
    <cfRule type="top10" dxfId="6" priority="13" bottom="1" rank="3"/>
  </conditionalFormatting>
  <conditionalFormatting sqref="F16:Q16">
    <cfRule type="top10" dxfId="5" priority="12" bottom="1" rank="3"/>
  </conditionalFormatting>
  <conditionalFormatting sqref="F17:Q17">
    <cfRule type="top10" dxfId="4" priority="11" bottom="1" rank="3"/>
  </conditionalFormatting>
  <conditionalFormatting sqref="E10:Q10">
    <cfRule type="top10" dxfId="3" priority="6" bottom="1" rank="3"/>
  </conditionalFormatting>
  <conditionalFormatting sqref="E15:Q15">
    <cfRule type="top10" dxfId="2" priority="3" bottom="1" rank="3"/>
  </conditionalFormatting>
  <conditionalFormatting sqref="E16:Q16">
    <cfRule type="top10" dxfId="1" priority="2" bottom="1" rank="3"/>
  </conditionalFormatting>
  <conditionalFormatting sqref="D23:D35">
    <cfRule type="top10" dxfId="0" priority="1" rank="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F3FB6-99D7-3F42-8B0E-1EAFE2574E13}">
  <sheetPr codeName="Sheet2"/>
  <dimension ref="A1:AN57"/>
  <sheetViews>
    <sheetView topLeftCell="A22" workbookViewId="0">
      <selection activeCell="F54" sqref="F54"/>
    </sheetView>
  </sheetViews>
  <sheetFormatPr baseColWidth="10" defaultColWidth="11" defaultRowHeight="16"/>
  <cols>
    <col min="1" max="1" width="27" bestFit="1" customWidth="1"/>
    <col min="2" max="2" width="10.83203125" customWidth="1"/>
    <col min="4" max="4" width="12.1640625" customWidth="1"/>
    <col min="5" max="5" width="11.5" bestFit="1" customWidth="1"/>
    <col min="18" max="18" width="10.83203125" style="26"/>
  </cols>
  <sheetData>
    <row r="1" spans="1:39">
      <c r="B1" t="s">
        <v>37</v>
      </c>
      <c r="C1" t="s">
        <v>38</v>
      </c>
    </row>
    <row r="2" spans="1:39">
      <c r="A2" t="s">
        <v>25</v>
      </c>
      <c r="B2">
        <v>49.244350787636201</v>
      </c>
      <c r="C2">
        <v>-123.124212573042</v>
      </c>
      <c r="D2">
        <f t="shared" ref="D2:M4" si="0">SQRT(((D$17-$B2)*110.574)^2+((D$18-$C2)*COS($B2)*111.32)^2)</f>
        <v>17.045782032657161</v>
      </c>
      <c r="E2">
        <f t="shared" si="0"/>
        <v>8.3718873976556427</v>
      </c>
      <c r="F2">
        <f t="shared" si="0"/>
        <v>8.6145306169814599</v>
      </c>
      <c r="G2">
        <f t="shared" si="0"/>
        <v>19.73765557078406</v>
      </c>
      <c r="H2">
        <f t="shared" si="0"/>
        <v>37.250934906732141</v>
      </c>
      <c r="I2">
        <f t="shared" si="0"/>
        <v>17.443672911390269</v>
      </c>
      <c r="J2">
        <f t="shared" si="0"/>
        <v>12.977590706969295</v>
      </c>
      <c r="K2">
        <f t="shared" si="0"/>
        <v>30.70315912541183</v>
      </c>
      <c r="L2">
        <f t="shared" si="0"/>
        <v>13.114986989332357</v>
      </c>
      <c r="M2">
        <f t="shared" si="0"/>
        <v>20.057283321814733</v>
      </c>
      <c r="N2">
        <f t="shared" ref="N2:W4" si="1">SQRT(((N$17-$B2)*110.574)^2+((N$18-$C2)*COS($B2)*111.32)^2)</f>
        <v>8.8909625014347764</v>
      </c>
      <c r="O2">
        <f t="shared" si="1"/>
        <v>9.5479546502973456</v>
      </c>
      <c r="P2">
        <f t="shared" si="1"/>
        <v>15.57085824784073</v>
      </c>
      <c r="Q2">
        <f t="shared" si="1"/>
        <v>31.107389457619483</v>
      </c>
      <c r="R2">
        <f t="shared" si="1"/>
        <v>2.4113660763257818</v>
      </c>
      <c r="S2">
        <f t="shared" si="1"/>
        <v>3.6357272811777186</v>
      </c>
      <c r="T2">
        <f t="shared" si="1"/>
        <v>3.6050446316095388</v>
      </c>
      <c r="U2">
        <f t="shared" si="1"/>
        <v>2.1571462625846869</v>
      </c>
      <c r="V2">
        <f t="shared" si="1"/>
        <v>4.7873023699068842</v>
      </c>
      <c r="W2">
        <f t="shared" si="1"/>
        <v>6.1819832333009392</v>
      </c>
      <c r="X2">
        <f t="shared" ref="X2:AG4" si="2">SQRT(((X$17-$B2)*110.574)^2+((X$18-$C2)*COS($B2)*111.32)^2)</f>
        <v>2.8692359243621</v>
      </c>
      <c r="Y2">
        <f t="shared" si="2"/>
        <v>2.0493266624171986</v>
      </c>
      <c r="Z2">
        <f t="shared" si="2"/>
        <v>5.5117909625103376</v>
      </c>
      <c r="AA2">
        <f t="shared" si="2"/>
        <v>3.6938804654541166</v>
      </c>
      <c r="AB2">
        <f t="shared" si="2"/>
        <v>3.7371580345910638</v>
      </c>
      <c r="AC2">
        <f t="shared" si="2"/>
        <v>2.4953856820812277</v>
      </c>
      <c r="AD2">
        <f t="shared" si="2"/>
        <v>2.0660492201895857</v>
      </c>
      <c r="AE2">
        <f t="shared" si="2"/>
        <v>4.7693642541569634</v>
      </c>
      <c r="AF2">
        <f t="shared" si="2"/>
        <v>1.3877571148490231</v>
      </c>
      <c r="AG2">
        <f t="shared" si="2"/>
        <v>0.99922501424089982</v>
      </c>
      <c r="AH2">
        <f t="shared" ref="AH2:AM4" si="3">SQRT(((AH$17-$B2)*110.574)^2+((AH$18-$C2)*COS($B2)*111.32)^2)</f>
        <v>0.21954787889770308</v>
      </c>
      <c r="AI2">
        <f t="shared" si="3"/>
        <v>4.1497050541033396</v>
      </c>
      <c r="AJ2">
        <f t="shared" si="3"/>
        <v>3.4681333046689051</v>
      </c>
      <c r="AK2">
        <f t="shared" si="3"/>
        <v>4.349542865552559</v>
      </c>
      <c r="AL2">
        <f t="shared" si="3"/>
        <v>5.1182304975803206</v>
      </c>
      <c r="AM2">
        <f t="shared" si="3"/>
        <v>4.7817295484989915</v>
      </c>
    </row>
    <row r="3" spans="1:39">
      <c r="A3" t="s">
        <v>26</v>
      </c>
      <c r="B3">
        <v>49.258844459133599</v>
      </c>
      <c r="C3">
        <v>-123.09553996175499</v>
      </c>
      <c r="D3">
        <f t="shared" si="0"/>
        <v>16.466117156594141</v>
      </c>
      <c r="E3">
        <f t="shared" si="0"/>
        <v>6.9370500164234752</v>
      </c>
      <c r="F3">
        <f t="shared" si="0"/>
        <v>10.448398092870146</v>
      </c>
      <c r="G3">
        <f t="shared" si="0"/>
        <v>18.206610328829491</v>
      </c>
      <c r="H3">
        <f t="shared" si="0"/>
        <v>37.293596338258645</v>
      </c>
      <c r="I3">
        <f t="shared" si="0"/>
        <v>18.555605511967272</v>
      </c>
      <c r="J3">
        <f t="shared" si="0"/>
        <v>10.806545844858144</v>
      </c>
      <c r="K3">
        <f t="shared" si="0"/>
        <v>29.912742145511494</v>
      </c>
      <c r="L3">
        <f t="shared" si="0"/>
        <v>12.457520150603873</v>
      </c>
      <c r="M3">
        <f t="shared" si="0"/>
        <v>18.721624635477941</v>
      </c>
      <c r="N3">
        <f t="shared" si="1"/>
        <v>6.9010624779037091</v>
      </c>
      <c r="O3">
        <f t="shared" si="1"/>
        <v>8.6200803800516272</v>
      </c>
      <c r="P3">
        <f t="shared" si="1"/>
        <v>13.858621299306112</v>
      </c>
      <c r="Q3">
        <f t="shared" si="1"/>
        <v>31.036415372845241</v>
      </c>
      <c r="R3">
        <f t="shared" si="1"/>
        <v>3.8912788560910765</v>
      </c>
      <c r="S3">
        <f t="shared" si="1"/>
        <v>2.5269662327399502</v>
      </c>
      <c r="T3">
        <f t="shared" si="1"/>
        <v>5.4115150112897075</v>
      </c>
      <c r="U3">
        <f t="shared" si="1"/>
        <v>2.1899209780652007</v>
      </c>
      <c r="V3">
        <f t="shared" si="1"/>
        <v>2.5100889099398418</v>
      </c>
      <c r="W3">
        <f t="shared" si="1"/>
        <v>3.9282372556442855</v>
      </c>
      <c r="X3">
        <f t="shared" si="2"/>
        <v>1.507934857438102</v>
      </c>
      <c r="Y3">
        <f t="shared" si="2"/>
        <v>4.3913840134271371</v>
      </c>
      <c r="Z3">
        <f t="shared" si="2"/>
        <v>5.3556176243695539</v>
      </c>
      <c r="AA3">
        <f t="shared" si="2"/>
        <v>4.4579434914403224</v>
      </c>
      <c r="AB3">
        <f t="shared" si="2"/>
        <v>5.7093104906570922</v>
      </c>
      <c r="AC3">
        <f t="shared" si="2"/>
        <v>0.49685274779026811</v>
      </c>
      <c r="AD3">
        <f t="shared" si="2"/>
        <v>3.8315516125357076</v>
      </c>
      <c r="AE3">
        <f t="shared" si="2"/>
        <v>3.5491181308818645</v>
      </c>
      <c r="AF3">
        <f t="shared" si="2"/>
        <v>2.0592096102985051</v>
      </c>
      <c r="AG3">
        <f t="shared" si="2"/>
        <v>3.1083810396029934</v>
      </c>
      <c r="AH3">
        <f t="shared" si="3"/>
        <v>2.1300096508102007</v>
      </c>
      <c r="AI3">
        <f t="shared" si="3"/>
        <v>2.0114703886460625</v>
      </c>
      <c r="AJ3">
        <f t="shared" si="3"/>
        <v>4.4913001383374054</v>
      </c>
      <c r="AK3">
        <f t="shared" si="3"/>
        <v>4.6007443901749898</v>
      </c>
      <c r="AL3">
        <f t="shared" si="3"/>
        <v>4.2675594841638933</v>
      </c>
      <c r="AM3">
        <f t="shared" si="3"/>
        <v>6.228324292890143</v>
      </c>
    </row>
    <row r="4" spans="1:39">
      <c r="A4" t="s">
        <v>27</v>
      </c>
      <c r="B4">
        <v>49.280652660566297</v>
      </c>
      <c r="C4">
        <v>-123.12825547304</v>
      </c>
      <c r="D4">
        <f t="shared" si="0"/>
        <v>19.828016374293345</v>
      </c>
      <c r="E4">
        <f t="shared" si="0"/>
        <v>9.753996902213391</v>
      </c>
      <c r="F4">
        <f t="shared" si="0"/>
        <v>12.61554991039082</v>
      </c>
      <c r="G4">
        <f t="shared" si="0"/>
        <v>20.629121183711369</v>
      </c>
      <c r="H4">
        <f t="shared" si="0"/>
        <v>41.193031462338318</v>
      </c>
      <c r="I4">
        <f t="shared" si="0"/>
        <v>21.441668879322535</v>
      </c>
      <c r="J4">
        <f t="shared" si="0"/>
        <v>10.304355180761302</v>
      </c>
      <c r="K4">
        <f t="shared" si="0"/>
        <v>33.316181729980137</v>
      </c>
      <c r="L4">
        <f t="shared" si="0"/>
        <v>15.734081618055146</v>
      </c>
      <c r="M4">
        <f t="shared" si="0"/>
        <v>21.462044776247165</v>
      </c>
      <c r="N4">
        <f t="shared" si="1"/>
        <v>5.5455044846503299</v>
      </c>
      <c r="O4">
        <f t="shared" si="1"/>
        <v>5.654691657657307</v>
      </c>
      <c r="P4">
        <f t="shared" si="1"/>
        <v>16.0406482161425</v>
      </c>
      <c r="Q4">
        <f t="shared" si="1"/>
        <v>34.787985878311702</v>
      </c>
      <c r="R4">
        <f t="shared" si="1"/>
        <v>3.4711131175914898</v>
      </c>
      <c r="S4">
        <f t="shared" si="1"/>
        <v>0.59482684257270735</v>
      </c>
      <c r="T4">
        <f t="shared" si="1"/>
        <v>4.8372560195717877</v>
      </c>
      <c r="U4">
        <f t="shared" si="1"/>
        <v>1.9058761877539931</v>
      </c>
      <c r="V4">
        <f t="shared" si="1"/>
        <v>3.643327254354332</v>
      </c>
      <c r="W4">
        <f t="shared" si="1"/>
        <v>5.1808898902227556</v>
      </c>
      <c r="X4">
        <f t="shared" si="2"/>
        <v>4.660667281249542</v>
      </c>
      <c r="Y4">
        <f t="shared" si="2"/>
        <v>5.2742534997824553</v>
      </c>
      <c r="Z4">
        <f t="shared" si="2"/>
        <v>8.5637198131551795</v>
      </c>
      <c r="AA4">
        <f t="shared" si="2"/>
        <v>2.8129297341323127</v>
      </c>
      <c r="AB4">
        <f t="shared" si="2"/>
        <v>7.7358717199773563</v>
      </c>
      <c r="AC4">
        <f t="shared" si="2"/>
        <v>2.6514991663877194</v>
      </c>
      <c r="AD4">
        <f t="shared" si="2"/>
        <v>6.0746301859751535</v>
      </c>
      <c r="AE4">
        <f t="shared" si="2"/>
        <v>6.6366500961881636</v>
      </c>
      <c r="AF4">
        <f t="shared" si="2"/>
        <v>4.7355101203241343</v>
      </c>
      <c r="AG4">
        <f t="shared" si="2"/>
        <v>3.9907141911133746</v>
      </c>
      <c r="AH4">
        <f t="shared" si="3"/>
        <v>3.9469182803488803</v>
      </c>
      <c r="AI4">
        <f t="shared" si="3"/>
        <v>2.5566558171587102</v>
      </c>
      <c r="AJ4">
        <f t="shared" si="3"/>
        <v>7.2660348017343734</v>
      </c>
      <c r="AK4">
        <f t="shared" si="3"/>
        <v>7.7016614314471248</v>
      </c>
      <c r="AL4">
        <f t="shared" si="3"/>
        <v>1.1925472921375539</v>
      </c>
      <c r="AM4">
        <f t="shared" si="3"/>
        <v>4.9278068580586503</v>
      </c>
    </row>
    <row r="5" spans="1:39">
      <c r="A5" t="s">
        <v>175</v>
      </c>
      <c r="B5">
        <v>49.289098538389602</v>
      </c>
      <c r="C5">
        <v>-122.82454610492501</v>
      </c>
      <c r="D5">
        <f t="shared" ref="D5" si="4">SQRT(((D$17-$B5)*110.574)^2+((D$18-$C5)*COS($B5)*111.32)^2)</f>
        <v>10.92090457744265</v>
      </c>
      <c r="E5">
        <f t="shared" ref="E5:AM5" si="5">SQRT(((E$17-$B5)*110.574)^2+((E$18-$C5)*COS($B5)*111.32)^2)</f>
        <v>10.694914567119238</v>
      </c>
      <c r="F5">
        <f t="shared" si="5"/>
        <v>23.551768713861168</v>
      </c>
      <c r="G5">
        <f t="shared" si="5"/>
        <v>2.0401050787425197</v>
      </c>
      <c r="H5">
        <f t="shared" si="5"/>
        <v>28.591450918429242</v>
      </c>
      <c r="I5">
        <f t="shared" si="5"/>
        <v>24.863448978441525</v>
      </c>
      <c r="J5">
        <f t="shared" si="5"/>
        <v>12.724365946647994</v>
      </c>
      <c r="K5">
        <f t="shared" si="5"/>
        <v>16.072607910052007</v>
      </c>
      <c r="L5">
        <f t="shared" si="5"/>
        <v>10.681225243254094</v>
      </c>
      <c r="M5">
        <f t="shared" si="5"/>
        <v>3.9739233558684748</v>
      </c>
      <c r="N5">
        <f t="shared" si="5"/>
        <v>15.824911006135158</v>
      </c>
      <c r="O5">
        <f t="shared" si="5"/>
        <v>21.376219692866698</v>
      </c>
      <c r="P5">
        <f t="shared" si="5"/>
        <v>2.7361915059631179</v>
      </c>
      <c r="Q5">
        <f t="shared" si="5"/>
        <v>22.862939138564073</v>
      </c>
      <c r="R5">
        <f t="shared" si="5"/>
        <v>21.282675305867027</v>
      </c>
      <c r="S5">
        <f t="shared" si="5"/>
        <v>18.520211060975857</v>
      </c>
      <c r="T5">
        <f t="shared" si="5"/>
        <v>22.880581295505745</v>
      </c>
      <c r="U5">
        <f t="shared" si="5"/>
        <v>19.331888058489696</v>
      </c>
      <c r="V5">
        <f t="shared" si="5"/>
        <v>15.332247015570838</v>
      </c>
      <c r="W5">
        <f t="shared" si="5"/>
        <v>13.715897633639022</v>
      </c>
      <c r="X5">
        <f t="shared" si="5"/>
        <v>16.264358870386975</v>
      </c>
      <c r="Y5">
        <f t="shared" si="5"/>
        <v>21.441857732395075</v>
      </c>
      <c r="Z5">
        <f t="shared" si="5"/>
        <v>15.512430003317426</v>
      </c>
      <c r="AA5">
        <f t="shared" si="5"/>
        <v>21.552056235795142</v>
      </c>
      <c r="AB5">
        <f t="shared" si="5"/>
        <v>20.934197950153568</v>
      </c>
      <c r="AC5">
        <f t="shared" si="5"/>
        <v>17.385992263195707</v>
      </c>
      <c r="AD5">
        <f t="shared" si="5"/>
        <v>19.494216687567018</v>
      </c>
      <c r="AE5">
        <f t="shared" si="5"/>
        <v>14.43725178248039</v>
      </c>
      <c r="AF5">
        <f t="shared" si="5"/>
        <v>18.082688631449631</v>
      </c>
      <c r="AG5">
        <f t="shared" si="5"/>
        <v>20.332165359592988</v>
      </c>
      <c r="AH5">
        <f t="shared" si="5"/>
        <v>19.096179659247039</v>
      </c>
      <c r="AI5">
        <f t="shared" si="5"/>
        <v>16.445853861945796</v>
      </c>
      <c r="AJ5">
        <f t="shared" si="5"/>
        <v>18.363448660018268</v>
      </c>
      <c r="AK5">
        <f t="shared" si="5"/>
        <v>16.749359908708847</v>
      </c>
      <c r="AL5">
        <f t="shared" si="5"/>
        <v>19.516611749850011</v>
      </c>
      <c r="AM5">
        <f t="shared" si="5"/>
        <v>23.617905794406134</v>
      </c>
    </row>
    <row r="6" spans="1:39">
      <c r="A6" t="s">
        <v>28</v>
      </c>
      <c r="B6">
        <v>49.261763014899998</v>
      </c>
      <c r="C6">
        <v>-123.123954217223</v>
      </c>
      <c r="D6">
        <f t="shared" ref="D6:M8" si="6">SQRT(((D$17-$B6)*110.574)^2+((D$18-$C6)*COS($B6)*111.32)^2)</f>
        <v>18.194287546949415</v>
      </c>
      <c r="E6">
        <f t="shared" si="6"/>
        <v>8.6971516708296956</v>
      </c>
      <c r="F6">
        <f t="shared" si="6"/>
        <v>10.538351888567101</v>
      </c>
      <c r="G6">
        <f t="shared" si="6"/>
        <v>19.927855843333557</v>
      </c>
      <c r="H6">
        <f t="shared" si="6"/>
        <v>39.016115829918185</v>
      </c>
      <c r="I6">
        <f t="shared" si="6"/>
        <v>19.317501221588191</v>
      </c>
      <c r="J6">
        <f t="shared" si="6"/>
        <v>11.511255533503441</v>
      </c>
      <c r="K6">
        <f t="shared" si="6"/>
        <v>31.775708509817569</v>
      </c>
      <c r="L6">
        <f t="shared" si="6"/>
        <v>14.16290020286575</v>
      </c>
      <c r="M6">
        <f t="shared" si="6"/>
        <v>20.502189510956356</v>
      </c>
      <c r="N6">
        <f t="shared" ref="N6:W8" si="7">SQRT(((N$17-$B6)*110.574)^2+((N$18-$C6)*COS($B6)*111.32)^2)</f>
        <v>7.1393901875955788</v>
      </c>
      <c r="O6">
        <f t="shared" si="7"/>
        <v>7.7016992189510587</v>
      </c>
      <c r="P6">
        <f t="shared" si="7"/>
        <v>15.529595540762999</v>
      </c>
      <c r="Q6">
        <f t="shared" si="7"/>
        <v>32.739984255245311</v>
      </c>
      <c r="R6">
        <f t="shared" si="7"/>
        <v>2.3134454524559702</v>
      </c>
      <c r="S6">
        <f t="shared" si="7"/>
        <v>1.7151337238868172</v>
      </c>
      <c r="T6">
        <f t="shared" si="7"/>
        <v>3.8647435282727396</v>
      </c>
      <c r="U6">
        <f t="shared" si="7"/>
        <v>0.47941505964560344</v>
      </c>
      <c r="V6">
        <f t="shared" si="7"/>
        <v>3.6511608235180275</v>
      </c>
      <c r="W6">
        <f t="shared" si="7"/>
        <v>5.2319472811997292</v>
      </c>
      <c r="X6">
        <f t="shared" ref="X6:AG8" si="8">SQRT(((X$17-$B6)*110.574)^2+((X$18-$C6)*COS($B6)*111.32)^2)</f>
        <v>3.1387435400807235</v>
      </c>
      <c r="Y6">
        <f t="shared" si="8"/>
        <v>3.4619433121665102</v>
      </c>
      <c r="Z6">
        <f t="shared" si="8"/>
        <v>6.7490620972989577</v>
      </c>
      <c r="AA6">
        <f t="shared" si="8"/>
        <v>2.7514495983872327</v>
      </c>
      <c r="AB6">
        <f t="shared" si="8"/>
        <v>5.658580751260609</v>
      </c>
      <c r="AC6">
        <f t="shared" si="8"/>
        <v>1.4667928455379744</v>
      </c>
      <c r="AD6">
        <f t="shared" si="8"/>
        <v>3.9678475293917925</v>
      </c>
      <c r="AE6">
        <f t="shared" si="8"/>
        <v>5.248155946598466</v>
      </c>
      <c r="AF6">
        <f t="shared" si="8"/>
        <v>2.7075285059616507</v>
      </c>
      <c r="AG6">
        <f t="shared" si="8"/>
        <v>2.0951487702643163</v>
      </c>
      <c r="AH6">
        <f t="shared" ref="AH6:AM8" si="9">SQRT(((AH$17-$B6)*110.574)^2+((AH$18-$C6)*COS($B6)*111.32)^2)</f>
        <v>1.8411256396574738</v>
      </c>
      <c r="AI6">
        <f t="shared" si="9"/>
        <v>2.7264122351412259</v>
      </c>
      <c r="AJ6">
        <f t="shared" si="9"/>
        <v>5.1941965943869635</v>
      </c>
      <c r="AK6">
        <f t="shared" si="9"/>
        <v>5.7660416751645034</v>
      </c>
      <c r="AL6">
        <f t="shared" si="9"/>
        <v>3.2378407742777822</v>
      </c>
      <c r="AM6">
        <f t="shared" si="9"/>
        <v>4.5541187587341607</v>
      </c>
    </row>
    <row r="7" spans="1:39">
      <c r="A7" t="s">
        <v>29</v>
      </c>
      <c r="B7">
        <v>49.1759832594039</v>
      </c>
      <c r="C7">
        <v>-122.842629973044</v>
      </c>
      <c r="D7">
        <f t="shared" si="6"/>
        <v>1.7251532848358235</v>
      </c>
      <c r="E7">
        <f t="shared" si="6"/>
        <v>10.738176468820265</v>
      </c>
      <c r="F7">
        <f t="shared" si="6"/>
        <v>15.030497008948</v>
      </c>
      <c r="G7">
        <f t="shared" si="6"/>
        <v>12.190828021468292</v>
      </c>
      <c r="H7">
        <f t="shared" si="6"/>
        <v>17.976891407029775</v>
      </c>
      <c r="I7">
        <f t="shared" si="6"/>
        <v>13.022050350887856</v>
      </c>
      <c r="J7">
        <f t="shared" si="6"/>
        <v>20.304574824752706</v>
      </c>
      <c r="K7">
        <f t="shared" si="6"/>
        <v>13.466552627966992</v>
      </c>
      <c r="L7">
        <f t="shared" si="6"/>
        <v>4.8177800318161363</v>
      </c>
      <c r="M7">
        <f t="shared" si="6"/>
        <v>10.109796542960305</v>
      </c>
      <c r="N7">
        <f t="shared" si="7"/>
        <v>19.844259051579339</v>
      </c>
      <c r="O7">
        <f t="shared" si="7"/>
        <v>23.507613042672848</v>
      </c>
      <c r="P7">
        <f t="shared" si="7"/>
        <v>12.113008135633482</v>
      </c>
      <c r="Q7">
        <f t="shared" si="7"/>
        <v>12.295971723812753</v>
      </c>
      <c r="R7">
        <f t="shared" si="7"/>
        <v>18.560316660320627</v>
      </c>
      <c r="S7">
        <f t="shared" si="7"/>
        <v>18.1883493102914</v>
      </c>
      <c r="T7">
        <f t="shared" si="7"/>
        <v>19.47553551140701</v>
      </c>
      <c r="U7">
        <f t="shared" si="7"/>
        <v>17.746680367492157</v>
      </c>
      <c r="V7">
        <f t="shared" si="7"/>
        <v>16.146607320508561</v>
      </c>
      <c r="W7">
        <f t="shared" si="7"/>
        <v>15.58501839897222</v>
      </c>
      <c r="X7">
        <f t="shared" si="8"/>
        <v>14.557500580996189</v>
      </c>
      <c r="Y7">
        <f t="shared" si="8"/>
        <v>17.384225987662049</v>
      </c>
      <c r="Z7">
        <f t="shared" si="8"/>
        <v>11.345642678467801</v>
      </c>
      <c r="AA7">
        <f t="shared" si="8"/>
        <v>19.649165577579037</v>
      </c>
      <c r="AB7">
        <f t="shared" si="8"/>
        <v>15.30854888196173</v>
      </c>
      <c r="AC7">
        <f t="shared" si="8"/>
        <v>16.351801284178382</v>
      </c>
      <c r="AD7">
        <f t="shared" si="8"/>
        <v>15.167190346063697</v>
      </c>
      <c r="AE7">
        <f t="shared" si="8"/>
        <v>12.773774254198058</v>
      </c>
      <c r="AF7">
        <f t="shared" si="8"/>
        <v>15.128089760488701</v>
      </c>
      <c r="AG7">
        <f t="shared" si="8"/>
        <v>17.194280412308199</v>
      </c>
      <c r="AH7">
        <f t="shared" si="9"/>
        <v>16.250227455665087</v>
      </c>
      <c r="AI7">
        <f t="shared" si="9"/>
        <v>16.811931734213818</v>
      </c>
      <c r="AJ7">
        <f t="shared" si="9"/>
        <v>13.627802534961106</v>
      </c>
      <c r="AK7">
        <f t="shared" si="9"/>
        <v>12.452719261322004</v>
      </c>
      <c r="AL7">
        <f t="shared" si="9"/>
        <v>19.755663412622919</v>
      </c>
      <c r="AM7">
        <f t="shared" si="9"/>
        <v>20.681578414474568</v>
      </c>
    </row>
    <row r="8" spans="1:39">
      <c r="A8" t="s">
        <v>30</v>
      </c>
      <c r="B8">
        <v>49.168956331773501</v>
      </c>
      <c r="C8">
        <v>-123.146849859554</v>
      </c>
      <c r="D8">
        <f t="shared" si="6"/>
        <v>15.342517427044005</v>
      </c>
      <c r="E8">
        <f t="shared" si="6"/>
        <v>12.225615587541483</v>
      </c>
      <c r="F8">
        <f t="shared" si="6"/>
        <v>0.72223925950248713</v>
      </c>
      <c r="G8">
        <f t="shared" si="6"/>
        <v>22.011474742072178</v>
      </c>
      <c r="H8">
        <f t="shared" si="6"/>
        <v>31.057624802776733</v>
      </c>
      <c r="I8">
        <f t="shared" si="6"/>
        <v>10.19548120847467</v>
      </c>
      <c r="J8">
        <f t="shared" si="6"/>
        <v>20.601828737520965</v>
      </c>
      <c r="K8">
        <f t="shared" si="6"/>
        <v>28.432716347144623</v>
      </c>
      <c r="L8">
        <f t="shared" si="6"/>
        <v>12.659943022332845</v>
      </c>
      <c r="M8">
        <f t="shared" si="6"/>
        <v>21.293677502929697</v>
      </c>
      <c r="N8">
        <f t="shared" si="7"/>
        <v>17.125007702159298</v>
      </c>
      <c r="O8">
        <f t="shared" si="7"/>
        <v>17.6654815847732</v>
      </c>
      <c r="P8">
        <f t="shared" si="7"/>
        <v>19.121162220180988</v>
      </c>
      <c r="Q8">
        <f t="shared" si="7"/>
        <v>25.746190733590002</v>
      </c>
      <c r="R8">
        <f t="shared" si="7"/>
        <v>9.5285872119452772</v>
      </c>
      <c r="S8">
        <f t="shared" si="7"/>
        <v>12.039859454548553</v>
      </c>
      <c r="T8">
        <f t="shared" si="7"/>
        <v>9.2190779898246831</v>
      </c>
      <c r="U8">
        <f t="shared" si="7"/>
        <v>10.483918939181928</v>
      </c>
      <c r="V8">
        <f t="shared" si="7"/>
        <v>12.545855689461071</v>
      </c>
      <c r="W8">
        <f t="shared" si="7"/>
        <v>13.455518837075338</v>
      </c>
      <c r="X8">
        <f t="shared" si="8"/>
        <v>9.6664767073612516</v>
      </c>
      <c r="Y8">
        <f t="shared" si="8"/>
        <v>7.3518174928874069</v>
      </c>
      <c r="Z8">
        <f t="shared" si="8"/>
        <v>7.8038525021455811</v>
      </c>
      <c r="AA8">
        <f t="shared" si="8"/>
        <v>11.049825829248675</v>
      </c>
      <c r="AB8">
        <f t="shared" si="8"/>
        <v>4.6927357987506397</v>
      </c>
      <c r="AC8">
        <f t="shared" si="8"/>
        <v>10.652225245760159</v>
      </c>
      <c r="AD8">
        <f t="shared" si="8"/>
        <v>6.503058989191687</v>
      </c>
      <c r="AE8">
        <f t="shared" si="8"/>
        <v>9.903561053988339</v>
      </c>
      <c r="AF8">
        <f t="shared" si="8"/>
        <v>8.2399822152333471</v>
      </c>
      <c r="AG8">
        <f t="shared" si="8"/>
        <v>8.4463386102302476</v>
      </c>
      <c r="AH8">
        <f t="shared" si="9"/>
        <v>8.5339523179999457</v>
      </c>
      <c r="AI8">
        <f t="shared" si="9"/>
        <v>12.26960372955207</v>
      </c>
      <c r="AJ8">
        <f t="shared" si="9"/>
        <v>6.1507011087554746</v>
      </c>
      <c r="AK8">
        <f t="shared" si="9"/>
        <v>7.101482479899814</v>
      </c>
      <c r="AL8">
        <f t="shared" si="9"/>
        <v>13.403591622487333</v>
      </c>
      <c r="AM8">
        <f t="shared" si="9"/>
        <v>10.531525594928983</v>
      </c>
    </row>
    <row r="9" spans="1:39">
      <c r="A9" t="s">
        <v>31</v>
      </c>
      <c r="B9">
        <v>49.249878053697898</v>
      </c>
      <c r="C9">
        <v>-123.01491104420499</v>
      </c>
      <c r="D9">
        <f t="shared" ref="D9:N14" si="10">SQRT(((D$17-$B9)*110.574)^2+((D$18-$C9)*COS($B9)*111.32)^2)</f>
        <v>11.693126122482481</v>
      </c>
      <c r="E9">
        <f t="shared" si="10"/>
        <v>2.0226692159394961</v>
      </c>
      <c r="F9">
        <f t="shared" si="10"/>
        <v>11.545425162404289</v>
      </c>
      <c r="G9">
        <f t="shared" si="10"/>
        <v>13.539381027051572</v>
      </c>
      <c r="H9">
        <f t="shared" si="10"/>
        <v>32.493227037687824</v>
      </c>
      <c r="I9">
        <f t="shared" si="10"/>
        <v>17.11688400308007</v>
      </c>
      <c r="J9">
        <f t="shared" si="10"/>
        <v>10.35912406647881</v>
      </c>
      <c r="K9">
        <f t="shared" si="10"/>
        <v>24.672594573613083</v>
      </c>
      <c r="L9">
        <f t="shared" si="10"/>
        <v>7.8127459528075329</v>
      </c>
      <c r="M9">
        <f t="shared" si="10"/>
        <v>13.793647245565655</v>
      </c>
      <c r="N9">
        <f t="shared" si="10"/>
        <v>8.4556791146754389</v>
      </c>
      <c r="O9">
        <f t="shared" ref="O9:AD14" si="11">SQRT(((O$17-$B9)*110.574)^2+((O$18-$C9)*COS($B9)*111.32)^2)</f>
        <v>12.183962551541933</v>
      </c>
      <c r="P9">
        <f t="shared" si="11"/>
        <v>9.4609535117602075</v>
      </c>
      <c r="Q9">
        <f t="shared" si="11"/>
        <v>26.30950099021236</v>
      </c>
      <c r="R9">
        <f t="shared" si="11"/>
        <v>8.5609653771896674</v>
      </c>
      <c r="S9">
        <f t="shared" si="11"/>
        <v>6.9117520504923222</v>
      </c>
      <c r="T9">
        <f t="shared" si="11"/>
        <v>9.9869444203950017</v>
      </c>
      <c r="U9">
        <f t="shared" si="11"/>
        <v>6.9935395723679683</v>
      </c>
      <c r="V9">
        <f t="shared" si="11"/>
        <v>4.3653351629788553</v>
      </c>
      <c r="W9">
        <f t="shared" si="11"/>
        <v>3.8538396271110713</v>
      </c>
      <c r="X9">
        <f t="shared" si="11"/>
        <v>3.5904979158509036</v>
      </c>
      <c r="Y9">
        <f t="shared" si="11"/>
        <v>8.3761153115506559</v>
      </c>
      <c r="Z9">
        <f t="shared" si="11"/>
        <v>3.6285942163276439</v>
      </c>
      <c r="AA9">
        <f t="shared" si="11"/>
        <v>9.2305524453146841</v>
      </c>
      <c r="AB9">
        <f t="shared" si="11"/>
        <v>8.033074001913505</v>
      </c>
      <c r="AC9">
        <f t="shared" si="11"/>
        <v>5.1650329570551721</v>
      </c>
      <c r="AD9">
        <f t="shared" si="11"/>
        <v>6.520444705953639</v>
      </c>
      <c r="AE9">
        <f t="shared" ref="AE9:AM14" si="12">SQRT(((AE$17-$B9)*110.574)^2+((AE$18-$C9)*COS($B9)*111.32)^2)</f>
        <v>1.7081067814975941</v>
      </c>
      <c r="AF9">
        <f t="shared" si="12"/>
        <v>5.185562494966212</v>
      </c>
      <c r="AG9">
        <f t="shared" si="12"/>
        <v>7.4334425523277963</v>
      </c>
      <c r="AH9">
        <f t="shared" si="12"/>
        <v>6.2347924430672848</v>
      </c>
      <c r="AI9">
        <f t="shared" si="12"/>
        <v>5.1727502001284309</v>
      </c>
      <c r="AJ9">
        <f t="shared" si="12"/>
        <v>5.6679514189180535</v>
      </c>
      <c r="AK9">
        <f t="shared" si="12"/>
        <v>4.3318285250055659</v>
      </c>
      <c r="AL9">
        <f t="shared" si="12"/>
        <v>8.4620927310542324</v>
      </c>
      <c r="AM9">
        <f t="shared" si="12"/>
        <v>10.935791453176172</v>
      </c>
    </row>
    <row r="10" spans="1:39">
      <c r="A10" t="s">
        <v>32</v>
      </c>
      <c r="B10">
        <v>49.085481612736501</v>
      </c>
      <c r="C10">
        <v>-123.061555473048</v>
      </c>
      <c r="D10">
        <f t="shared" si="10"/>
        <v>14.76981498827981</v>
      </c>
      <c r="E10">
        <f t="shared" si="10"/>
        <v>18.382949450146238</v>
      </c>
      <c r="F10">
        <f t="shared" si="10"/>
        <v>9.4755754774464158</v>
      </c>
      <c r="G10">
        <f t="shared" si="10"/>
        <v>24.705609187016488</v>
      </c>
      <c r="H10">
        <f t="shared" si="10"/>
        <v>20.7755473935838</v>
      </c>
      <c r="I10">
        <f t="shared" si="10"/>
        <v>1.8342505051023863</v>
      </c>
      <c r="J10">
        <f t="shared" si="10"/>
        <v>28.621508602646248</v>
      </c>
      <c r="K10">
        <f t="shared" si="10"/>
        <v>24.590046777768979</v>
      </c>
      <c r="L10">
        <f t="shared" si="10"/>
        <v>14.746623714222252</v>
      </c>
      <c r="M10">
        <f t="shared" si="10"/>
        <v>22.931633606263389</v>
      </c>
      <c r="N10">
        <f t="shared" si="10"/>
        <v>25.935713243633572</v>
      </c>
      <c r="O10">
        <f t="shared" ref="O10:S14" si="13">SQRT(((O$17-$B10)*110.574)^2+((O$18-$C10)*COS($B10)*111.32)^2)</f>
        <v>27.206064236322288</v>
      </c>
      <c r="P10">
        <f t="shared" si="13"/>
        <v>23.531432287075525</v>
      </c>
      <c r="Q10">
        <f t="shared" si="13"/>
        <v>17.136238622695451</v>
      </c>
      <c r="R10">
        <f t="shared" si="13"/>
        <v>19.197531884823348</v>
      </c>
      <c r="S10">
        <f t="shared" si="13"/>
        <v>21.346024870033649</v>
      </c>
      <c r="T10">
        <f t="shared" si="11"/>
        <v>18.979166784583608</v>
      </c>
      <c r="U10">
        <f t="shared" si="11"/>
        <v>19.905140452413985</v>
      </c>
      <c r="V10">
        <f t="shared" si="11"/>
        <v>21.146465560946613</v>
      </c>
      <c r="W10">
        <f t="shared" si="11"/>
        <v>21.642968513273168</v>
      </c>
      <c r="X10">
        <f t="shared" si="11"/>
        <v>18.212959226009783</v>
      </c>
      <c r="Y10">
        <f t="shared" si="11"/>
        <v>17.037490851163216</v>
      </c>
      <c r="Z10">
        <f t="shared" si="11"/>
        <v>14.921093108862722</v>
      </c>
      <c r="AA10">
        <f t="shared" si="11"/>
        <v>20.726323697332663</v>
      </c>
      <c r="AB10">
        <f t="shared" si="11"/>
        <v>14.148563427977363</v>
      </c>
      <c r="AC10">
        <f t="shared" si="11"/>
        <v>19.672713960070368</v>
      </c>
      <c r="AD10">
        <f t="shared" si="11"/>
        <v>15.722958359688947</v>
      </c>
      <c r="AE10">
        <f t="shared" si="12"/>
        <v>17.602444534194252</v>
      </c>
      <c r="AF10">
        <f t="shared" si="12"/>
        <v>17.224489442406774</v>
      </c>
      <c r="AG10">
        <f t="shared" si="12"/>
        <v>17.99238026517563</v>
      </c>
      <c r="AH10">
        <f t="shared" si="12"/>
        <v>17.838488444795281</v>
      </c>
      <c r="AI10">
        <f t="shared" si="12"/>
        <v>21.15007969889815</v>
      </c>
      <c r="AJ10">
        <f t="shared" si="12"/>
        <v>14.739239928752522</v>
      </c>
      <c r="AK10">
        <f t="shared" si="12"/>
        <v>14.960709914418331</v>
      </c>
      <c r="AL10">
        <f t="shared" si="12"/>
        <v>22.854108507280667</v>
      </c>
      <c r="AM10">
        <f t="shared" si="12"/>
        <v>20.277476875087171</v>
      </c>
    </row>
    <row r="11" spans="1:39">
      <c r="A11" t="s">
        <v>33</v>
      </c>
      <c r="B11">
        <v>49.095677113077898</v>
      </c>
      <c r="C11">
        <v>-122.612516859556</v>
      </c>
      <c r="D11">
        <f t="shared" si="10"/>
        <v>14.743962440772384</v>
      </c>
      <c r="E11">
        <f t="shared" si="10"/>
        <v>23.288103992982812</v>
      </c>
      <c r="F11">
        <f t="shared" si="10"/>
        <v>23.961570329719763</v>
      </c>
      <c r="G11">
        <f t="shared" si="10"/>
        <v>22.233764054923093</v>
      </c>
      <c r="H11">
        <f t="shared" si="10"/>
        <v>3.0464445542924565</v>
      </c>
      <c r="I11">
        <f t="shared" si="10"/>
        <v>17.988322289518919</v>
      </c>
      <c r="J11">
        <f t="shared" si="10"/>
        <v>32.255315086706851</v>
      </c>
      <c r="K11">
        <f t="shared" si="10"/>
        <v>13.683232969736503</v>
      </c>
      <c r="L11">
        <f t="shared" si="10"/>
        <v>17.782395019424147</v>
      </c>
      <c r="M11">
        <f t="shared" si="10"/>
        <v>19.878346976399243</v>
      </c>
      <c r="N11">
        <f t="shared" si="10"/>
        <v>31.852151473619124</v>
      </c>
      <c r="O11">
        <f t="shared" si="13"/>
        <v>35.066551121036809</v>
      </c>
      <c r="P11">
        <f t="shared" si="13"/>
        <v>23.68164536600057</v>
      </c>
      <c r="Q11">
        <f t="shared" si="13"/>
        <v>2.2840831375181394</v>
      </c>
      <c r="R11">
        <f t="shared" si="13"/>
        <v>29.61300854274641</v>
      </c>
      <c r="S11">
        <f t="shared" si="13"/>
        <v>29.8448799262252</v>
      </c>
      <c r="T11">
        <f t="shared" si="11"/>
        <v>30.197958953263704</v>
      </c>
      <c r="U11">
        <f t="shared" si="11"/>
        <v>29.197556495639152</v>
      </c>
      <c r="V11">
        <f t="shared" si="11"/>
        <v>28.194758633225721</v>
      </c>
      <c r="W11">
        <f t="shared" si="11"/>
        <v>27.785711161607001</v>
      </c>
      <c r="X11">
        <f t="shared" si="11"/>
        <v>26.406805624101892</v>
      </c>
      <c r="Y11">
        <f t="shared" si="11"/>
        <v>28.180178542162484</v>
      </c>
      <c r="Z11">
        <f t="shared" si="11"/>
        <v>23.167037213701111</v>
      </c>
      <c r="AA11">
        <f t="shared" si="11"/>
        <v>30.789059973881979</v>
      </c>
      <c r="AB11">
        <f t="shared" si="11"/>
        <v>25.84084740749346</v>
      </c>
      <c r="AC11">
        <f t="shared" si="11"/>
        <v>28.093497488781008</v>
      </c>
      <c r="AD11">
        <f t="shared" si="11"/>
        <v>26.22456896083132</v>
      </c>
      <c r="AE11">
        <f t="shared" si="12"/>
        <v>24.887410271240668</v>
      </c>
      <c r="AF11">
        <f t="shared" si="12"/>
        <v>26.605955422801884</v>
      </c>
      <c r="AG11">
        <f t="shared" si="12"/>
        <v>28.313184717988324</v>
      </c>
      <c r="AH11">
        <f t="shared" si="12"/>
        <v>27.588604732698702</v>
      </c>
      <c r="AI11">
        <f t="shared" si="12"/>
        <v>28.732437038220617</v>
      </c>
      <c r="AJ11">
        <f t="shared" si="12"/>
        <v>24.821449523943759</v>
      </c>
      <c r="AK11">
        <f t="shared" si="12"/>
        <v>24.01616692402234</v>
      </c>
      <c r="AL11">
        <f t="shared" si="12"/>
        <v>31.348463485639815</v>
      </c>
      <c r="AM11">
        <f t="shared" si="12"/>
        <v>31.401088911213119</v>
      </c>
    </row>
    <row r="12" spans="1:39">
      <c r="A12" t="s">
        <v>34</v>
      </c>
      <c r="B12">
        <v>49.216336050199303</v>
      </c>
      <c r="C12">
        <v>-122.630101559552</v>
      </c>
      <c r="D12">
        <f t="shared" si="10"/>
        <v>12.454306527026894</v>
      </c>
      <c r="E12">
        <f t="shared" si="10"/>
        <v>19.765996579007872</v>
      </c>
      <c r="F12">
        <f t="shared" si="10"/>
        <v>28.466358762408575</v>
      </c>
      <c r="G12">
        <f t="shared" si="10"/>
        <v>11.726185511549854</v>
      </c>
      <c r="H12">
        <f t="shared" si="10"/>
        <v>16.165934071450938</v>
      </c>
      <c r="I12">
        <f t="shared" si="10"/>
        <v>25.747418204512453</v>
      </c>
      <c r="J12">
        <f t="shared" si="10"/>
        <v>25.074645400848546</v>
      </c>
      <c r="K12">
        <f t="shared" si="10"/>
        <v>1.7888282422295865</v>
      </c>
      <c r="L12">
        <f t="shared" si="10"/>
        <v>15.626321623433903</v>
      </c>
      <c r="M12">
        <f t="shared" si="10"/>
        <v>9.8263180769902085</v>
      </c>
      <c r="N12">
        <f t="shared" si="10"/>
        <v>27.080713898233327</v>
      </c>
      <c r="O12">
        <f t="shared" si="13"/>
        <v>31.918415891674695</v>
      </c>
      <c r="P12">
        <f t="shared" si="13"/>
        <v>15.209793380637519</v>
      </c>
      <c r="Q12">
        <f t="shared" si="13"/>
        <v>12.512722686761478</v>
      </c>
      <c r="R12">
        <f t="shared" si="13"/>
        <v>29.729812197331025</v>
      </c>
      <c r="S12">
        <f t="shared" si="13"/>
        <v>28.042988959552567</v>
      </c>
      <c r="T12">
        <f t="shared" si="11"/>
        <v>31.017617116171287</v>
      </c>
      <c r="U12">
        <f t="shared" si="11"/>
        <v>28.287375097138007</v>
      </c>
      <c r="V12">
        <f t="shared" si="11"/>
        <v>25.271697233377864</v>
      </c>
      <c r="W12">
        <f t="shared" si="11"/>
        <v>24.055958812856307</v>
      </c>
      <c r="X12">
        <f t="shared" si="11"/>
        <v>25.020538164128869</v>
      </c>
      <c r="Y12">
        <f t="shared" si="11"/>
        <v>29.193174766340896</v>
      </c>
      <c r="Z12">
        <f t="shared" si="11"/>
        <v>22.81400634171208</v>
      </c>
      <c r="AA12">
        <f t="shared" si="11"/>
        <v>30.404937333398294</v>
      </c>
      <c r="AB12">
        <f t="shared" si="11"/>
        <v>27.74846633196973</v>
      </c>
      <c r="AC12">
        <f t="shared" si="11"/>
        <v>26.540502365040101</v>
      </c>
      <c r="AD12">
        <f t="shared" si="11"/>
        <v>27.008635151930804</v>
      </c>
      <c r="AE12">
        <f t="shared" si="12"/>
        <v>23.071078192664881</v>
      </c>
      <c r="AF12">
        <f t="shared" si="12"/>
        <v>26.285571419378204</v>
      </c>
      <c r="AG12">
        <f t="shared" si="12"/>
        <v>28.537487541418557</v>
      </c>
      <c r="AH12">
        <f t="shared" si="12"/>
        <v>27.406502446922413</v>
      </c>
      <c r="AI12">
        <f t="shared" si="12"/>
        <v>26.225079723506592</v>
      </c>
      <c r="AJ12">
        <f t="shared" si="12"/>
        <v>25.567886581267661</v>
      </c>
      <c r="AK12">
        <f t="shared" si="12"/>
        <v>24.092898685006109</v>
      </c>
      <c r="AL12">
        <f t="shared" si="12"/>
        <v>29.309713621916107</v>
      </c>
      <c r="AM12">
        <f t="shared" si="12"/>
        <v>32.002330682794451</v>
      </c>
    </row>
    <row r="13" spans="1:39">
      <c r="A13" t="s">
        <v>35</v>
      </c>
      <c r="B13">
        <v>49.226347247309199</v>
      </c>
      <c r="C13">
        <v>-122.89121015955099</v>
      </c>
      <c r="D13">
        <f t="shared" si="10"/>
        <v>4.5489223631554871</v>
      </c>
      <c r="E13">
        <f t="shared" si="10"/>
        <v>5.6175080989376012</v>
      </c>
      <c r="F13">
        <f t="shared" si="10"/>
        <v>15.191152128338869</v>
      </c>
      <c r="G13">
        <f t="shared" si="10"/>
        <v>8.4233312995217204</v>
      </c>
      <c r="H13">
        <f t="shared" si="10"/>
        <v>24.710794347831548</v>
      </c>
      <c r="I13">
        <f t="shared" si="10"/>
        <v>16.388660318344868</v>
      </c>
      <c r="J13">
        <f t="shared" si="10"/>
        <v>14.436019302324839</v>
      </c>
      <c r="K13">
        <f t="shared" si="10"/>
        <v>16.543232927643704</v>
      </c>
      <c r="L13">
        <f t="shared" si="10"/>
        <v>2.5415864594022821</v>
      </c>
      <c r="M13">
        <f t="shared" si="10"/>
        <v>7.4068877981707617</v>
      </c>
      <c r="N13">
        <f t="shared" si="10"/>
        <v>14.553317263248683</v>
      </c>
      <c r="O13">
        <f t="shared" si="13"/>
        <v>18.928450884042263</v>
      </c>
      <c r="P13">
        <f t="shared" si="13"/>
        <v>6.6078349332511568</v>
      </c>
      <c r="Q13">
        <f t="shared" si="13"/>
        <v>18.764161821458615</v>
      </c>
      <c r="R13">
        <f t="shared" si="13"/>
        <v>15.522125888805991</v>
      </c>
      <c r="S13">
        <f t="shared" si="13"/>
        <v>14.127425859018974</v>
      </c>
      <c r="T13">
        <f t="shared" si="11"/>
        <v>16.79909981313935</v>
      </c>
      <c r="U13">
        <f t="shared" si="11"/>
        <v>14.158662545173469</v>
      </c>
      <c r="V13">
        <f t="shared" si="11"/>
        <v>11.499586170922358</v>
      </c>
      <c r="W13">
        <f t="shared" si="11"/>
        <v>10.540545155077476</v>
      </c>
      <c r="X13">
        <f t="shared" si="11"/>
        <v>10.759814697123691</v>
      </c>
      <c r="Y13">
        <f t="shared" si="11"/>
        <v>14.920548308945701</v>
      </c>
      <c r="Z13">
        <f t="shared" si="11"/>
        <v>8.4976155353159726</v>
      </c>
      <c r="AA13">
        <f t="shared" si="11"/>
        <v>16.314386620468458</v>
      </c>
      <c r="AB13">
        <f t="shared" si="11"/>
        <v>13.598017866544939</v>
      </c>
      <c r="AC13">
        <f t="shared" si="11"/>
        <v>12.426789996800675</v>
      </c>
      <c r="AD13">
        <f t="shared" si="11"/>
        <v>12.720004250376736</v>
      </c>
      <c r="AE13">
        <f t="shared" si="12"/>
        <v>8.754394243281661</v>
      </c>
      <c r="AF13">
        <f t="shared" si="12"/>
        <v>11.970533201798144</v>
      </c>
      <c r="AG13">
        <f t="shared" si="12"/>
        <v>14.268668775465011</v>
      </c>
      <c r="AH13">
        <f t="shared" si="12"/>
        <v>13.123627690343017</v>
      </c>
      <c r="AI13">
        <f t="shared" si="12"/>
        <v>12.383217946631333</v>
      </c>
      <c r="AJ13">
        <f t="shared" si="12"/>
        <v>11.310284281532772</v>
      </c>
      <c r="AK13">
        <f t="shared" si="12"/>
        <v>9.7898557200939109</v>
      </c>
      <c r="AL13">
        <f t="shared" si="12"/>
        <v>15.589943358648386</v>
      </c>
      <c r="AM13">
        <f t="shared" si="12"/>
        <v>17.848477473273007</v>
      </c>
    </row>
    <row r="14" spans="1:39">
      <c r="A14" t="s">
        <v>36</v>
      </c>
      <c r="B14">
        <v>49.321039924793503</v>
      </c>
      <c r="C14">
        <v>-123.068375757693</v>
      </c>
      <c r="D14">
        <f t="shared" si="10"/>
        <v>20.266588375600104</v>
      </c>
      <c r="E14">
        <f t="shared" si="10"/>
        <v>9.8330372914159252</v>
      </c>
      <c r="F14">
        <f t="shared" si="10"/>
        <v>17.599452032073266</v>
      </c>
      <c r="G14">
        <f t="shared" si="10"/>
        <v>18.422733277130607</v>
      </c>
      <c r="H14">
        <f t="shared" si="10"/>
        <v>42.408174544806513</v>
      </c>
      <c r="I14">
        <f t="shared" si="10"/>
        <v>25.121089424322246</v>
      </c>
      <c r="J14">
        <f t="shared" si="10"/>
        <v>4.8463458777602115</v>
      </c>
      <c r="K14">
        <f t="shared" si="10"/>
        <v>32.666584860775785</v>
      </c>
      <c r="L14">
        <f t="shared" si="10"/>
        <v>16.37432715414651</v>
      </c>
      <c r="M14">
        <f t="shared" si="10"/>
        <v>19.821516958880991</v>
      </c>
      <c r="N14">
        <f t="shared" si="10"/>
        <v>0.28667499460407964</v>
      </c>
      <c r="O14">
        <f t="shared" si="13"/>
        <v>6.0500385845350255</v>
      </c>
      <c r="P14">
        <f t="shared" si="13"/>
        <v>13.68505622896253</v>
      </c>
      <c r="Q14">
        <f t="shared" si="13"/>
        <v>35.828047545701502</v>
      </c>
      <c r="R14">
        <f t="shared" si="13"/>
        <v>9.4669989819127469</v>
      </c>
      <c r="S14">
        <f t="shared" si="13"/>
        <v>5.9371463441034393</v>
      </c>
      <c r="T14">
        <f t="shared" si="11"/>
        <v>10.906033141116705</v>
      </c>
      <c r="U14">
        <f t="shared" si="11"/>
        <v>7.5723650347383469</v>
      </c>
      <c r="V14">
        <f t="shared" si="11"/>
        <v>4.9033916864671507</v>
      </c>
      <c r="W14">
        <f t="shared" si="11"/>
        <v>4.6918323869340375</v>
      </c>
      <c r="X14">
        <f t="shared" si="11"/>
        <v>7.8602890813932058</v>
      </c>
      <c r="Y14">
        <f t="shared" si="11"/>
        <v>11.034414820851012</v>
      </c>
      <c r="Z14">
        <f t="shared" si="11"/>
        <v>11.289389161040802</v>
      </c>
      <c r="AA14">
        <f t="shared" si="11"/>
        <v>8.7405584955491289</v>
      </c>
      <c r="AB14">
        <f t="shared" si="11"/>
        <v>12.850437123127362</v>
      </c>
      <c r="AC14">
        <f t="shared" si="11"/>
        <v>6.7525058342037836</v>
      </c>
      <c r="AD14">
        <f t="shared" si="11"/>
        <v>10.959402438122543</v>
      </c>
      <c r="AE14">
        <f t="shared" si="12"/>
        <v>8.6339735853821047</v>
      </c>
      <c r="AF14">
        <f t="shared" si="12"/>
        <v>9.1641858609567439</v>
      </c>
      <c r="AG14">
        <f t="shared" si="12"/>
        <v>9.6324176467552629</v>
      </c>
      <c r="AH14">
        <f t="shared" si="12"/>
        <v>9.05685609015406</v>
      </c>
      <c r="AI14">
        <f t="shared" si="12"/>
        <v>5.0790114522789773</v>
      </c>
      <c r="AJ14">
        <f t="shared" si="12"/>
        <v>11.45589311131153</v>
      </c>
      <c r="AK14">
        <f t="shared" si="12"/>
        <v>11.089512488885573</v>
      </c>
      <c r="AL14">
        <f t="shared" si="12"/>
        <v>5.66654562635786</v>
      </c>
      <c r="AM14">
        <f t="shared" si="12"/>
        <v>10.860951741725724</v>
      </c>
    </row>
    <row r="16" spans="1:39">
      <c r="A16" t="s">
        <v>58</v>
      </c>
      <c r="C16" t="s">
        <v>39</v>
      </c>
      <c r="D16" t="s">
        <v>42</v>
      </c>
      <c r="E16" t="s">
        <v>43</v>
      </c>
      <c r="F16" t="s">
        <v>44</v>
      </c>
      <c r="G16" t="s">
        <v>45</v>
      </c>
      <c r="H16" t="s">
        <v>54</v>
      </c>
      <c r="I16" t="s">
        <v>46</v>
      </c>
      <c r="J16" t="s">
        <v>57</v>
      </c>
      <c r="K16" t="s">
        <v>47</v>
      </c>
      <c r="L16" t="s">
        <v>48</v>
      </c>
      <c r="M16" t="s">
        <v>49</v>
      </c>
      <c r="N16" t="s">
        <v>55</v>
      </c>
      <c r="O16" t="s">
        <v>51</v>
      </c>
      <c r="P16" t="s">
        <v>53</v>
      </c>
      <c r="Q16" t="s">
        <v>56</v>
      </c>
      <c r="R16" s="26" t="s">
        <v>61</v>
      </c>
      <c r="S16" t="s">
        <v>62</v>
      </c>
      <c r="T16" t="s">
        <v>63</v>
      </c>
      <c r="U16" t="s">
        <v>64</v>
      </c>
      <c r="V16" t="s">
        <v>65</v>
      </c>
      <c r="W16" t="s">
        <v>66</v>
      </c>
      <c r="X16" t="s">
        <v>67</v>
      </c>
      <c r="Y16" t="s">
        <v>68</v>
      </c>
      <c r="Z16" t="s">
        <v>69</v>
      </c>
      <c r="AA16" t="s">
        <v>70</v>
      </c>
      <c r="AB16" t="s">
        <v>71</v>
      </c>
      <c r="AC16" t="s">
        <v>72</v>
      </c>
      <c r="AD16" t="s">
        <v>73</v>
      </c>
      <c r="AE16" t="s">
        <v>74</v>
      </c>
      <c r="AF16" t="s">
        <v>75</v>
      </c>
      <c r="AG16" t="s">
        <v>76</v>
      </c>
      <c r="AH16" t="s">
        <v>77</v>
      </c>
      <c r="AI16" t="s">
        <v>78</v>
      </c>
      <c r="AJ16" t="s">
        <v>79</v>
      </c>
      <c r="AK16" t="s">
        <v>80</v>
      </c>
      <c r="AL16" t="s">
        <v>82</v>
      </c>
      <c r="AM16" t="s">
        <v>81</v>
      </c>
    </row>
    <row r="17" spans="1:40">
      <c r="A17" s="23" t="s">
        <v>52</v>
      </c>
      <c r="C17" t="s">
        <v>40</v>
      </c>
      <c r="D17">
        <v>49.191299999999998</v>
      </c>
      <c r="E17">
        <v>49.248800000000003</v>
      </c>
      <c r="F17">
        <v>49.166600000000003</v>
      </c>
      <c r="G17">
        <v>49.283799999999999</v>
      </c>
      <c r="H17">
        <v>49.073</v>
      </c>
      <c r="I17">
        <v>49.095199999999998</v>
      </c>
      <c r="J17">
        <v>49.343400000000003</v>
      </c>
      <c r="K17">
        <v>49.219299999999997</v>
      </c>
      <c r="L17">
        <v>49.2057</v>
      </c>
      <c r="M17">
        <v>49.262799999999999</v>
      </c>
      <c r="N17">
        <v>49.32</v>
      </c>
      <c r="O17">
        <v>49.328600000000002</v>
      </c>
      <c r="P17">
        <v>49.2849</v>
      </c>
      <c r="Q17">
        <v>49.104199999999999</v>
      </c>
      <c r="R17" s="26">
        <v>49.254901266446304</v>
      </c>
      <c r="S17">
        <v>49.277184237942798</v>
      </c>
      <c r="T17">
        <v>49.2504544085375</v>
      </c>
      <c r="U17">
        <v>49.263500000000001</v>
      </c>
      <c r="V17">
        <v>49.276699999999998</v>
      </c>
      <c r="W17" s="30">
        <v>49.281100000000002</v>
      </c>
      <c r="X17">
        <v>49.250100000000003</v>
      </c>
      <c r="Y17">
        <v>49.2353382774035</v>
      </c>
      <c r="Z17">
        <v>49.220199999999998</v>
      </c>
      <c r="AA17">
        <v>49.2684</v>
      </c>
      <c r="AB17">
        <v>49.210700000000003</v>
      </c>
      <c r="AC17">
        <v>49.262799999999999</v>
      </c>
      <c r="AD17">
        <v>49.226100000000002</v>
      </c>
      <c r="AE17">
        <v>49.244500000000002</v>
      </c>
      <c r="AF17">
        <v>49.240499999999997</v>
      </c>
      <c r="AG17">
        <v>49.2453</v>
      </c>
      <c r="AH17">
        <v>49.245199999999997</v>
      </c>
      <c r="AI17">
        <v>49.276499999999999</v>
      </c>
      <c r="AJ17">
        <v>49.218299999999999</v>
      </c>
      <c r="AK17">
        <v>49.2207778404984</v>
      </c>
      <c r="AL17">
        <v>49.290100000000002</v>
      </c>
      <c r="AM17">
        <v>49.261000000000003</v>
      </c>
    </row>
    <row r="18" spans="1:40">
      <c r="A18" t="s">
        <v>59</v>
      </c>
      <c r="C18" t="s">
        <v>41</v>
      </c>
      <c r="D18">
        <v>-122.849</v>
      </c>
      <c r="E18">
        <v>-122.98050000000001</v>
      </c>
      <c r="F18">
        <v>-123.1336</v>
      </c>
      <c r="G18">
        <v>-122.7932</v>
      </c>
      <c r="H18">
        <v>-122.5727</v>
      </c>
      <c r="I18">
        <v>-123.0265</v>
      </c>
      <c r="J18">
        <v>-123.00449999999999</v>
      </c>
      <c r="K18">
        <v>-122.5984</v>
      </c>
      <c r="L18">
        <v>-122.911</v>
      </c>
      <c r="M18">
        <v>-122.7811</v>
      </c>
      <c r="N18">
        <v>-123.0724</v>
      </c>
      <c r="O18">
        <v>-123.1602</v>
      </c>
      <c r="P18">
        <v>-122.8678</v>
      </c>
      <c r="Q18">
        <v>-122.6604</v>
      </c>
      <c r="R18" s="26">
        <v>-123.160502286729</v>
      </c>
      <c r="S18">
        <v>-123.120869578089</v>
      </c>
      <c r="T18">
        <v>-123.185108200041</v>
      </c>
      <c r="U18">
        <v>-123.1313</v>
      </c>
      <c r="V18">
        <v>-123.06950000000001</v>
      </c>
      <c r="W18">
        <v>-123.0441</v>
      </c>
      <c r="X18">
        <v>-123.0761</v>
      </c>
      <c r="Y18">
        <v>-123.15500521261799</v>
      </c>
      <c r="Z18">
        <v>-123.04130000000001</v>
      </c>
      <c r="AA18">
        <v>-123.1683</v>
      </c>
      <c r="AB18">
        <v>-123.1302</v>
      </c>
      <c r="AC18">
        <v>-123.09950000000001</v>
      </c>
      <c r="AD18">
        <v>-123.11660000000001</v>
      </c>
      <c r="AE18">
        <v>-123.04219999999999</v>
      </c>
      <c r="AF18">
        <v>-123.1015</v>
      </c>
      <c r="AG18">
        <v>-123.1413</v>
      </c>
      <c r="AH18">
        <v>-123.1208</v>
      </c>
      <c r="AI18">
        <v>-123.0874</v>
      </c>
      <c r="AJ18">
        <v>-123.09099999999999</v>
      </c>
      <c r="AK18">
        <v>-123.064336603047</v>
      </c>
      <c r="AL18">
        <v>-123.13760000000001</v>
      </c>
      <c r="AM18">
        <v>-123.20010000000001</v>
      </c>
    </row>
    <row r="19" spans="1:40">
      <c r="A19" t="s">
        <v>60</v>
      </c>
      <c r="C19" t="s">
        <v>50</v>
      </c>
      <c r="D19" s="25">
        <v>517887</v>
      </c>
      <c r="E19" s="25">
        <v>232755</v>
      </c>
      <c r="F19" s="25">
        <v>198309</v>
      </c>
      <c r="G19" s="25">
        <v>139284</v>
      </c>
      <c r="H19" s="25">
        <v>117285</v>
      </c>
      <c r="I19" s="25">
        <v>102238</v>
      </c>
      <c r="J19" s="25">
        <v>85935</v>
      </c>
      <c r="K19" s="25">
        <v>82256</v>
      </c>
      <c r="L19" s="25">
        <v>70996</v>
      </c>
      <c r="M19" s="25">
        <v>58612</v>
      </c>
      <c r="N19" s="25">
        <v>52898</v>
      </c>
      <c r="O19" s="25">
        <v>42473</v>
      </c>
      <c r="P19" s="25">
        <v>33551</v>
      </c>
      <c r="Q19" s="25">
        <v>25888</v>
      </c>
      <c r="R19" s="27">
        <v>15295</v>
      </c>
      <c r="S19" s="25">
        <v>62030</v>
      </c>
      <c r="T19" s="25">
        <v>21425</v>
      </c>
      <c r="U19" s="25">
        <v>33620</v>
      </c>
      <c r="V19" s="28">
        <v>29175</v>
      </c>
      <c r="W19" s="28">
        <v>34575</v>
      </c>
      <c r="X19" s="29">
        <v>49325</v>
      </c>
      <c r="Y19" s="29">
        <v>13975</v>
      </c>
      <c r="Z19" s="36">
        <v>29325</v>
      </c>
      <c r="AA19" s="36">
        <v>43045</v>
      </c>
      <c r="AB19" s="36">
        <v>24460</v>
      </c>
      <c r="AC19" s="36">
        <v>32955</v>
      </c>
      <c r="AD19" s="36">
        <v>13030</v>
      </c>
      <c r="AE19" s="36">
        <v>51530</v>
      </c>
      <c r="AF19" s="36">
        <v>22555</v>
      </c>
      <c r="AG19" s="36">
        <v>8430</v>
      </c>
      <c r="AH19" s="36">
        <v>7970</v>
      </c>
      <c r="AI19" s="36">
        <v>12585</v>
      </c>
      <c r="AJ19" s="2">
        <v>36500</v>
      </c>
      <c r="AK19" s="2">
        <v>31065</v>
      </c>
      <c r="AL19" s="2">
        <v>47200</v>
      </c>
      <c r="AM19" s="2">
        <v>13065</v>
      </c>
      <c r="AN19" s="2"/>
    </row>
    <row r="20" spans="1:40">
      <c r="R20" s="26" t="s">
        <v>83</v>
      </c>
      <c r="S20" t="s">
        <v>84</v>
      </c>
      <c r="T20" t="s">
        <v>85</v>
      </c>
      <c r="U20" t="s">
        <v>86</v>
      </c>
      <c r="V20" t="s">
        <v>87</v>
      </c>
      <c r="W20" t="s">
        <v>98</v>
      </c>
      <c r="X20" t="s">
        <v>99</v>
      </c>
      <c r="Y20" t="s">
        <v>100</v>
      </c>
      <c r="Z20" t="s">
        <v>88</v>
      </c>
      <c r="AA20" t="s">
        <v>89</v>
      </c>
      <c r="AB20" t="s">
        <v>90</v>
      </c>
      <c r="AC20" t="s">
        <v>101</v>
      </c>
      <c r="AD20" t="s">
        <v>91</v>
      </c>
      <c r="AE20" t="s">
        <v>92</v>
      </c>
      <c r="AF20" t="s">
        <v>102</v>
      </c>
      <c r="AG20" t="s">
        <v>103</v>
      </c>
      <c r="AH20" t="s">
        <v>104</v>
      </c>
      <c r="AI20" t="s">
        <v>93</v>
      </c>
      <c r="AJ20" t="s">
        <v>94</v>
      </c>
      <c r="AK20" t="s">
        <v>95</v>
      </c>
      <c r="AL20" t="s">
        <v>96</v>
      </c>
      <c r="AM20" t="s">
        <v>97</v>
      </c>
    </row>
    <row r="21" spans="1:40">
      <c r="D21" t="s">
        <v>42</v>
      </c>
      <c r="E21" t="s">
        <v>43</v>
      </c>
      <c r="F21" t="s">
        <v>44</v>
      </c>
      <c r="G21" t="s">
        <v>45</v>
      </c>
      <c r="H21" t="s">
        <v>54</v>
      </c>
      <c r="I21" t="s">
        <v>46</v>
      </c>
      <c r="J21" t="s">
        <v>57</v>
      </c>
      <c r="K21" t="s">
        <v>47</v>
      </c>
      <c r="L21" t="s">
        <v>48</v>
      </c>
      <c r="M21" t="s">
        <v>49</v>
      </c>
      <c r="N21" t="s">
        <v>55</v>
      </c>
      <c r="O21" t="s">
        <v>51</v>
      </c>
      <c r="P21" t="s">
        <v>53</v>
      </c>
      <c r="Q21" t="s">
        <v>56</v>
      </c>
      <c r="R21" s="26" t="s">
        <v>61</v>
      </c>
      <c r="S21" t="s">
        <v>62</v>
      </c>
      <c r="T21" t="s">
        <v>63</v>
      </c>
      <c r="U21" t="s">
        <v>64</v>
      </c>
      <c r="V21" t="s">
        <v>65</v>
      </c>
      <c r="W21" t="s">
        <v>66</v>
      </c>
      <c r="X21" t="s">
        <v>67</v>
      </c>
      <c r="Y21" t="s">
        <v>68</v>
      </c>
      <c r="Z21" t="s">
        <v>69</v>
      </c>
      <c r="AA21" t="s">
        <v>70</v>
      </c>
      <c r="AB21" t="s">
        <v>71</v>
      </c>
      <c r="AC21" t="s">
        <v>72</v>
      </c>
      <c r="AD21" t="s">
        <v>73</v>
      </c>
      <c r="AE21" t="s">
        <v>74</v>
      </c>
      <c r="AF21" t="s">
        <v>75</v>
      </c>
      <c r="AG21" t="s">
        <v>76</v>
      </c>
      <c r="AH21" t="s">
        <v>77</v>
      </c>
      <c r="AI21" t="s">
        <v>78</v>
      </c>
      <c r="AJ21" t="s">
        <v>79</v>
      </c>
      <c r="AK21" t="s">
        <v>80</v>
      </c>
      <c r="AL21" t="s">
        <v>82</v>
      </c>
      <c r="AM21" t="s">
        <v>81</v>
      </c>
    </row>
    <row r="22" spans="1:40">
      <c r="C22" t="s">
        <v>25</v>
      </c>
      <c r="D22" s="31">
        <v>0</v>
      </c>
      <c r="E22" s="31">
        <v>0</v>
      </c>
      <c r="F22" s="31">
        <v>0</v>
      </c>
      <c r="G22" s="31">
        <v>0</v>
      </c>
      <c r="H22" s="31">
        <v>0</v>
      </c>
      <c r="I22" s="31">
        <v>0</v>
      </c>
      <c r="J22" s="31">
        <v>0</v>
      </c>
      <c r="K22" s="31">
        <v>0</v>
      </c>
      <c r="L22" s="31">
        <v>0</v>
      </c>
      <c r="M22" s="31">
        <v>0</v>
      </c>
      <c r="N22" s="31">
        <v>0</v>
      </c>
      <c r="O22" s="31">
        <v>0</v>
      </c>
      <c r="P22" s="31">
        <v>0</v>
      </c>
      <c r="Q22" s="31">
        <v>0</v>
      </c>
      <c r="R22" s="31">
        <v>0</v>
      </c>
      <c r="S22" s="31">
        <v>0</v>
      </c>
      <c r="T22" s="31">
        <v>1</v>
      </c>
      <c r="U22" s="31">
        <v>0</v>
      </c>
      <c r="V22" s="31">
        <v>0</v>
      </c>
      <c r="W22" s="31">
        <v>0</v>
      </c>
      <c r="X22" s="31">
        <v>0</v>
      </c>
      <c r="Y22" s="31">
        <v>1</v>
      </c>
      <c r="Z22" s="31">
        <v>0</v>
      </c>
      <c r="AA22" s="31">
        <v>0</v>
      </c>
      <c r="AB22" s="31">
        <v>1</v>
      </c>
      <c r="AC22" s="31">
        <v>0</v>
      </c>
      <c r="AD22" s="31">
        <v>1</v>
      </c>
      <c r="AE22" s="31">
        <v>0</v>
      </c>
      <c r="AF22" s="31">
        <v>1</v>
      </c>
      <c r="AG22" s="31">
        <v>1</v>
      </c>
      <c r="AH22" s="31">
        <v>1</v>
      </c>
      <c r="AI22" s="31">
        <v>0</v>
      </c>
      <c r="AJ22" s="31">
        <v>1</v>
      </c>
      <c r="AK22" s="31">
        <v>0</v>
      </c>
      <c r="AL22" s="31">
        <v>0</v>
      </c>
      <c r="AM22" s="31">
        <v>0</v>
      </c>
    </row>
    <row r="23" spans="1:40">
      <c r="C23" t="s">
        <v>26</v>
      </c>
      <c r="D23" s="31">
        <v>0</v>
      </c>
      <c r="E23" s="31">
        <v>0</v>
      </c>
      <c r="F23" s="31">
        <v>0</v>
      </c>
      <c r="G23" s="31">
        <v>0</v>
      </c>
      <c r="H23" s="31">
        <v>0</v>
      </c>
      <c r="I23" s="31">
        <v>0</v>
      </c>
      <c r="J23" s="31">
        <v>0</v>
      </c>
      <c r="K23" s="31">
        <v>0</v>
      </c>
      <c r="L23" s="31">
        <v>0</v>
      </c>
      <c r="M23" s="31">
        <v>0</v>
      </c>
      <c r="N23" s="31">
        <v>0</v>
      </c>
      <c r="O23" s="31">
        <v>0</v>
      </c>
      <c r="P23" s="31">
        <v>0</v>
      </c>
      <c r="Q23" s="31">
        <v>0</v>
      </c>
      <c r="R23" s="31">
        <v>0</v>
      </c>
      <c r="S23" s="31">
        <v>0</v>
      </c>
      <c r="T23" s="31">
        <v>0</v>
      </c>
      <c r="U23" s="31">
        <v>0</v>
      </c>
      <c r="V23" s="31">
        <v>1</v>
      </c>
      <c r="W23" s="31">
        <v>0</v>
      </c>
      <c r="X23" s="31">
        <v>1</v>
      </c>
      <c r="Y23" s="31">
        <v>0</v>
      </c>
      <c r="Z23" s="31">
        <v>0</v>
      </c>
      <c r="AA23" s="31">
        <v>0</v>
      </c>
      <c r="AB23" s="31">
        <v>0</v>
      </c>
      <c r="AC23" s="31">
        <v>1</v>
      </c>
      <c r="AD23" s="31">
        <v>0</v>
      </c>
      <c r="AE23" s="31">
        <v>0</v>
      </c>
      <c r="AF23" s="31">
        <v>0</v>
      </c>
      <c r="AG23" s="31">
        <v>0</v>
      </c>
      <c r="AH23" s="31">
        <v>0</v>
      </c>
      <c r="AI23" s="31">
        <v>1</v>
      </c>
      <c r="AJ23" s="31">
        <v>0</v>
      </c>
      <c r="AK23" s="31">
        <v>0</v>
      </c>
      <c r="AL23" s="31">
        <v>0</v>
      </c>
      <c r="AM23" s="31">
        <v>0</v>
      </c>
    </row>
    <row r="24" spans="1:40">
      <c r="C24" t="s">
        <v>27</v>
      </c>
      <c r="D24" s="31">
        <v>0</v>
      </c>
      <c r="E24" s="31">
        <v>0</v>
      </c>
      <c r="F24" s="31">
        <v>0</v>
      </c>
      <c r="G24" s="31">
        <v>0</v>
      </c>
      <c r="H24" s="31">
        <v>0</v>
      </c>
      <c r="I24" s="31">
        <v>0</v>
      </c>
      <c r="J24" s="31">
        <v>0</v>
      </c>
      <c r="K24" s="31">
        <v>0</v>
      </c>
      <c r="L24" s="31">
        <v>0</v>
      </c>
      <c r="M24" s="31">
        <v>0</v>
      </c>
      <c r="N24" s="31">
        <v>0</v>
      </c>
      <c r="O24" s="31">
        <v>1</v>
      </c>
      <c r="P24" s="31">
        <v>0</v>
      </c>
      <c r="Q24" s="31">
        <v>0</v>
      </c>
      <c r="R24" s="31">
        <v>0</v>
      </c>
      <c r="S24" s="31">
        <v>1</v>
      </c>
      <c r="T24" s="31">
        <v>0</v>
      </c>
      <c r="U24" s="31">
        <v>0</v>
      </c>
      <c r="V24" s="31">
        <v>0</v>
      </c>
      <c r="W24" s="31">
        <v>0</v>
      </c>
      <c r="X24" s="31">
        <v>0</v>
      </c>
      <c r="Y24" s="31">
        <v>0</v>
      </c>
      <c r="Z24" s="31">
        <v>0</v>
      </c>
      <c r="AA24" s="31">
        <v>0</v>
      </c>
      <c r="AB24" s="31">
        <v>0</v>
      </c>
      <c r="AC24" s="31">
        <v>0</v>
      </c>
      <c r="AD24" s="31">
        <v>0</v>
      </c>
      <c r="AE24" s="31">
        <v>0</v>
      </c>
      <c r="AF24" s="31">
        <v>0</v>
      </c>
      <c r="AG24" s="31">
        <v>0</v>
      </c>
      <c r="AH24" s="31">
        <v>0</v>
      </c>
      <c r="AI24" s="31">
        <v>0</v>
      </c>
      <c r="AJ24" s="31">
        <v>0</v>
      </c>
      <c r="AK24" s="31">
        <v>0</v>
      </c>
      <c r="AL24" s="31">
        <v>1</v>
      </c>
      <c r="AM24" s="31">
        <v>0</v>
      </c>
    </row>
    <row r="25" spans="1:40">
      <c r="C25" t="s">
        <v>175</v>
      </c>
      <c r="D25" s="31">
        <v>0</v>
      </c>
      <c r="E25" s="31">
        <v>0</v>
      </c>
      <c r="F25" s="31">
        <v>0</v>
      </c>
      <c r="G25" s="31">
        <v>1</v>
      </c>
      <c r="H25" s="31">
        <v>0</v>
      </c>
      <c r="I25" s="31">
        <v>0</v>
      </c>
      <c r="J25" s="31">
        <v>0</v>
      </c>
      <c r="K25" s="31">
        <v>0</v>
      </c>
      <c r="L25" s="31">
        <v>0</v>
      </c>
      <c r="M25" s="31">
        <v>1</v>
      </c>
      <c r="N25" s="31">
        <v>0</v>
      </c>
      <c r="O25" s="31">
        <v>0</v>
      </c>
      <c r="P25" s="31">
        <v>1</v>
      </c>
      <c r="Q25" s="31">
        <v>0</v>
      </c>
      <c r="R25" s="31">
        <v>0</v>
      </c>
      <c r="S25" s="31">
        <v>0</v>
      </c>
      <c r="T25" s="31">
        <v>0</v>
      </c>
      <c r="U25" s="31">
        <v>0</v>
      </c>
      <c r="V25" s="31">
        <v>0</v>
      </c>
      <c r="W25" s="31">
        <v>0</v>
      </c>
      <c r="X25" s="31">
        <v>0</v>
      </c>
      <c r="Y25" s="31">
        <v>0</v>
      </c>
      <c r="Z25" s="31">
        <v>0</v>
      </c>
      <c r="AA25" s="31">
        <v>0</v>
      </c>
      <c r="AB25" s="31">
        <v>0</v>
      </c>
      <c r="AC25" s="31">
        <v>0</v>
      </c>
      <c r="AD25" s="31">
        <v>0</v>
      </c>
      <c r="AE25" s="31">
        <v>0</v>
      </c>
      <c r="AF25" s="31">
        <v>0</v>
      </c>
      <c r="AG25" s="31">
        <v>0</v>
      </c>
      <c r="AH25" s="31">
        <v>0</v>
      </c>
      <c r="AI25" s="31">
        <v>0</v>
      </c>
      <c r="AJ25" s="31">
        <v>0</v>
      </c>
      <c r="AK25" s="31">
        <v>0</v>
      </c>
      <c r="AL25" s="31">
        <v>0</v>
      </c>
      <c r="AM25" s="31">
        <v>0</v>
      </c>
    </row>
    <row r="26" spans="1:40">
      <c r="C26" t="s">
        <v>28</v>
      </c>
      <c r="D26" s="31">
        <v>0</v>
      </c>
      <c r="E26" s="31">
        <v>0</v>
      </c>
      <c r="F26" s="31">
        <v>0</v>
      </c>
      <c r="G26" s="31">
        <v>0</v>
      </c>
      <c r="H26" s="31">
        <v>0</v>
      </c>
      <c r="I26" s="31">
        <v>0</v>
      </c>
      <c r="J26" s="31">
        <v>0</v>
      </c>
      <c r="K26" s="31">
        <v>0</v>
      </c>
      <c r="L26" s="31">
        <v>0</v>
      </c>
      <c r="M26" s="31">
        <v>0</v>
      </c>
      <c r="N26" s="31">
        <v>0</v>
      </c>
      <c r="O26" s="31">
        <v>0</v>
      </c>
      <c r="P26" s="31">
        <v>0</v>
      </c>
      <c r="Q26" s="31">
        <v>0</v>
      </c>
      <c r="R26" s="31">
        <v>1</v>
      </c>
      <c r="S26" s="31">
        <v>0</v>
      </c>
      <c r="T26" s="31">
        <v>0</v>
      </c>
      <c r="U26" s="31">
        <v>1</v>
      </c>
      <c r="V26" s="31">
        <v>0</v>
      </c>
      <c r="W26" s="31">
        <v>0</v>
      </c>
      <c r="X26" s="31">
        <v>0</v>
      </c>
      <c r="Y26" s="31">
        <v>0</v>
      </c>
      <c r="Z26" s="31">
        <v>0</v>
      </c>
      <c r="AA26" s="31">
        <v>1</v>
      </c>
      <c r="AB26" s="31">
        <v>0</v>
      </c>
      <c r="AC26" s="31">
        <v>0</v>
      </c>
      <c r="AD26" s="31">
        <v>0</v>
      </c>
      <c r="AE26" s="31">
        <v>0</v>
      </c>
      <c r="AF26" s="31">
        <v>0</v>
      </c>
      <c r="AG26" s="31">
        <v>0</v>
      </c>
      <c r="AH26" s="31">
        <v>0</v>
      </c>
      <c r="AI26" s="31">
        <v>0</v>
      </c>
      <c r="AJ26" s="31">
        <v>0</v>
      </c>
      <c r="AK26" s="31">
        <v>0</v>
      </c>
      <c r="AL26" s="31">
        <v>0</v>
      </c>
      <c r="AM26" s="31">
        <v>1</v>
      </c>
    </row>
    <row r="27" spans="1:40">
      <c r="C27" t="s">
        <v>29</v>
      </c>
      <c r="D27" s="31">
        <v>1</v>
      </c>
      <c r="E27" s="31">
        <v>0</v>
      </c>
      <c r="F27" s="31">
        <v>0</v>
      </c>
      <c r="G27" s="31">
        <v>0</v>
      </c>
      <c r="H27" s="31">
        <v>0</v>
      </c>
      <c r="I27" s="31">
        <v>0</v>
      </c>
      <c r="J27" s="31">
        <v>0</v>
      </c>
      <c r="K27" s="31">
        <v>0</v>
      </c>
      <c r="L27" s="31">
        <v>0</v>
      </c>
      <c r="M27" s="31">
        <v>0</v>
      </c>
      <c r="N27" s="31">
        <v>0</v>
      </c>
      <c r="O27" s="31">
        <v>0</v>
      </c>
      <c r="P27" s="31">
        <v>0</v>
      </c>
      <c r="Q27" s="31">
        <v>0</v>
      </c>
      <c r="R27" s="31">
        <v>0</v>
      </c>
      <c r="S27" s="31">
        <v>0</v>
      </c>
      <c r="T27" s="31">
        <v>0</v>
      </c>
      <c r="U27" s="31">
        <v>0</v>
      </c>
      <c r="V27" s="31">
        <v>0</v>
      </c>
      <c r="W27" s="31">
        <v>0</v>
      </c>
      <c r="X27" s="31">
        <v>0</v>
      </c>
      <c r="Y27" s="31">
        <v>0</v>
      </c>
      <c r="Z27" s="31">
        <v>0</v>
      </c>
      <c r="AA27" s="31">
        <v>0</v>
      </c>
      <c r="AB27" s="31">
        <v>0</v>
      </c>
      <c r="AC27" s="31">
        <v>0</v>
      </c>
      <c r="AD27" s="31">
        <v>0</v>
      </c>
      <c r="AE27" s="31">
        <v>0</v>
      </c>
      <c r="AF27" s="31">
        <v>0</v>
      </c>
      <c r="AG27" s="31">
        <v>0</v>
      </c>
      <c r="AH27" s="31">
        <v>0</v>
      </c>
      <c r="AI27" s="31">
        <v>0</v>
      </c>
      <c r="AJ27" s="31">
        <v>0</v>
      </c>
      <c r="AK27" s="31">
        <v>0</v>
      </c>
      <c r="AL27" s="31">
        <v>0</v>
      </c>
      <c r="AM27" s="31">
        <v>0</v>
      </c>
    </row>
    <row r="28" spans="1:40">
      <c r="C28" t="s">
        <v>30</v>
      </c>
      <c r="D28" s="31">
        <v>0</v>
      </c>
      <c r="E28" s="31">
        <v>0</v>
      </c>
      <c r="F28" s="31">
        <v>1</v>
      </c>
      <c r="G28" s="31">
        <v>0</v>
      </c>
      <c r="H28" s="31">
        <v>0</v>
      </c>
      <c r="I28" s="31">
        <v>0</v>
      </c>
      <c r="J28" s="31">
        <v>0</v>
      </c>
      <c r="K28" s="31">
        <v>0</v>
      </c>
      <c r="L28" s="31">
        <v>0</v>
      </c>
      <c r="M28" s="31">
        <v>0</v>
      </c>
      <c r="N28" s="31">
        <v>0</v>
      </c>
      <c r="O28" s="31">
        <v>0</v>
      </c>
      <c r="P28" s="31">
        <v>0</v>
      </c>
      <c r="Q28" s="31">
        <v>0</v>
      </c>
      <c r="R28" s="31">
        <v>0</v>
      </c>
      <c r="S28" s="31">
        <v>0</v>
      </c>
      <c r="T28" s="31">
        <v>0</v>
      </c>
      <c r="U28" s="31">
        <v>0</v>
      </c>
      <c r="V28" s="31">
        <v>0</v>
      </c>
      <c r="W28" s="31">
        <v>0</v>
      </c>
      <c r="X28" s="31">
        <v>0</v>
      </c>
      <c r="Y28" s="31">
        <v>0</v>
      </c>
      <c r="Z28" s="31">
        <v>0</v>
      </c>
      <c r="AA28" s="31">
        <v>0</v>
      </c>
      <c r="AB28" s="31">
        <v>0</v>
      </c>
      <c r="AC28" s="31">
        <v>0</v>
      </c>
      <c r="AD28" s="31">
        <v>0</v>
      </c>
      <c r="AE28" s="31">
        <v>0</v>
      </c>
      <c r="AF28" s="31">
        <v>0</v>
      </c>
      <c r="AG28" s="31">
        <v>0</v>
      </c>
      <c r="AH28" s="31">
        <v>0</v>
      </c>
      <c r="AI28" s="31">
        <v>0</v>
      </c>
      <c r="AJ28" s="31">
        <v>0</v>
      </c>
      <c r="AK28" s="31">
        <v>0</v>
      </c>
      <c r="AL28" s="31">
        <v>0</v>
      </c>
      <c r="AM28" s="31">
        <v>0</v>
      </c>
    </row>
    <row r="29" spans="1:40">
      <c r="C29" t="s">
        <v>31</v>
      </c>
      <c r="D29" s="31">
        <v>0</v>
      </c>
      <c r="E29" s="31">
        <v>1</v>
      </c>
      <c r="F29" s="31">
        <v>0</v>
      </c>
      <c r="G29" s="31">
        <v>0</v>
      </c>
      <c r="H29" s="31">
        <v>0</v>
      </c>
      <c r="I29" s="31">
        <v>0</v>
      </c>
      <c r="J29" s="31">
        <v>0</v>
      </c>
      <c r="K29" s="31">
        <v>0</v>
      </c>
      <c r="L29" s="31">
        <v>0</v>
      </c>
      <c r="M29" s="31">
        <v>0</v>
      </c>
      <c r="N29" s="31">
        <v>0</v>
      </c>
      <c r="O29" s="31">
        <v>0</v>
      </c>
      <c r="P29" s="31">
        <v>0</v>
      </c>
      <c r="Q29" s="31">
        <v>0</v>
      </c>
      <c r="R29" s="31">
        <v>0</v>
      </c>
      <c r="S29" s="31">
        <v>0</v>
      </c>
      <c r="T29" s="31">
        <v>0</v>
      </c>
      <c r="U29" s="31">
        <v>0</v>
      </c>
      <c r="V29" s="31">
        <v>0</v>
      </c>
      <c r="W29" s="31">
        <v>1</v>
      </c>
      <c r="X29" s="31">
        <v>0</v>
      </c>
      <c r="Y29" s="31">
        <v>0</v>
      </c>
      <c r="Z29" s="31">
        <v>1</v>
      </c>
      <c r="AA29" s="31">
        <v>0</v>
      </c>
      <c r="AB29" s="31">
        <v>0</v>
      </c>
      <c r="AC29" s="31">
        <v>0</v>
      </c>
      <c r="AD29" s="31">
        <v>0</v>
      </c>
      <c r="AE29" s="31">
        <v>1</v>
      </c>
      <c r="AF29" s="31">
        <v>0</v>
      </c>
      <c r="AG29" s="31">
        <v>0</v>
      </c>
      <c r="AH29" s="31">
        <v>0</v>
      </c>
      <c r="AI29" s="31">
        <v>0</v>
      </c>
      <c r="AJ29" s="31">
        <v>0</v>
      </c>
      <c r="AK29" s="31">
        <v>1</v>
      </c>
      <c r="AL29" s="31">
        <v>0</v>
      </c>
      <c r="AM29" s="31">
        <v>0</v>
      </c>
    </row>
    <row r="30" spans="1:40">
      <c r="C30" t="s">
        <v>32</v>
      </c>
      <c r="D30" s="31">
        <v>0</v>
      </c>
      <c r="E30" s="31">
        <v>0</v>
      </c>
      <c r="F30" s="31">
        <v>0</v>
      </c>
      <c r="G30" s="31">
        <v>0</v>
      </c>
      <c r="H30" s="31">
        <v>0</v>
      </c>
      <c r="I30" s="31">
        <v>1</v>
      </c>
      <c r="J30" s="31">
        <v>0</v>
      </c>
      <c r="K30" s="31">
        <v>0</v>
      </c>
      <c r="L30" s="31">
        <v>0</v>
      </c>
      <c r="M30" s="31">
        <v>0</v>
      </c>
      <c r="N30" s="31">
        <v>0</v>
      </c>
      <c r="O30" s="31">
        <v>0</v>
      </c>
      <c r="P30" s="31">
        <v>0</v>
      </c>
      <c r="Q30" s="31">
        <v>0</v>
      </c>
      <c r="R30" s="31">
        <v>0</v>
      </c>
      <c r="S30" s="31">
        <v>0</v>
      </c>
      <c r="T30" s="31">
        <v>0</v>
      </c>
      <c r="U30" s="31">
        <v>0</v>
      </c>
      <c r="V30" s="31">
        <v>0</v>
      </c>
      <c r="W30" s="31">
        <v>0</v>
      </c>
      <c r="X30" s="31">
        <v>0</v>
      </c>
      <c r="Y30" s="31">
        <v>0</v>
      </c>
      <c r="Z30" s="31">
        <v>0</v>
      </c>
      <c r="AA30" s="31">
        <v>0</v>
      </c>
      <c r="AB30" s="31">
        <v>0</v>
      </c>
      <c r="AC30" s="31">
        <v>0</v>
      </c>
      <c r="AD30" s="31">
        <v>0</v>
      </c>
      <c r="AE30" s="31">
        <v>0</v>
      </c>
      <c r="AF30" s="31">
        <v>0</v>
      </c>
      <c r="AG30" s="31">
        <v>0</v>
      </c>
      <c r="AH30" s="31">
        <v>0</v>
      </c>
      <c r="AI30" s="31">
        <v>0</v>
      </c>
      <c r="AJ30" s="31">
        <v>0</v>
      </c>
      <c r="AK30" s="31">
        <v>0</v>
      </c>
      <c r="AL30" s="31">
        <v>0</v>
      </c>
      <c r="AM30" s="31">
        <v>0</v>
      </c>
    </row>
    <row r="31" spans="1:40">
      <c r="C31" t="s">
        <v>33</v>
      </c>
      <c r="D31" s="31">
        <v>0</v>
      </c>
      <c r="E31" s="31">
        <v>0</v>
      </c>
      <c r="F31" s="31">
        <v>0</v>
      </c>
      <c r="G31" s="31">
        <v>0</v>
      </c>
      <c r="H31" s="31">
        <v>1</v>
      </c>
      <c r="I31" s="31">
        <v>0</v>
      </c>
      <c r="J31" s="31">
        <v>0</v>
      </c>
      <c r="K31" s="31">
        <v>0</v>
      </c>
      <c r="L31" s="31">
        <v>0</v>
      </c>
      <c r="M31" s="31">
        <v>0</v>
      </c>
      <c r="N31" s="31">
        <v>0</v>
      </c>
      <c r="O31" s="31">
        <v>0</v>
      </c>
      <c r="P31" s="31">
        <v>0</v>
      </c>
      <c r="Q31" s="31">
        <v>1</v>
      </c>
      <c r="R31" s="31">
        <v>0</v>
      </c>
      <c r="S31" s="31">
        <v>0</v>
      </c>
      <c r="T31" s="31">
        <v>0</v>
      </c>
      <c r="U31" s="31">
        <v>0</v>
      </c>
      <c r="V31" s="31">
        <v>0</v>
      </c>
      <c r="W31" s="31">
        <v>0</v>
      </c>
      <c r="X31" s="31">
        <v>0</v>
      </c>
      <c r="Y31" s="31">
        <v>0</v>
      </c>
      <c r="Z31" s="31">
        <v>0</v>
      </c>
      <c r="AA31" s="31">
        <v>0</v>
      </c>
      <c r="AB31" s="31">
        <v>0</v>
      </c>
      <c r="AC31" s="31">
        <v>0</v>
      </c>
      <c r="AD31" s="31">
        <v>0</v>
      </c>
      <c r="AE31" s="31">
        <v>0</v>
      </c>
      <c r="AF31" s="31">
        <v>0</v>
      </c>
      <c r="AG31" s="31">
        <v>0</v>
      </c>
      <c r="AH31" s="31">
        <v>0</v>
      </c>
      <c r="AI31" s="31">
        <v>0</v>
      </c>
      <c r="AJ31" s="31">
        <v>0</v>
      </c>
      <c r="AK31" s="31">
        <v>0</v>
      </c>
      <c r="AL31" s="31">
        <v>0</v>
      </c>
      <c r="AM31" s="31">
        <v>0</v>
      </c>
    </row>
    <row r="32" spans="1:40">
      <c r="C32" t="s">
        <v>34</v>
      </c>
      <c r="D32" s="31">
        <v>0</v>
      </c>
      <c r="E32" s="31">
        <v>0</v>
      </c>
      <c r="F32" s="31">
        <v>0</v>
      </c>
      <c r="G32" s="31">
        <v>0</v>
      </c>
      <c r="H32" s="31">
        <v>0</v>
      </c>
      <c r="I32" s="31">
        <v>0</v>
      </c>
      <c r="J32" s="31">
        <v>0</v>
      </c>
      <c r="K32" s="31">
        <v>1</v>
      </c>
      <c r="L32" s="31">
        <v>0</v>
      </c>
      <c r="M32" s="31">
        <v>0</v>
      </c>
      <c r="N32" s="31">
        <v>0</v>
      </c>
      <c r="O32" s="31">
        <v>0</v>
      </c>
      <c r="P32" s="31">
        <v>0</v>
      </c>
      <c r="Q32" s="31">
        <v>0</v>
      </c>
      <c r="R32" s="31">
        <v>0</v>
      </c>
      <c r="S32" s="31">
        <v>0</v>
      </c>
      <c r="T32" s="31">
        <v>0</v>
      </c>
      <c r="U32" s="31">
        <v>0</v>
      </c>
      <c r="V32" s="31">
        <v>0</v>
      </c>
      <c r="W32" s="31">
        <v>0</v>
      </c>
      <c r="X32" s="31">
        <v>0</v>
      </c>
      <c r="Y32" s="31">
        <v>0</v>
      </c>
      <c r="Z32" s="31">
        <v>0</v>
      </c>
      <c r="AA32" s="31">
        <v>0</v>
      </c>
      <c r="AB32" s="31">
        <v>0</v>
      </c>
      <c r="AC32" s="31">
        <v>0</v>
      </c>
      <c r="AD32" s="31">
        <v>0</v>
      </c>
      <c r="AE32" s="31">
        <v>0</v>
      </c>
      <c r="AF32" s="31">
        <v>0</v>
      </c>
      <c r="AG32" s="31">
        <v>0</v>
      </c>
      <c r="AH32" s="31">
        <v>0</v>
      </c>
      <c r="AI32" s="31">
        <v>0</v>
      </c>
      <c r="AJ32" s="31">
        <v>0</v>
      </c>
      <c r="AK32" s="31">
        <v>0</v>
      </c>
      <c r="AL32" s="31">
        <v>0</v>
      </c>
      <c r="AM32" s="31">
        <v>0</v>
      </c>
    </row>
    <row r="33" spans="1:39">
      <c r="C33" t="s">
        <v>35</v>
      </c>
      <c r="D33" s="31">
        <v>0</v>
      </c>
      <c r="E33" s="31">
        <v>0</v>
      </c>
      <c r="F33" s="31">
        <v>0</v>
      </c>
      <c r="G33" s="31">
        <v>0</v>
      </c>
      <c r="H33" s="31">
        <v>0</v>
      </c>
      <c r="I33" s="31">
        <v>0</v>
      </c>
      <c r="J33" s="31">
        <v>0</v>
      </c>
      <c r="K33" s="31">
        <v>0</v>
      </c>
      <c r="L33" s="31">
        <v>1</v>
      </c>
      <c r="M33" s="31">
        <v>0</v>
      </c>
      <c r="N33" s="31">
        <v>0</v>
      </c>
      <c r="O33" s="31">
        <v>0</v>
      </c>
      <c r="P33" s="31">
        <v>0</v>
      </c>
      <c r="Q33" s="31">
        <v>0</v>
      </c>
      <c r="R33" s="31">
        <v>0</v>
      </c>
      <c r="S33" s="31">
        <v>0</v>
      </c>
      <c r="T33" s="31">
        <v>0</v>
      </c>
      <c r="U33" s="31">
        <v>0</v>
      </c>
      <c r="V33" s="31">
        <v>0</v>
      </c>
      <c r="W33" s="31">
        <v>0</v>
      </c>
      <c r="X33" s="31">
        <v>0</v>
      </c>
      <c r="Y33" s="31">
        <v>0</v>
      </c>
      <c r="Z33" s="31">
        <v>0</v>
      </c>
      <c r="AA33" s="31">
        <v>0</v>
      </c>
      <c r="AB33" s="31">
        <v>0</v>
      </c>
      <c r="AC33" s="31">
        <v>0</v>
      </c>
      <c r="AD33" s="31">
        <v>0</v>
      </c>
      <c r="AE33" s="31">
        <v>0</v>
      </c>
      <c r="AF33" s="31">
        <v>0</v>
      </c>
      <c r="AG33" s="31">
        <v>0</v>
      </c>
      <c r="AH33" s="31">
        <v>0</v>
      </c>
      <c r="AI33" s="31">
        <v>0</v>
      </c>
      <c r="AJ33" s="31">
        <v>0</v>
      </c>
      <c r="AK33" s="31">
        <v>0</v>
      </c>
      <c r="AL33" s="31">
        <v>0</v>
      </c>
      <c r="AM33" s="31">
        <v>0</v>
      </c>
    </row>
    <row r="34" spans="1:39">
      <c r="C34" t="s">
        <v>36</v>
      </c>
      <c r="D34" s="31">
        <v>0</v>
      </c>
      <c r="E34" s="31">
        <v>0</v>
      </c>
      <c r="F34" s="31">
        <v>0</v>
      </c>
      <c r="G34" s="31">
        <v>0</v>
      </c>
      <c r="H34" s="31">
        <v>0</v>
      </c>
      <c r="I34" s="31">
        <v>0</v>
      </c>
      <c r="J34" s="31">
        <v>1</v>
      </c>
      <c r="K34" s="31">
        <v>0</v>
      </c>
      <c r="L34" s="31">
        <v>0</v>
      </c>
      <c r="M34" s="31">
        <v>0</v>
      </c>
      <c r="N34" s="31">
        <v>1</v>
      </c>
      <c r="O34" s="31">
        <v>0</v>
      </c>
      <c r="P34" s="31">
        <v>0</v>
      </c>
      <c r="Q34" s="31">
        <v>0</v>
      </c>
      <c r="R34" s="31">
        <v>0</v>
      </c>
      <c r="S34" s="31">
        <v>0</v>
      </c>
      <c r="T34" s="31">
        <v>0</v>
      </c>
      <c r="U34" s="31">
        <v>0</v>
      </c>
      <c r="V34" s="31">
        <v>0</v>
      </c>
      <c r="W34" s="31">
        <v>0</v>
      </c>
      <c r="X34" s="31">
        <v>0</v>
      </c>
      <c r="Y34" s="31">
        <v>0</v>
      </c>
      <c r="Z34" s="31">
        <v>0</v>
      </c>
      <c r="AA34" s="31">
        <v>0</v>
      </c>
      <c r="AB34" s="31">
        <v>0</v>
      </c>
      <c r="AC34" s="31">
        <v>0</v>
      </c>
      <c r="AD34" s="31">
        <v>0</v>
      </c>
      <c r="AE34" s="31">
        <v>0</v>
      </c>
      <c r="AF34" s="31">
        <v>0</v>
      </c>
      <c r="AG34" s="31">
        <v>0</v>
      </c>
      <c r="AH34" s="31">
        <v>0</v>
      </c>
      <c r="AI34" s="31">
        <v>0</v>
      </c>
      <c r="AJ34" s="31">
        <v>0</v>
      </c>
      <c r="AK34" s="31">
        <v>0</v>
      </c>
      <c r="AL34" s="31">
        <v>0</v>
      </c>
      <c r="AM34" s="31">
        <v>0</v>
      </c>
    </row>
    <row r="35" spans="1:39">
      <c r="D35">
        <f t="shared" ref="D35:AM35" si="14">SUM(D22:D34)</f>
        <v>1</v>
      </c>
      <c r="E35">
        <f t="shared" si="14"/>
        <v>1</v>
      </c>
      <c r="F35">
        <f t="shared" si="14"/>
        <v>1</v>
      </c>
      <c r="G35">
        <f t="shared" si="14"/>
        <v>1</v>
      </c>
      <c r="H35">
        <f t="shared" si="14"/>
        <v>1</v>
      </c>
      <c r="I35">
        <f t="shared" si="14"/>
        <v>1</v>
      </c>
      <c r="J35">
        <f t="shared" si="14"/>
        <v>1</v>
      </c>
      <c r="K35">
        <f t="shared" si="14"/>
        <v>1</v>
      </c>
      <c r="L35">
        <f t="shared" si="14"/>
        <v>1</v>
      </c>
      <c r="M35">
        <f t="shared" si="14"/>
        <v>1</v>
      </c>
      <c r="N35">
        <f t="shared" si="14"/>
        <v>1</v>
      </c>
      <c r="O35">
        <f t="shared" si="14"/>
        <v>1</v>
      </c>
      <c r="P35">
        <f t="shared" si="14"/>
        <v>1</v>
      </c>
      <c r="Q35">
        <f t="shared" si="14"/>
        <v>1</v>
      </c>
      <c r="R35">
        <f t="shared" si="14"/>
        <v>1</v>
      </c>
      <c r="S35">
        <f t="shared" si="14"/>
        <v>1</v>
      </c>
      <c r="T35">
        <f t="shared" si="14"/>
        <v>1</v>
      </c>
      <c r="U35">
        <f t="shared" si="14"/>
        <v>1</v>
      </c>
      <c r="V35">
        <f t="shared" si="14"/>
        <v>1</v>
      </c>
      <c r="W35">
        <f t="shared" si="14"/>
        <v>1</v>
      </c>
      <c r="X35">
        <f t="shared" si="14"/>
        <v>1</v>
      </c>
      <c r="Y35">
        <f t="shared" si="14"/>
        <v>1</v>
      </c>
      <c r="Z35">
        <f t="shared" si="14"/>
        <v>1</v>
      </c>
      <c r="AA35">
        <f t="shared" si="14"/>
        <v>1</v>
      </c>
      <c r="AB35">
        <f t="shared" si="14"/>
        <v>1</v>
      </c>
      <c r="AC35">
        <f t="shared" si="14"/>
        <v>1</v>
      </c>
      <c r="AD35">
        <f t="shared" si="14"/>
        <v>1</v>
      </c>
      <c r="AE35">
        <f t="shared" si="14"/>
        <v>1</v>
      </c>
      <c r="AF35">
        <f t="shared" si="14"/>
        <v>1</v>
      </c>
      <c r="AG35">
        <f t="shared" si="14"/>
        <v>1</v>
      </c>
      <c r="AH35">
        <f t="shared" si="14"/>
        <v>1</v>
      </c>
      <c r="AI35">
        <f t="shared" si="14"/>
        <v>1</v>
      </c>
      <c r="AJ35">
        <f t="shared" si="14"/>
        <v>1</v>
      </c>
      <c r="AK35">
        <f t="shared" si="14"/>
        <v>1</v>
      </c>
      <c r="AL35">
        <f t="shared" si="14"/>
        <v>1</v>
      </c>
      <c r="AM35">
        <f t="shared" si="14"/>
        <v>1</v>
      </c>
    </row>
    <row r="36" spans="1:39">
      <c r="D36" s="32" t="s">
        <v>105</v>
      </c>
      <c r="E36" s="32" t="s">
        <v>105</v>
      </c>
      <c r="F36" s="32" t="s">
        <v>105</v>
      </c>
      <c r="G36" s="32" t="s">
        <v>105</v>
      </c>
      <c r="H36" s="32" t="s">
        <v>105</v>
      </c>
      <c r="I36" s="32" t="s">
        <v>105</v>
      </c>
      <c r="J36" s="32" t="s">
        <v>105</v>
      </c>
      <c r="K36" s="32" t="s">
        <v>105</v>
      </c>
      <c r="L36" s="32" t="s">
        <v>105</v>
      </c>
      <c r="M36" s="32" t="s">
        <v>105</v>
      </c>
      <c r="N36" s="32" t="s">
        <v>105</v>
      </c>
      <c r="O36" s="32" t="s">
        <v>105</v>
      </c>
      <c r="P36" s="32" t="s">
        <v>105</v>
      </c>
      <c r="Q36" s="32" t="s">
        <v>105</v>
      </c>
      <c r="R36" s="32" t="s">
        <v>105</v>
      </c>
      <c r="S36" s="32" t="s">
        <v>105</v>
      </c>
      <c r="T36" s="32" t="s">
        <v>105</v>
      </c>
      <c r="U36" s="32" t="s">
        <v>105</v>
      </c>
      <c r="V36" s="32" t="s">
        <v>105</v>
      </c>
      <c r="W36" s="32" t="s">
        <v>105</v>
      </c>
      <c r="X36" s="32" t="s">
        <v>105</v>
      </c>
      <c r="Y36" s="32" t="s">
        <v>105</v>
      </c>
      <c r="Z36" s="32" t="s">
        <v>105</v>
      </c>
      <c r="AA36" s="32" t="s">
        <v>105</v>
      </c>
      <c r="AB36" s="32" t="s">
        <v>105</v>
      </c>
      <c r="AC36" s="32" t="s">
        <v>105</v>
      </c>
      <c r="AD36" s="32" t="s">
        <v>105</v>
      </c>
      <c r="AE36" s="32" t="s">
        <v>105</v>
      </c>
      <c r="AF36" s="32" t="s">
        <v>105</v>
      </c>
      <c r="AG36" s="32" t="s">
        <v>105</v>
      </c>
      <c r="AH36" s="32" t="s">
        <v>105</v>
      </c>
      <c r="AI36" s="32" t="s">
        <v>105</v>
      </c>
      <c r="AJ36" s="32" t="s">
        <v>105</v>
      </c>
      <c r="AK36" s="32" t="s">
        <v>105</v>
      </c>
      <c r="AL36" s="32" t="s">
        <v>105</v>
      </c>
      <c r="AM36" s="32" t="s">
        <v>105</v>
      </c>
    </row>
    <row r="37" spans="1:39">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row>
    <row r="40" spans="1:39">
      <c r="D40" s="33">
        <f>SUMPRODUCT(D2:AM14,D22:AM34)</f>
        <v>84.96994804857168</v>
      </c>
    </row>
    <row r="42" spans="1:39">
      <c r="B42" t="s">
        <v>106</v>
      </c>
      <c r="C42" t="s">
        <v>108</v>
      </c>
      <c r="D42" t="s">
        <v>163</v>
      </c>
      <c r="E42" t="s">
        <v>166</v>
      </c>
    </row>
    <row r="43" spans="1:39">
      <c r="A43" t="s">
        <v>25</v>
      </c>
      <c r="B43" s="2">
        <f t="shared" ref="B43:B55" si="15">SUMPRODUCT(D$19:AM$19,D22:AM22)</f>
        <v>148345</v>
      </c>
      <c r="C43" s="7">
        <f>B43/B$57</f>
        <v>6.1978222704639478E-2</v>
      </c>
      <c r="D43" s="2">
        <f>C43*'City Demand Breakdown'!$B$18</f>
        <v>60178.613115076078</v>
      </c>
      <c r="E43" s="2">
        <f>C43*'City Demand Breakdown'!$B$22</f>
        <v>73202.810786947914</v>
      </c>
    </row>
    <row r="44" spans="1:39">
      <c r="A44" t="s">
        <v>26</v>
      </c>
      <c r="B44" s="2">
        <f t="shared" si="15"/>
        <v>124040</v>
      </c>
      <c r="C44" s="7">
        <f>B44/B$57</f>
        <v>5.1823645854484353E-2</v>
      </c>
      <c r="D44" s="2">
        <f>C44*'City Demand Breakdown'!$B$18</f>
        <v>50318.886182844297</v>
      </c>
      <c r="E44" s="2">
        <f>C44*'City Demand Breakdown'!$B$22</f>
        <v>61209.185682112773</v>
      </c>
    </row>
    <row r="45" spans="1:39">
      <c r="A45" t="s">
        <v>27</v>
      </c>
      <c r="B45" s="2">
        <f t="shared" si="15"/>
        <v>151703</v>
      </c>
      <c r="C45" s="7">
        <f>B45/B$57</f>
        <v>6.3381187899571423E-2</v>
      </c>
      <c r="D45" s="2">
        <f>C45*'City Demand Breakdown'!$B$18</f>
        <v>61540.841588165335</v>
      </c>
      <c r="E45" s="2">
        <f>C45*'City Demand Breakdown'!$B$22</f>
        <v>74859.860492853535</v>
      </c>
    </row>
    <row r="46" spans="1:39">
      <c r="A46" t="s">
        <v>175</v>
      </c>
      <c r="B46" s="2">
        <f t="shared" si="15"/>
        <v>231447</v>
      </c>
      <c r="C46" s="7">
        <f t="shared" ref="C46" si="16">B46/B$57</f>
        <v>9.6698059997443075E-2</v>
      </c>
      <c r="D46" s="2">
        <f>C46*'City Demand Breakdown'!$B$18</f>
        <v>93890.319657858461</v>
      </c>
      <c r="E46" s="2">
        <f>C46*'City Demand Breakdown'!$B$22</f>
        <v>114210.59657020279</v>
      </c>
    </row>
    <row r="47" spans="1:39">
      <c r="A47" t="s">
        <v>28</v>
      </c>
      <c r="B47" s="2">
        <f t="shared" si="15"/>
        <v>105025</v>
      </c>
      <c r="C47" s="7">
        <f t="shared" ref="C47:C55" si="17">B47/B$57</f>
        <v>4.3879219653879545E-2</v>
      </c>
      <c r="D47" s="2">
        <f>C47*'City Demand Breakdown'!$B$18</f>
        <v>42605.135612328457</v>
      </c>
      <c r="E47" s="2">
        <f>C47*'City Demand Breakdown'!$B$22</f>
        <v>51825.981346854991</v>
      </c>
    </row>
    <row r="48" spans="1:39">
      <c r="A48" t="s">
        <v>29</v>
      </c>
      <c r="B48" s="2">
        <f t="shared" si="15"/>
        <v>517887</v>
      </c>
      <c r="C48" s="7">
        <f t="shared" si="17"/>
        <v>0.2163720773995593</v>
      </c>
      <c r="D48" s="2">
        <f>C48*'City Demand Breakdown'!$B$18</f>
        <v>210089.46314555532</v>
      </c>
      <c r="E48" s="2">
        <f>C48*'City Demand Breakdown'!$B$22</f>
        <v>255558.21948849029</v>
      </c>
    </row>
    <row r="49" spans="1:7">
      <c r="A49" t="s">
        <v>30</v>
      </c>
      <c r="B49" s="2">
        <f t="shared" si="15"/>
        <v>198309</v>
      </c>
      <c r="C49" s="7">
        <f t="shared" si="17"/>
        <v>8.2853074699749577E-2</v>
      </c>
      <c r="D49" s="2">
        <f>C49*'City Demand Breakdown'!$B$18</f>
        <v>80447.339568152762</v>
      </c>
      <c r="E49" s="2">
        <f>C49*'City Demand Breakdown'!$B$22</f>
        <v>97858.210282441971</v>
      </c>
    </row>
    <row r="50" spans="1:7">
      <c r="A50" t="s">
        <v>31</v>
      </c>
      <c r="B50" s="2">
        <f t="shared" si="15"/>
        <v>379250</v>
      </c>
      <c r="C50" s="7">
        <f t="shared" si="17"/>
        <v>0.15844983626502088</v>
      </c>
      <c r="D50" s="2">
        <f>C50*'City Demand Breakdown'!$B$18</f>
        <v>153849.06147084569</v>
      </c>
      <c r="E50" s="2">
        <f>C50*'City Demand Breakdown'!$B$22</f>
        <v>187145.95025750779</v>
      </c>
    </row>
    <row r="51" spans="1:7">
      <c r="A51" t="s">
        <v>32</v>
      </c>
      <c r="B51" s="2">
        <f t="shared" si="15"/>
        <v>102238</v>
      </c>
      <c r="C51" s="7">
        <f t="shared" si="17"/>
        <v>4.2714817033785643E-2</v>
      </c>
      <c r="D51" s="2">
        <f>C51*'City Demand Breakdown'!$B$18</f>
        <v>41474.54277298964</v>
      </c>
      <c r="E51" s="2">
        <f>C51*'City Demand Breakdown'!$B$22</f>
        <v>50450.69917581301</v>
      </c>
    </row>
    <row r="52" spans="1:7">
      <c r="A52" t="s">
        <v>33</v>
      </c>
      <c r="B52" s="2">
        <f t="shared" si="15"/>
        <v>143173</v>
      </c>
      <c r="C52" s="7">
        <f t="shared" si="17"/>
        <v>5.9817372201903321E-2</v>
      </c>
      <c r="D52" s="2">
        <f>C52*'City Demand Breakdown'!$B$18</f>
        <v>58080.505413224491</v>
      </c>
      <c r="E52" s="2">
        <f>C52*'City Demand Breakdown'!$B$22</f>
        <v>70650.618684820482</v>
      </c>
    </row>
    <row r="53" spans="1:7">
      <c r="A53" t="s">
        <v>34</v>
      </c>
      <c r="B53" s="2">
        <f t="shared" si="15"/>
        <v>82256</v>
      </c>
      <c r="C53" s="7">
        <f t="shared" si="17"/>
        <v>3.4366380308017287E-2</v>
      </c>
      <c r="D53" s="2">
        <f>C53*'City Demand Breakdown'!$B$18</f>
        <v>33368.512591551436</v>
      </c>
      <c r="E53" s="2">
        <f>C53*'City Demand Breakdown'!$B$22</f>
        <v>40590.315845435885</v>
      </c>
    </row>
    <row r="54" spans="1:7">
      <c r="A54" t="s">
        <v>35</v>
      </c>
      <c r="B54" s="2">
        <f t="shared" si="15"/>
        <v>70996</v>
      </c>
      <c r="C54" s="7">
        <f t="shared" si="17"/>
        <v>2.9661976467953651E-2</v>
      </c>
      <c r="D54" s="2">
        <f>C54*'City Demand Breakdown'!$B$18</f>
        <v>28800.706573985921</v>
      </c>
      <c r="E54" s="2">
        <f>C54*'City Demand Breakdown'!$B$22</f>
        <v>35033.919273518848</v>
      </c>
    </row>
    <row r="55" spans="1:7">
      <c r="A55" t="s">
        <v>36</v>
      </c>
      <c r="B55" s="2">
        <f t="shared" si="15"/>
        <v>138833</v>
      </c>
      <c r="C55" s="7">
        <f t="shared" si="17"/>
        <v>5.8004129513992468E-2</v>
      </c>
      <c r="D55" s="2">
        <f>C55*'City Demand Breakdown'!$B$18</f>
        <v>56319.912330077568</v>
      </c>
      <c r="E55" s="2">
        <f>C55*'City Demand Breakdown'!$B$22</f>
        <v>68508.988034543392</v>
      </c>
    </row>
    <row r="56" spans="1:7">
      <c r="D56" s="2"/>
    </row>
    <row r="57" spans="1:7">
      <c r="A57" t="s">
        <v>107</v>
      </c>
      <c r="B57" s="3">
        <f>SUM(B43:B55)</f>
        <v>2393502</v>
      </c>
      <c r="C57" s="24">
        <f>SUM(C43:C55)</f>
        <v>1</v>
      </c>
      <c r="D57" s="2">
        <f>SUM(D43:D55)</f>
        <v>970963.84002265544</v>
      </c>
      <c r="E57" s="2">
        <f>SUM(E43:E55)</f>
        <v>1181105.3559215437</v>
      </c>
      <c r="G57" s="3"/>
    </row>
  </sheetData>
  <hyperlinks>
    <hyperlink ref="A17" r:id="rId1" xr:uid="{AA41C164-4D91-5A41-94AD-8703C3607A6E}"/>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CB29-EB5A-E94E-99C4-F28594908206}">
  <sheetPr codeName="Sheet3"/>
  <dimension ref="A1:AE27"/>
  <sheetViews>
    <sheetView topLeftCell="A4" workbookViewId="0">
      <selection activeCell="I36" sqref="I36"/>
    </sheetView>
  </sheetViews>
  <sheetFormatPr baseColWidth="10" defaultColWidth="11" defaultRowHeight="16"/>
  <cols>
    <col min="2" max="2" width="11.6640625" bestFit="1" customWidth="1"/>
    <col min="4" max="6" width="11.5" bestFit="1" customWidth="1"/>
    <col min="7" max="10" width="11.1640625" bestFit="1" customWidth="1"/>
    <col min="11" max="11" width="11.5" bestFit="1" customWidth="1"/>
    <col min="12" max="16" width="11.1640625" bestFit="1" customWidth="1"/>
    <col min="17" max="18" width="11.5" bestFit="1" customWidth="1"/>
    <col min="19" max="19" width="12.5" bestFit="1" customWidth="1"/>
    <col min="20" max="20" width="11.1640625" bestFit="1" customWidth="1"/>
  </cols>
  <sheetData>
    <row r="1" spans="1:31">
      <c r="B1" t="s">
        <v>37</v>
      </c>
      <c r="C1" t="s">
        <v>38</v>
      </c>
    </row>
    <row r="2" spans="1:31">
      <c r="A2" t="s">
        <v>109</v>
      </c>
      <c r="B2">
        <v>48.437816554521099</v>
      </c>
      <c r="C2">
        <v>-123.32642194019201</v>
      </c>
      <c r="D2">
        <f>SQRT(((D$7-$B2)*110.574)^2+((D$8-$C2)*COS($B2)*111.32)^2)</f>
        <v>1.353051838114756</v>
      </c>
      <c r="E2">
        <f t="shared" ref="E2:AE4" si="0">SQRT(((E$7-$B2)*110.574)^2+((E$8-$C2)*COS($B2)*111.32)^2)</f>
        <v>1.6792694444688223</v>
      </c>
      <c r="F2">
        <f t="shared" si="0"/>
        <v>2.413612058901081</v>
      </c>
      <c r="G2">
        <f t="shared" si="0"/>
        <v>0.9677539312352923</v>
      </c>
      <c r="H2">
        <f t="shared" si="0"/>
        <v>2.4703244590376716</v>
      </c>
      <c r="I2">
        <f t="shared" si="0"/>
        <v>1.7033516916820404</v>
      </c>
      <c r="J2">
        <f t="shared" si="0"/>
        <v>1.3591697930994004</v>
      </c>
      <c r="K2">
        <f t="shared" si="0"/>
        <v>2.7687306724784926</v>
      </c>
      <c r="L2">
        <f t="shared" si="0"/>
        <v>0.94431370542142745</v>
      </c>
      <c r="M2">
        <f t="shared" si="0"/>
        <v>1.0904200438415765</v>
      </c>
      <c r="N2">
        <f t="shared" si="0"/>
        <v>0.4299174863432268</v>
      </c>
      <c r="O2">
        <f t="shared" si="0"/>
        <v>1.836799608037929</v>
      </c>
      <c r="P2">
        <f t="shared" si="0"/>
        <v>1.7781309790344901</v>
      </c>
      <c r="Q2">
        <f t="shared" si="0"/>
        <v>2.1613510550998267</v>
      </c>
      <c r="R2">
        <f t="shared" si="0"/>
        <v>4.9029218100973671</v>
      </c>
      <c r="S2">
        <f t="shared" si="0"/>
        <v>1.2989350025640263</v>
      </c>
      <c r="T2">
        <f t="shared" si="0"/>
        <v>2.4079799345756476</v>
      </c>
      <c r="U2">
        <f t="shared" si="0"/>
        <v>4.7020062182690081</v>
      </c>
      <c r="V2">
        <f t="shared" si="0"/>
        <v>14.806432131732262</v>
      </c>
      <c r="W2">
        <f t="shared" si="0"/>
        <v>13.553845502395422</v>
      </c>
      <c r="X2">
        <f t="shared" si="0"/>
        <v>23.573619189957171</v>
      </c>
      <c r="Y2">
        <f t="shared" si="0"/>
        <v>20.27370962977033</v>
      </c>
      <c r="Z2">
        <f t="shared" si="0"/>
        <v>3.4841911408846653</v>
      </c>
      <c r="AA2">
        <f t="shared" si="0"/>
        <v>8.5923740845751286</v>
      </c>
      <c r="AB2">
        <f t="shared" si="0"/>
        <v>10.043112147010573</v>
      </c>
      <c r="AC2">
        <f t="shared" si="0"/>
        <v>42.211318109652019</v>
      </c>
      <c r="AD2">
        <f t="shared" si="0"/>
        <v>33.593290680246859</v>
      </c>
      <c r="AE2">
        <f t="shared" si="0"/>
        <v>40.338867577248891</v>
      </c>
    </row>
    <row r="3" spans="1:31">
      <c r="A3" t="s">
        <v>110</v>
      </c>
      <c r="B3">
        <v>48.470787740694398</v>
      </c>
      <c r="C3">
        <v>-123.43099279956201</v>
      </c>
      <c r="D3">
        <f t="shared" ref="D3:D4" si="1">SQRT(((D$7-$B3)*110.574)^2+((D$8-$C3)*COS($B3)*111.32)^2)</f>
        <v>3.6419179514693836</v>
      </c>
      <c r="E3">
        <f t="shared" si="0"/>
        <v>5.2097906425269089</v>
      </c>
      <c r="F3">
        <f t="shared" si="0"/>
        <v>6.2590275584197386</v>
      </c>
      <c r="G3">
        <f t="shared" si="0"/>
        <v>4.9337205317455668</v>
      </c>
      <c r="H3">
        <f t="shared" si="0"/>
        <v>6.5987105895926979</v>
      </c>
      <c r="I3">
        <f t="shared" si="0"/>
        <v>5.4376525673924192</v>
      </c>
      <c r="J3">
        <f t="shared" si="0"/>
        <v>3.2105226771036892</v>
      </c>
      <c r="K3">
        <f t="shared" si="0"/>
        <v>6.0208111241638465</v>
      </c>
      <c r="L3">
        <f t="shared" si="0"/>
        <v>5.2356798729617262</v>
      </c>
      <c r="M3">
        <f t="shared" si="0"/>
        <v>4.7361964337304565</v>
      </c>
      <c r="N3">
        <f t="shared" si="0"/>
        <v>4.0938214202841658</v>
      </c>
      <c r="O3">
        <f t="shared" si="0"/>
        <v>5.8808335222324661</v>
      </c>
      <c r="P3">
        <f t="shared" si="0"/>
        <v>4.2413820050757387</v>
      </c>
      <c r="Q3">
        <f t="shared" si="0"/>
        <v>2.4160509901504579</v>
      </c>
      <c r="R3">
        <f t="shared" si="0"/>
        <v>3.0299711431237419</v>
      </c>
      <c r="S3">
        <f t="shared" si="0"/>
        <v>5.6858407053825601</v>
      </c>
      <c r="T3">
        <f t="shared" si="0"/>
        <v>3.8995428133712831</v>
      </c>
      <c r="U3">
        <f t="shared" si="0"/>
        <v>4.8583627836916055</v>
      </c>
      <c r="V3">
        <f t="shared" si="0"/>
        <v>11.0414760960695</v>
      </c>
      <c r="W3">
        <f t="shared" si="0"/>
        <v>13.085148154358366</v>
      </c>
      <c r="X3">
        <f t="shared" si="0"/>
        <v>19.854084622019343</v>
      </c>
      <c r="Y3">
        <f t="shared" si="0"/>
        <v>16.469508091910573</v>
      </c>
      <c r="Z3">
        <f t="shared" si="0"/>
        <v>1.9912012246285693</v>
      </c>
      <c r="AA3">
        <f t="shared" si="0"/>
        <v>10.166352911043507</v>
      </c>
      <c r="AB3">
        <f t="shared" si="0"/>
        <v>5.4703376245918731</v>
      </c>
      <c r="AC3">
        <f t="shared" si="0"/>
        <v>38.297342853175458</v>
      </c>
      <c r="AD3">
        <f t="shared" si="0"/>
        <v>26.204627426365153</v>
      </c>
      <c r="AE3">
        <f t="shared" si="0"/>
        <v>36.965130644129751</v>
      </c>
    </row>
    <row r="4" spans="1:31">
      <c r="A4" t="s">
        <v>111</v>
      </c>
      <c r="B4">
        <v>48.602509123074398</v>
      </c>
      <c r="C4">
        <v>-123.40943497955899</v>
      </c>
      <c r="D4">
        <f t="shared" si="1"/>
        <v>17.917865266899888</v>
      </c>
      <c r="E4">
        <f t="shared" si="0"/>
        <v>19.511768482465122</v>
      </c>
      <c r="F4">
        <f t="shared" si="0"/>
        <v>20.52089707728393</v>
      </c>
      <c r="G4">
        <f t="shared" si="0"/>
        <v>19.031121956530807</v>
      </c>
      <c r="H4">
        <f t="shared" si="0"/>
        <v>20.694158833828912</v>
      </c>
      <c r="I4">
        <f t="shared" si="0"/>
        <v>19.690596467654224</v>
      </c>
      <c r="J4">
        <f t="shared" si="0"/>
        <v>17.279737375424705</v>
      </c>
      <c r="K4">
        <f t="shared" si="0"/>
        <v>20.470034853552256</v>
      </c>
      <c r="L4">
        <f t="shared" si="0"/>
        <v>19.170195072606898</v>
      </c>
      <c r="M4">
        <f t="shared" si="0"/>
        <v>18.928230079040318</v>
      </c>
      <c r="N4">
        <f t="shared" si="0"/>
        <v>17.983771567774028</v>
      </c>
      <c r="O4">
        <f t="shared" si="0"/>
        <v>20.016312368935544</v>
      </c>
      <c r="P4">
        <f t="shared" si="0"/>
        <v>18.667290374358789</v>
      </c>
      <c r="Q4">
        <f t="shared" si="0"/>
        <v>16.55758812483479</v>
      </c>
      <c r="R4">
        <f t="shared" si="0"/>
        <v>17.16270331794405</v>
      </c>
      <c r="S4">
        <f t="shared" si="0"/>
        <v>19.486533240046668</v>
      </c>
      <c r="T4">
        <f t="shared" si="0"/>
        <v>18.433703446761168</v>
      </c>
      <c r="U4">
        <f t="shared" si="0"/>
        <v>19.224963509132252</v>
      </c>
      <c r="V4">
        <f t="shared" si="0"/>
        <v>3.551806532947666</v>
      </c>
      <c r="W4">
        <f t="shared" si="0"/>
        <v>25.487238494109626</v>
      </c>
      <c r="X4">
        <f t="shared" si="0"/>
        <v>5.2744549059114965</v>
      </c>
      <c r="Y4">
        <f t="shared" si="0"/>
        <v>1.9024024153525692</v>
      </c>
      <c r="Z4">
        <f t="shared" si="0"/>
        <v>16.555976779027102</v>
      </c>
      <c r="AA4">
        <f t="shared" si="0"/>
        <v>24.418026853300645</v>
      </c>
      <c r="AB4">
        <f t="shared" si="0"/>
        <v>9.3253818276237883</v>
      </c>
      <c r="AC4">
        <f t="shared" si="0"/>
        <v>23.705860841544848</v>
      </c>
      <c r="AD4">
        <f t="shared" si="0"/>
        <v>12.292217055273316</v>
      </c>
      <c r="AE4">
        <f t="shared" si="0"/>
        <v>22.087469109926605</v>
      </c>
    </row>
    <row r="6" spans="1:31">
      <c r="A6" t="s">
        <v>124</v>
      </c>
      <c r="C6" t="s">
        <v>39</v>
      </c>
      <c r="D6" t="s">
        <v>112</v>
      </c>
      <c r="E6" t="s">
        <v>62</v>
      </c>
      <c r="F6" t="s">
        <v>113</v>
      </c>
      <c r="G6" t="s">
        <v>114</v>
      </c>
      <c r="H6" t="s">
        <v>115</v>
      </c>
      <c r="I6" t="s">
        <v>116</v>
      </c>
      <c r="J6" t="s">
        <v>117</v>
      </c>
      <c r="K6" t="s">
        <v>118</v>
      </c>
      <c r="L6" t="s">
        <v>119</v>
      </c>
      <c r="M6" t="s">
        <v>120</v>
      </c>
      <c r="N6" t="s">
        <v>121</v>
      </c>
      <c r="O6" t="s">
        <v>122</v>
      </c>
      <c r="P6" t="s">
        <v>123</v>
      </c>
      <c r="Q6" t="s">
        <v>127</v>
      </c>
      <c r="R6" t="s">
        <v>133</v>
      </c>
      <c r="S6" t="s">
        <v>126</v>
      </c>
      <c r="T6" t="s">
        <v>125</v>
      </c>
      <c r="U6" t="s">
        <v>134</v>
      </c>
      <c r="V6" t="s">
        <v>135</v>
      </c>
      <c r="W6" t="s">
        <v>136</v>
      </c>
      <c r="X6" t="s">
        <v>137</v>
      </c>
      <c r="Y6" t="s">
        <v>138</v>
      </c>
      <c r="Z6" t="s">
        <v>128</v>
      </c>
      <c r="AA6" t="s">
        <v>139</v>
      </c>
      <c r="AB6" t="s">
        <v>140</v>
      </c>
      <c r="AC6" t="s">
        <v>141</v>
      </c>
      <c r="AD6" t="s">
        <v>142</v>
      </c>
      <c r="AE6" t="s">
        <v>143</v>
      </c>
    </row>
    <row r="7" spans="1:31">
      <c r="A7" s="23" t="s">
        <v>130</v>
      </c>
      <c r="C7" t="s">
        <v>40</v>
      </c>
      <c r="D7">
        <v>48.4405</v>
      </c>
      <c r="E7">
        <v>48.426099999999998</v>
      </c>
      <c r="F7">
        <v>48.417000000000002</v>
      </c>
      <c r="G7">
        <v>48.430500000000002</v>
      </c>
      <c r="H7">
        <v>48.415500000000002</v>
      </c>
      <c r="I7">
        <v>48.424500000000002</v>
      </c>
      <c r="J7">
        <v>48.446300000000001</v>
      </c>
      <c r="K7">
        <v>48.417400000000001</v>
      </c>
      <c r="L7">
        <v>48.429299999999998</v>
      </c>
      <c r="M7">
        <v>48.431399999999996</v>
      </c>
      <c r="N7">
        <v>48.44</v>
      </c>
      <c r="O7">
        <v>48.421599999999998</v>
      </c>
      <c r="P7">
        <v>48.433700000000002</v>
      </c>
      <c r="Q7">
        <v>48.452800000000003</v>
      </c>
      <c r="R7">
        <v>48.447499999999998</v>
      </c>
      <c r="S7">
        <v>48.426499999999997</v>
      </c>
      <c r="T7">
        <v>48.4358</v>
      </c>
      <c r="U7">
        <v>48.428800000000003</v>
      </c>
      <c r="V7">
        <v>48.570399999999999</v>
      </c>
      <c r="W7">
        <v>48.374000000000002</v>
      </c>
      <c r="X7">
        <v>48.650199999999998</v>
      </c>
      <c r="Y7">
        <v>48.619700000000002</v>
      </c>
      <c r="Z7">
        <v>48.452800000000003</v>
      </c>
      <c r="AA7">
        <v>48.381999999999998</v>
      </c>
      <c r="AB7">
        <v>48.518500000000003</v>
      </c>
      <c r="AC7">
        <v>48.816699999999997</v>
      </c>
      <c r="AD7">
        <v>48.545225052879204</v>
      </c>
      <c r="AE7">
        <v>48.801400000000001</v>
      </c>
    </row>
    <row r="8" spans="1:31">
      <c r="C8" t="s">
        <v>41</v>
      </c>
      <c r="D8">
        <v>-123.37309999999999</v>
      </c>
      <c r="E8">
        <v>-123.3642</v>
      </c>
      <c r="F8">
        <v>-123.35209999999999</v>
      </c>
      <c r="G8">
        <v>-123.34520000000001</v>
      </c>
      <c r="H8">
        <v>-123.3305</v>
      </c>
      <c r="I8">
        <v>-123.3567</v>
      </c>
      <c r="J8">
        <v>-123.3612</v>
      </c>
      <c r="K8">
        <v>-123.3831</v>
      </c>
      <c r="L8">
        <v>-123.3289</v>
      </c>
      <c r="M8">
        <v>-123.3557</v>
      </c>
      <c r="N8">
        <v>-123.339</v>
      </c>
      <c r="O8">
        <v>-123.34050000000001</v>
      </c>
      <c r="P8">
        <v>-123.38720000000001</v>
      </c>
      <c r="Q8">
        <v>-123.3755</v>
      </c>
      <c r="R8">
        <v>-123.4956</v>
      </c>
      <c r="S8">
        <v>-123.3141</v>
      </c>
      <c r="T8">
        <v>-123.41119999999999</v>
      </c>
      <c r="U8">
        <v>-123.4889</v>
      </c>
      <c r="V8">
        <v>-123.3998</v>
      </c>
      <c r="W8">
        <v>-123.73560000000001</v>
      </c>
      <c r="X8">
        <v>-123.399</v>
      </c>
      <c r="Y8">
        <v>-123.4169</v>
      </c>
      <c r="Z8">
        <v>-123.4348</v>
      </c>
      <c r="AA8">
        <v>-123.5378</v>
      </c>
      <c r="AB8">
        <v>-123.48950000000001</v>
      </c>
      <c r="AC8">
        <v>-123.5089</v>
      </c>
      <c r="AD8">
        <v>-124.437538091937</v>
      </c>
      <c r="AE8">
        <v>-123.2094</v>
      </c>
    </row>
    <row r="9" spans="1:31">
      <c r="C9" t="s">
        <v>50</v>
      </c>
      <c r="D9" s="2">
        <f>D10*$B13</f>
        <v>6262.8159999999998</v>
      </c>
      <c r="E9" s="2">
        <f t="shared" ref="E9:P9" si="2">E10*$B13</f>
        <v>2916.9280000000003</v>
      </c>
      <c r="F9" s="2">
        <f t="shared" si="2"/>
        <v>12525.632</v>
      </c>
      <c r="G9" s="2">
        <f t="shared" si="2"/>
        <v>10123.456</v>
      </c>
      <c r="H9" s="2">
        <f t="shared" si="2"/>
        <v>4461.1840000000002</v>
      </c>
      <c r="I9" s="2">
        <f t="shared" si="2"/>
        <v>1973.2159999999999</v>
      </c>
      <c r="J9" s="2">
        <f t="shared" si="2"/>
        <v>7807.0720000000001</v>
      </c>
      <c r="K9" s="2">
        <f t="shared" si="2"/>
        <v>12010.880000000001</v>
      </c>
      <c r="L9" s="2">
        <f t="shared" si="2"/>
        <v>5576.4800000000005</v>
      </c>
      <c r="M9" s="2">
        <f t="shared" si="2"/>
        <v>3260.096</v>
      </c>
      <c r="N9" s="2">
        <f t="shared" si="2"/>
        <v>7292.3200000000006</v>
      </c>
      <c r="O9" s="2">
        <f t="shared" si="2"/>
        <v>3774.848</v>
      </c>
      <c r="P9" s="2">
        <f t="shared" si="2"/>
        <v>7292.3200000000006</v>
      </c>
      <c r="Q9" s="2">
        <v>114148</v>
      </c>
      <c r="R9" s="2">
        <v>35342</v>
      </c>
      <c r="S9" s="2">
        <v>18094</v>
      </c>
      <c r="T9" s="2">
        <v>17655</v>
      </c>
      <c r="U9" s="2">
        <v>16859</v>
      </c>
      <c r="V9" s="2">
        <v>16814</v>
      </c>
      <c r="W9" s="2">
        <v>13001</v>
      </c>
      <c r="X9" s="2">
        <v>11672</v>
      </c>
      <c r="Y9" s="2">
        <v>11249</v>
      </c>
      <c r="Z9" s="2">
        <v>10408</v>
      </c>
      <c r="AA9" s="2">
        <v>4708</v>
      </c>
      <c r="AB9" s="2">
        <v>2225</v>
      </c>
      <c r="AC9" s="2">
        <v>10557</v>
      </c>
      <c r="AD9" s="2">
        <v>4860</v>
      </c>
      <c r="AE9" s="2">
        <v>4732</v>
      </c>
    </row>
    <row r="10" spans="1:31">
      <c r="C10" t="s">
        <v>129</v>
      </c>
      <c r="D10" s="6">
        <v>7.2999999999999995E-2</v>
      </c>
      <c r="E10" s="6">
        <v>3.4000000000000002E-2</v>
      </c>
      <c r="F10" s="6">
        <v>0.14599999999999999</v>
      </c>
      <c r="G10" s="6">
        <v>0.11799999999999999</v>
      </c>
      <c r="H10" s="6">
        <v>5.1999999999999998E-2</v>
      </c>
      <c r="I10" s="6">
        <v>2.3E-2</v>
      </c>
      <c r="J10" s="6">
        <v>9.0999999999999998E-2</v>
      </c>
      <c r="K10" s="6">
        <v>0.14000000000000001</v>
      </c>
      <c r="L10" s="6">
        <v>6.5000000000000002E-2</v>
      </c>
      <c r="M10" s="6">
        <v>3.7999999999999999E-2</v>
      </c>
      <c r="N10" s="6">
        <v>8.5000000000000006E-2</v>
      </c>
      <c r="O10" s="6">
        <v>4.3999999999999997E-2</v>
      </c>
      <c r="P10" s="6">
        <v>8.5000000000000006E-2</v>
      </c>
    </row>
    <row r="11" spans="1:31">
      <c r="A11" t="s">
        <v>132</v>
      </c>
    </row>
    <row r="12" spans="1:31">
      <c r="D12" s="6"/>
      <c r="E12" s="6"/>
      <c r="F12" s="6"/>
      <c r="G12" s="6"/>
      <c r="H12" s="6"/>
      <c r="I12" s="6"/>
      <c r="J12" s="6"/>
      <c r="K12" s="6"/>
      <c r="L12" s="6"/>
      <c r="M12" s="6"/>
      <c r="N12" s="6"/>
      <c r="O12" s="6"/>
      <c r="P12" s="6"/>
    </row>
    <row r="13" spans="1:31">
      <c r="A13" t="s">
        <v>131</v>
      </c>
      <c r="B13" s="9">
        <v>85792</v>
      </c>
      <c r="D13" t="s">
        <v>112</v>
      </c>
      <c r="E13" t="s">
        <v>62</v>
      </c>
      <c r="F13" t="s">
        <v>113</v>
      </c>
      <c r="G13" t="s">
        <v>114</v>
      </c>
      <c r="H13" t="s">
        <v>115</v>
      </c>
      <c r="I13" t="s">
        <v>116</v>
      </c>
      <c r="J13" t="s">
        <v>117</v>
      </c>
      <c r="K13" t="s">
        <v>118</v>
      </c>
      <c r="L13" t="s">
        <v>119</v>
      </c>
      <c r="M13" t="s">
        <v>120</v>
      </c>
      <c r="N13" t="s">
        <v>121</v>
      </c>
      <c r="O13" t="s">
        <v>122</v>
      </c>
      <c r="P13" t="s">
        <v>123</v>
      </c>
      <c r="Q13" t="s">
        <v>127</v>
      </c>
      <c r="R13" t="s">
        <v>133</v>
      </c>
      <c r="S13" t="s">
        <v>126</v>
      </c>
      <c r="T13" t="s">
        <v>125</v>
      </c>
      <c r="U13" t="s">
        <v>134</v>
      </c>
      <c r="V13" t="s">
        <v>135</v>
      </c>
      <c r="W13" t="s">
        <v>136</v>
      </c>
      <c r="X13" t="s">
        <v>137</v>
      </c>
      <c r="Y13" t="s">
        <v>138</v>
      </c>
      <c r="Z13" t="s">
        <v>128</v>
      </c>
      <c r="AA13" t="s">
        <v>139</v>
      </c>
      <c r="AB13" t="s">
        <v>140</v>
      </c>
      <c r="AC13" t="s">
        <v>141</v>
      </c>
      <c r="AD13" t="s">
        <v>142</v>
      </c>
      <c r="AE13" t="s">
        <v>143</v>
      </c>
    </row>
    <row r="14" spans="1:31">
      <c r="B14" s="2"/>
      <c r="C14" t="s">
        <v>109</v>
      </c>
      <c r="D14" s="31">
        <v>1</v>
      </c>
      <c r="E14" s="31">
        <v>1</v>
      </c>
      <c r="F14" s="31">
        <v>1</v>
      </c>
      <c r="G14" s="31">
        <v>1</v>
      </c>
      <c r="H14" s="31">
        <v>1</v>
      </c>
      <c r="I14" s="31">
        <v>1</v>
      </c>
      <c r="J14" s="31">
        <v>1</v>
      </c>
      <c r="K14" s="31">
        <v>1</v>
      </c>
      <c r="L14" s="31">
        <v>1</v>
      </c>
      <c r="M14" s="31">
        <v>1</v>
      </c>
      <c r="N14" s="31">
        <v>1</v>
      </c>
      <c r="O14" s="31">
        <v>1</v>
      </c>
      <c r="P14" s="31">
        <v>1</v>
      </c>
      <c r="Q14" s="31">
        <v>1</v>
      </c>
      <c r="R14" s="31">
        <v>0</v>
      </c>
      <c r="S14" s="31">
        <v>1</v>
      </c>
      <c r="T14" s="31">
        <v>1</v>
      </c>
      <c r="U14" s="31">
        <v>1</v>
      </c>
      <c r="V14" s="31">
        <v>0</v>
      </c>
      <c r="W14" s="31">
        <v>0</v>
      </c>
      <c r="X14" s="31">
        <v>0</v>
      </c>
      <c r="Y14" s="31">
        <v>0</v>
      </c>
      <c r="Z14" s="31">
        <v>0</v>
      </c>
      <c r="AA14" s="31">
        <v>1</v>
      </c>
      <c r="AB14" s="31">
        <v>0</v>
      </c>
      <c r="AC14" s="31">
        <v>0</v>
      </c>
      <c r="AD14" s="31">
        <v>0</v>
      </c>
      <c r="AE14" s="31">
        <v>0</v>
      </c>
    </row>
    <row r="15" spans="1:31">
      <c r="C15" t="s">
        <v>110</v>
      </c>
      <c r="D15" s="31">
        <v>0</v>
      </c>
      <c r="E15" s="31">
        <v>0</v>
      </c>
      <c r="F15" s="31">
        <v>0</v>
      </c>
      <c r="G15" s="31">
        <v>0</v>
      </c>
      <c r="H15" s="31">
        <v>0</v>
      </c>
      <c r="I15" s="31">
        <v>0</v>
      </c>
      <c r="J15" s="31">
        <v>0</v>
      </c>
      <c r="K15" s="31">
        <v>0</v>
      </c>
      <c r="L15" s="31">
        <v>0</v>
      </c>
      <c r="M15" s="31">
        <v>0</v>
      </c>
      <c r="N15" s="31">
        <v>0</v>
      </c>
      <c r="O15" s="31">
        <v>0</v>
      </c>
      <c r="P15" s="31">
        <v>0</v>
      </c>
      <c r="Q15" s="31">
        <v>0</v>
      </c>
      <c r="R15" s="31">
        <v>1</v>
      </c>
      <c r="S15" s="31">
        <v>0</v>
      </c>
      <c r="T15" s="31">
        <v>0</v>
      </c>
      <c r="U15" s="31">
        <v>0</v>
      </c>
      <c r="V15" s="31">
        <v>0</v>
      </c>
      <c r="W15" s="31">
        <v>1</v>
      </c>
      <c r="X15" s="31">
        <v>0</v>
      </c>
      <c r="Y15" s="31">
        <v>0</v>
      </c>
      <c r="Z15" s="31">
        <v>1</v>
      </c>
      <c r="AA15" s="31">
        <v>0</v>
      </c>
      <c r="AB15" s="31">
        <v>1</v>
      </c>
      <c r="AC15" s="31">
        <v>0</v>
      </c>
      <c r="AD15" s="31">
        <v>0</v>
      </c>
      <c r="AE15" s="31">
        <v>0</v>
      </c>
    </row>
    <row r="16" spans="1:31">
      <c r="C16" t="s">
        <v>111</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1</v>
      </c>
      <c r="W16" s="31">
        <v>0</v>
      </c>
      <c r="X16" s="31">
        <v>1</v>
      </c>
      <c r="Y16" s="31">
        <v>1</v>
      </c>
      <c r="Z16" s="31">
        <v>0</v>
      </c>
      <c r="AA16" s="31">
        <v>0</v>
      </c>
      <c r="AB16" s="31">
        <v>0</v>
      </c>
      <c r="AC16" s="31">
        <v>1</v>
      </c>
      <c r="AD16" s="31">
        <v>1</v>
      </c>
      <c r="AE16" s="31">
        <v>1</v>
      </c>
    </row>
    <row r="17" spans="1:31">
      <c r="D17">
        <f>SUM(D14:D16)</f>
        <v>1</v>
      </c>
      <c r="E17">
        <f t="shared" ref="E17:AE17" si="3">SUM(E14:E16)</f>
        <v>1</v>
      </c>
      <c r="F17">
        <f t="shared" si="3"/>
        <v>1</v>
      </c>
      <c r="G17">
        <f t="shared" si="3"/>
        <v>1</v>
      </c>
      <c r="H17">
        <f t="shared" si="3"/>
        <v>1</v>
      </c>
      <c r="I17">
        <f t="shared" si="3"/>
        <v>1</v>
      </c>
      <c r="J17">
        <f t="shared" si="3"/>
        <v>1</v>
      </c>
      <c r="K17">
        <f t="shared" si="3"/>
        <v>1</v>
      </c>
      <c r="L17">
        <f t="shared" si="3"/>
        <v>1</v>
      </c>
      <c r="M17">
        <f t="shared" si="3"/>
        <v>1</v>
      </c>
      <c r="N17">
        <f t="shared" si="3"/>
        <v>1</v>
      </c>
      <c r="O17">
        <f t="shared" si="3"/>
        <v>1</v>
      </c>
      <c r="P17">
        <f t="shared" si="3"/>
        <v>1</v>
      </c>
      <c r="Q17">
        <f t="shared" si="3"/>
        <v>1</v>
      </c>
      <c r="R17">
        <f t="shared" si="3"/>
        <v>1</v>
      </c>
      <c r="S17">
        <f t="shared" si="3"/>
        <v>1</v>
      </c>
      <c r="T17">
        <f t="shared" si="3"/>
        <v>1</v>
      </c>
      <c r="U17">
        <f t="shared" si="3"/>
        <v>1</v>
      </c>
      <c r="V17">
        <f t="shared" si="3"/>
        <v>1</v>
      </c>
      <c r="W17">
        <f t="shared" si="3"/>
        <v>1</v>
      </c>
      <c r="X17">
        <f t="shared" si="3"/>
        <v>1</v>
      </c>
      <c r="Y17">
        <f t="shared" si="3"/>
        <v>1</v>
      </c>
      <c r="Z17">
        <f t="shared" si="3"/>
        <v>1</v>
      </c>
      <c r="AA17">
        <f t="shared" si="3"/>
        <v>1</v>
      </c>
      <c r="AB17">
        <f t="shared" si="3"/>
        <v>1</v>
      </c>
      <c r="AC17">
        <f t="shared" si="3"/>
        <v>1</v>
      </c>
      <c r="AD17">
        <f t="shared" si="3"/>
        <v>1</v>
      </c>
      <c r="AE17">
        <f t="shared" si="3"/>
        <v>1</v>
      </c>
    </row>
    <row r="18" spans="1:31">
      <c r="B18" s="2"/>
      <c r="D18" s="35" t="s">
        <v>105</v>
      </c>
      <c r="E18" s="35" t="s">
        <v>105</v>
      </c>
      <c r="F18" s="35" t="s">
        <v>105</v>
      </c>
      <c r="G18" s="35" t="s">
        <v>105</v>
      </c>
      <c r="H18" s="35" t="s">
        <v>105</v>
      </c>
      <c r="I18" s="35" t="s">
        <v>105</v>
      </c>
      <c r="J18" s="35" t="s">
        <v>105</v>
      </c>
      <c r="K18" s="35" t="s">
        <v>105</v>
      </c>
      <c r="L18" s="35" t="s">
        <v>105</v>
      </c>
      <c r="M18" s="35" t="s">
        <v>105</v>
      </c>
      <c r="N18" s="35" t="s">
        <v>105</v>
      </c>
      <c r="O18" s="35" t="s">
        <v>105</v>
      </c>
      <c r="P18" s="35" t="s">
        <v>105</v>
      </c>
      <c r="Q18" s="35" t="s">
        <v>105</v>
      </c>
      <c r="R18" s="35" t="s">
        <v>105</v>
      </c>
      <c r="S18" s="35" t="s">
        <v>105</v>
      </c>
      <c r="T18" s="35" t="s">
        <v>105</v>
      </c>
      <c r="U18" s="35" t="s">
        <v>105</v>
      </c>
      <c r="V18" s="35" t="s">
        <v>105</v>
      </c>
      <c r="W18" s="35" t="s">
        <v>105</v>
      </c>
      <c r="X18" s="35" t="s">
        <v>105</v>
      </c>
      <c r="Y18" s="35" t="s">
        <v>105</v>
      </c>
      <c r="Z18" s="35" t="s">
        <v>105</v>
      </c>
      <c r="AA18" s="35" t="s">
        <v>105</v>
      </c>
      <c r="AB18" s="35" t="s">
        <v>105</v>
      </c>
      <c r="AC18" s="35" t="s">
        <v>105</v>
      </c>
      <c r="AD18" s="35" t="s">
        <v>105</v>
      </c>
      <c r="AE18" s="35" t="s">
        <v>105</v>
      </c>
    </row>
    <row r="19" spans="1:31">
      <c r="B19" s="9"/>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row>
    <row r="20" spans="1:31">
      <c r="B20" s="9"/>
    </row>
    <row r="21" spans="1:31">
      <c r="B21" s="9"/>
      <c r="D21" s="33">
        <f>SUMPRODUCT(D2:AE4,D14:AE16)</f>
        <v>132.34836101443889</v>
      </c>
    </row>
    <row r="22" spans="1:31">
      <c r="B22" t="s">
        <v>106</v>
      </c>
      <c r="C22" t="s">
        <v>144</v>
      </c>
      <c r="D22" t="s">
        <v>163</v>
      </c>
      <c r="E22" t="s">
        <v>166</v>
      </c>
    </row>
    <row r="23" spans="1:31">
      <c r="A23" t="s">
        <v>109</v>
      </c>
      <c r="B23" s="15">
        <f>SUMPRODUCT(D$9:AE$9,D14:AE14)</f>
        <v>256741.24800000002</v>
      </c>
      <c r="C23" s="6">
        <f>B23/B$27</f>
        <v>0.67992690532632982</v>
      </c>
      <c r="D23" s="2">
        <f>C23*'City Demand Breakdown'!$C$18</f>
        <v>110130.87068164501</v>
      </c>
      <c r="E23" s="2">
        <f>C23*'City Demand Breakdown'!$C$22</f>
        <v>120712.86003137306</v>
      </c>
    </row>
    <row r="24" spans="1:31">
      <c r="A24" t="s">
        <v>110</v>
      </c>
      <c r="B24" s="15">
        <f t="shared" ref="B24:B25" si="4">SUMPRODUCT(D$9:AE$9,D15:AE15)</f>
        <v>60976</v>
      </c>
      <c r="C24" s="6">
        <f t="shared" ref="C24:C25" si="5">B24/B$27</f>
        <v>0.16148251713405354</v>
      </c>
      <c r="D24" s="2">
        <f>C24*'City Demand Breakdown'!$C$18</f>
        <v>26156.061883301223</v>
      </c>
      <c r="E24" s="2">
        <f>C24*'City Demand Breakdown'!$C$22</f>
        <v>28669.282441413558</v>
      </c>
    </row>
    <row r="25" spans="1:31">
      <c r="A25" t="s">
        <v>111</v>
      </c>
      <c r="B25" s="15">
        <f t="shared" si="4"/>
        <v>59884</v>
      </c>
      <c r="C25" s="6">
        <f t="shared" si="5"/>
        <v>0.15859057753961658</v>
      </c>
      <c r="D25" s="2">
        <f>C25*'City Demand Breakdown'!$C$18</f>
        <v>25687.641200137929</v>
      </c>
      <c r="E25" s="2">
        <f>C25*'City Demand Breakdown'!$C$22</f>
        <v>28155.853281973388</v>
      </c>
    </row>
    <row r="26" spans="1:31">
      <c r="D26" s="2"/>
      <c r="E26" s="2"/>
    </row>
    <row r="27" spans="1:31">
      <c r="A27" t="s">
        <v>107</v>
      </c>
      <c r="B27" s="15">
        <f>SUM(B23:B25)</f>
        <v>377601.24800000002</v>
      </c>
      <c r="C27" s="34">
        <f>SUM(C23:C25)</f>
        <v>1</v>
      </c>
      <c r="D27" s="2">
        <f t="shared" ref="D27:E27" si="6">SUM(D23:D25)</f>
        <v>161974.57376508418</v>
      </c>
      <c r="E27" s="2">
        <f t="shared" si="6"/>
        <v>177537.99575476002</v>
      </c>
    </row>
  </sheetData>
  <hyperlinks>
    <hyperlink ref="A7" r:id="rId1" xr:uid="{43F01E1D-5153-9240-BF09-8B7354BBA87A}"/>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0A67B-95A1-D446-81C2-D206D41ED64C}">
  <sheetPr codeName="Sheet4"/>
  <dimension ref="A1:K32"/>
  <sheetViews>
    <sheetView workbookViewId="0">
      <selection activeCell="E32" sqref="E32"/>
    </sheetView>
  </sheetViews>
  <sheetFormatPr baseColWidth="10" defaultColWidth="11" defaultRowHeight="16"/>
  <cols>
    <col min="2" max="2" width="31" bestFit="1" customWidth="1"/>
    <col min="3" max="3" width="11.5" bestFit="1" customWidth="1"/>
    <col min="6" max="6" width="10.83203125" style="26"/>
  </cols>
  <sheetData>
    <row r="1" spans="1:11">
      <c r="C1" s="67" t="s">
        <v>167</v>
      </c>
      <c r="D1" s="67"/>
      <c r="E1" s="67"/>
      <c r="F1" s="67"/>
      <c r="G1" s="67"/>
      <c r="H1" s="67"/>
      <c r="I1" s="67"/>
      <c r="J1" s="67"/>
      <c r="K1" s="67"/>
    </row>
    <row r="2" spans="1:11">
      <c r="A2" t="s">
        <v>0</v>
      </c>
      <c r="B2" t="s">
        <v>145</v>
      </c>
      <c r="C2" t="s">
        <v>146</v>
      </c>
      <c r="D2" t="s">
        <v>147</v>
      </c>
      <c r="E2" t="s">
        <v>148</v>
      </c>
      <c r="F2" s="26" t="s">
        <v>149</v>
      </c>
      <c r="G2" t="s">
        <v>150</v>
      </c>
      <c r="H2" t="s">
        <v>151</v>
      </c>
      <c r="I2" t="s">
        <v>152</v>
      </c>
      <c r="J2" t="s">
        <v>153</v>
      </c>
      <c r="K2" t="s">
        <v>154</v>
      </c>
    </row>
    <row r="3" spans="1:11">
      <c r="A3" s="68" t="s">
        <v>10</v>
      </c>
      <c r="B3" t="s">
        <v>25</v>
      </c>
      <c r="C3" s="2">
        <f>'M1 Vancouver Hospital Breakdown'!$D43/91</f>
        <v>661.30344082501188</v>
      </c>
      <c r="D3" s="2">
        <f>'M1 Vancouver Hospital Breakdown'!$D43/91</f>
        <v>661.30344082501188</v>
      </c>
      <c r="E3" s="2">
        <f>'M1 Vancouver Hospital Breakdown'!$D43/91</f>
        <v>661.30344082501188</v>
      </c>
      <c r="F3" s="44">
        <f>'M1 Vancouver Hospital Breakdown'!$E43/184</f>
        <v>397.84136297254298</v>
      </c>
      <c r="G3" s="17">
        <f>'M1 Vancouver Hospital Breakdown'!$E43/184</f>
        <v>397.84136297254298</v>
      </c>
      <c r="H3" s="17">
        <f>'M1 Vancouver Hospital Breakdown'!$E43/184</f>
        <v>397.84136297254298</v>
      </c>
      <c r="I3" s="17">
        <f>'M1 Vancouver Hospital Breakdown'!$E43/184</f>
        <v>397.84136297254298</v>
      </c>
      <c r="J3" s="17">
        <f>'M1 Vancouver Hospital Breakdown'!$E43/184</f>
        <v>397.84136297254298</v>
      </c>
      <c r="K3" s="17">
        <f>'M1 Vancouver Hospital Breakdown'!$E43/184</f>
        <v>397.84136297254298</v>
      </c>
    </row>
    <row r="4" spans="1:11">
      <c r="A4" s="68"/>
      <c r="B4" t="s">
        <v>26</v>
      </c>
      <c r="C4" s="2">
        <f>'M1 Vancouver Hospital Breakdown'!$D44/91</f>
        <v>552.9547932180692</v>
      </c>
      <c r="D4" s="2">
        <f>'M1 Vancouver Hospital Breakdown'!$D44/91</f>
        <v>552.9547932180692</v>
      </c>
      <c r="E4" s="2">
        <f>'M1 Vancouver Hospital Breakdown'!$D44/91</f>
        <v>552.9547932180692</v>
      </c>
      <c r="F4" s="44">
        <f>'M1 Vancouver Hospital Breakdown'!$E44/184</f>
        <v>332.65861783756941</v>
      </c>
      <c r="G4" s="17">
        <f>'M1 Vancouver Hospital Breakdown'!$E44/184</f>
        <v>332.65861783756941</v>
      </c>
      <c r="H4" s="17">
        <f>'M1 Vancouver Hospital Breakdown'!$E44/184</f>
        <v>332.65861783756941</v>
      </c>
      <c r="I4" s="17">
        <f>'M1 Vancouver Hospital Breakdown'!$E44/184</f>
        <v>332.65861783756941</v>
      </c>
      <c r="J4" s="17">
        <f>'M1 Vancouver Hospital Breakdown'!$E44/184</f>
        <v>332.65861783756941</v>
      </c>
      <c r="K4" s="17">
        <f>'M1 Vancouver Hospital Breakdown'!$E44/184</f>
        <v>332.65861783756941</v>
      </c>
    </row>
    <row r="5" spans="1:11">
      <c r="A5" s="68"/>
      <c r="B5" t="s">
        <v>27</v>
      </c>
      <c r="C5" s="2">
        <f>'M1 Vancouver Hospital Breakdown'!$D45/91</f>
        <v>676.27298448533338</v>
      </c>
      <c r="D5" s="2">
        <f>'M1 Vancouver Hospital Breakdown'!$D45/91</f>
        <v>676.27298448533338</v>
      </c>
      <c r="E5" s="2">
        <f>'M1 Vancouver Hospital Breakdown'!$D45/91</f>
        <v>676.27298448533338</v>
      </c>
      <c r="F5" s="44">
        <f>'M1 Vancouver Hospital Breakdown'!$E45/184</f>
        <v>406.8470678959431</v>
      </c>
      <c r="G5" s="17">
        <f>'M1 Vancouver Hospital Breakdown'!$E45/184</f>
        <v>406.8470678959431</v>
      </c>
      <c r="H5" s="17">
        <f>'M1 Vancouver Hospital Breakdown'!$E45/184</f>
        <v>406.8470678959431</v>
      </c>
      <c r="I5" s="17">
        <f>'M1 Vancouver Hospital Breakdown'!$E45/184</f>
        <v>406.8470678959431</v>
      </c>
      <c r="J5" s="17">
        <f>'M1 Vancouver Hospital Breakdown'!$E45/184</f>
        <v>406.8470678959431</v>
      </c>
      <c r="K5" s="17">
        <f>'M1 Vancouver Hospital Breakdown'!$E45/184</f>
        <v>406.8470678959431</v>
      </c>
    </row>
    <row r="6" spans="1:11">
      <c r="A6" s="68"/>
      <c r="B6" t="s">
        <v>175</v>
      </c>
      <c r="C6" s="2">
        <f>'M1 Vancouver Hospital Breakdown'!$D46/91</f>
        <v>1031.7617544819611</v>
      </c>
      <c r="D6" s="2">
        <f>'M1 Vancouver Hospital Breakdown'!$D46/91</f>
        <v>1031.7617544819611</v>
      </c>
      <c r="E6" s="2">
        <f>'M1 Vancouver Hospital Breakdown'!$D46/91</f>
        <v>1031.7617544819611</v>
      </c>
      <c r="F6" s="44">
        <f>'M1 Vancouver Hospital Breakdown'!$E46/184</f>
        <v>620.70976396849346</v>
      </c>
      <c r="G6" s="17">
        <f>'M1 Vancouver Hospital Breakdown'!$E46/184</f>
        <v>620.70976396849346</v>
      </c>
      <c r="H6" s="17">
        <f>'M1 Vancouver Hospital Breakdown'!$E46/184</f>
        <v>620.70976396849346</v>
      </c>
      <c r="I6" s="17">
        <f>'M1 Vancouver Hospital Breakdown'!$E46/184</f>
        <v>620.70976396849346</v>
      </c>
      <c r="J6" s="17">
        <f>'M1 Vancouver Hospital Breakdown'!$E46/184</f>
        <v>620.70976396849346</v>
      </c>
      <c r="K6" s="17">
        <f>'M1 Vancouver Hospital Breakdown'!$E46/184</f>
        <v>620.70976396849346</v>
      </c>
    </row>
    <row r="7" spans="1:11">
      <c r="A7" s="68"/>
      <c r="B7" t="s">
        <v>28</v>
      </c>
      <c r="C7" s="2">
        <f>'M1 Vancouver Hospital Breakdown'!$D47/91</f>
        <v>468.18830343218082</v>
      </c>
      <c r="D7" s="2">
        <f>'M1 Vancouver Hospital Breakdown'!$D47/91</f>
        <v>468.18830343218082</v>
      </c>
      <c r="E7" s="2">
        <f>'M1 Vancouver Hospital Breakdown'!$D47/91</f>
        <v>468.18830343218082</v>
      </c>
      <c r="F7" s="44">
        <f>'M1 Vancouver Hospital Breakdown'!$E47/184</f>
        <v>281.66294210247275</v>
      </c>
      <c r="G7" s="17">
        <f>'M1 Vancouver Hospital Breakdown'!$E47/184</f>
        <v>281.66294210247275</v>
      </c>
      <c r="H7" s="17">
        <f>'M1 Vancouver Hospital Breakdown'!$E47/184</f>
        <v>281.66294210247275</v>
      </c>
      <c r="I7" s="17">
        <f>'M1 Vancouver Hospital Breakdown'!$E47/184</f>
        <v>281.66294210247275</v>
      </c>
      <c r="J7" s="17">
        <f>'M1 Vancouver Hospital Breakdown'!$E47/184</f>
        <v>281.66294210247275</v>
      </c>
      <c r="K7" s="17">
        <f>'M1 Vancouver Hospital Breakdown'!$E47/184</f>
        <v>281.66294210247275</v>
      </c>
    </row>
    <row r="8" spans="1:11">
      <c r="A8" s="68"/>
      <c r="B8" t="s">
        <v>29</v>
      </c>
      <c r="C8" s="2">
        <f>'M1 Vancouver Hospital Breakdown'!$D48/91</f>
        <v>2308.6754191819264</v>
      </c>
      <c r="D8" s="2">
        <f>'M1 Vancouver Hospital Breakdown'!$D48/91</f>
        <v>2308.6754191819264</v>
      </c>
      <c r="E8" s="2">
        <f>'M1 Vancouver Hospital Breakdown'!$D48/91</f>
        <v>2308.6754191819264</v>
      </c>
      <c r="F8" s="44">
        <f>'M1 Vancouver Hospital Breakdown'!$E48/184</f>
        <v>1388.9033667852732</v>
      </c>
      <c r="G8" s="17">
        <f>'M1 Vancouver Hospital Breakdown'!$E48/184</f>
        <v>1388.9033667852732</v>
      </c>
      <c r="H8" s="17">
        <f>'M1 Vancouver Hospital Breakdown'!$E48/184</f>
        <v>1388.9033667852732</v>
      </c>
      <c r="I8" s="17">
        <f>'M1 Vancouver Hospital Breakdown'!$E48/184</f>
        <v>1388.9033667852732</v>
      </c>
      <c r="J8" s="17">
        <f>'M1 Vancouver Hospital Breakdown'!$E48/184</f>
        <v>1388.9033667852732</v>
      </c>
      <c r="K8" s="17">
        <f>'M1 Vancouver Hospital Breakdown'!$E48/184</f>
        <v>1388.9033667852732</v>
      </c>
    </row>
    <row r="9" spans="1:11">
      <c r="A9" s="68"/>
      <c r="B9" t="s">
        <v>30</v>
      </c>
      <c r="C9" s="2">
        <f>'M1 Vancouver Hospital Breakdown'!$D49/91</f>
        <v>884.03669855112923</v>
      </c>
      <c r="D9" s="2">
        <f>'M1 Vancouver Hospital Breakdown'!$D49/91</f>
        <v>884.03669855112923</v>
      </c>
      <c r="E9" s="2">
        <f>'M1 Vancouver Hospital Breakdown'!$D49/91</f>
        <v>884.03669855112923</v>
      </c>
      <c r="F9" s="44">
        <f>'M1 Vancouver Hospital Breakdown'!$E49/184</f>
        <v>531.83809936109765</v>
      </c>
      <c r="G9" s="17">
        <f>'M1 Vancouver Hospital Breakdown'!$E49/184</f>
        <v>531.83809936109765</v>
      </c>
      <c r="H9" s="17">
        <f>'M1 Vancouver Hospital Breakdown'!$E49/184</f>
        <v>531.83809936109765</v>
      </c>
      <c r="I9" s="17">
        <f>'M1 Vancouver Hospital Breakdown'!$E49/184</f>
        <v>531.83809936109765</v>
      </c>
      <c r="J9" s="17">
        <f>'M1 Vancouver Hospital Breakdown'!$E49/184</f>
        <v>531.83809936109765</v>
      </c>
      <c r="K9" s="17">
        <f>'M1 Vancouver Hospital Breakdown'!$E49/184</f>
        <v>531.83809936109765</v>
      </c>
    </row>
    <row r="10" spans="1:11">
      <c r="A10" s="68"/>
      <c r="B10" t="s">
        <v>31</v>
      </c>
      <c r="C10" s="2">
        <f>'M1 Vancouver Hospital Breakdown'!$D50/91</f>
        <v>1690.6490271521504</v>
      </c>
      <c r="D10" s="2">
        <f>'M1 Vancouver Hospital Breakdown'!$D50/91</f>
        <v>1690.6490271521504</v>
      </c>
      <c r="E10" s="2">
        <f>'M1 Vancouver Hospital Breakdown'!$D50/91</f>
        <v>1690.6490271521504</v>
      </c>
      <c r="F10" s="44">
        <f>'M1 Vancouver Hospital Breakdown'!$E50/184</f>
        <v>1017.0975557473249</v>
      </c>
      <c r="G10" s="17">
        <f>'M1 Vancouver Hospital Breakdown'!$E50/184</f>
        <v>1017.0975557473249</v>
      </c>
      <c r="H10" s="17">
        <f>'M1 Vancouver Hospital Breakdown'!$E50/184</f>
        <v>1017.0975557473249</v>
      </c>
      <c r="I10" s="17">
        <f>'M1 Vancouver Hospital Breakdown'!$E50/184</f>
        <v>1017.0975557473249</v>
      </c>
      <c r="J10" s="17">
        <f>'M1 Vancouver Hospital Breakdown'!$E50/184</f>
        <v>1017.0975557473249</v>
      </c>
      <c r="K10" s="17">
        <f>'M1 Vancouver Hospital Breakdown'!$E50/184</f>
        <v>1017.0975557473249</v>
      </c>
    </row>
    <row r="11" spans="1:11">
      <c r="A11" s="68"/>
      <c r="B11" t="s">
        <v>32</v>
      </c>
      <c r="C11" s="2">
        <f>'M1 Vancouver Hospital Breakdown'!$D51/91</f>
        <v>455.76420629658946</v>
      </c>
      <c r="D11" s="2">
        <f>'M1 Vancouver Hospital Breakdown'!$D51/91</f>
        <v>455.76420629658946</v>
      </c>
      <c r="E11" s="2">
        <f>'M1 Vancouver Hospital Breakdown'!$D51/91</f>
        <v>455.76420629658946</v>
      </c>
      <c r="F11" s="44">
        <f>'M1 Vancouver Hospital Breakdown'!$E51/184</f>
        <v>274.18858247724461</v>
      </c>
      <c r="G11" s="17">
        <f>'M1 Vancouver Hospital Breakdown'!$E51/184</f>
        <v>274.18858247724461</v>
      </c>
      <c r="H11" s="17">
        <f>'M1 Vancouver Hospital Breakdown'!$E51/184</f>
        <v>274.18858247724461</v>
      </c>
      <c r="I11" s="17">
        <f>'M1 Vancouver Hospital Breakdown'!$E51/184</f>
        <v>274.18858247724461</v>
      </c>
      <c r="J11" s="17">
        <f>'M1 Vancouver Hospital Breakdown'!$E51/184</f>
        <v>274.18858247724461</v>
      </c>
      <c r="K11" s="17">
        <f>'M1 Vancouver Hospital Breakdown'!$E51/184</f>
        <v>274.18858247724461</v>
      </c>
    </row>
    <row r="12" spans="1:11">
      <c r="A12" s="68"/>
      <c r="B12" t="s">
        <v>33</v>
      </c>
      <c r="C12" s="2">
        <f>'M1 Vancouver Hospital Breakdown'!$D52/91</f>
        <v>638.24731223323613</v>
      </c>
      <c r="D12" s="2">
        <f>'M1 Vancouver Hospital Breakdown'!$D52/91</f>
        <v>638.24731223323613</v>
      </c>
      <c r="E12" s="2">
        <f>'M1 Vancouver Hospital Breakdown'!$D52/91</f>
        <v>638.24731223323613</v>
      </c>
      <c r="F12" s="44">
        <f>'M1 Vancouver Hospital Breakdown'!$E52/184</f>
        <v>383.97075372185043</v>
      </c>
      <c r="G12" s="17">
        <f>'M1 Vancouver Hospital Breakdown'!$E52/184</f>
        <v>383.97075372185043</v>
      </c>
      <c r="H12" s="17">
        <f>'M1 Vancouver Hospital Breakdown'!$E52/184</f>
        <v>383.97075372185043</v>
      </c>
      <c r="I12" s="17">
        <f>'M1 Vancouver Hospital Breakdown'!$E52/184</f>
        <v>383.97075372185043</v>
      </c>
      <c r="J12" s="17">
        <f>'M1 Vancouver Hospital Breakdown'!$E52/184</f>
        <v>383.97075372185043</v>
      </c>
      <c r="K12" s="17">
        <f>'M1 Vancouver Hospital Breakdown'!$E52/184</f>
        <v>383.97075372185043</v>
      </c>
    </row>
    <row r="13" spans="1:11">
      <c r="A13" s="68"/>
      <c r="B13" t="s">
        <v>34</v>
      </c>
      <c r="C13" s="2">
        <f>'M1 Vancouver Hospital Breakdown'!$D53/91</f>
        <v>366.68695155551029</v>
      </c>
      <c r="D13" s="2">
        <f>'M1 Vancouver Hospital Breakdown'!$D53/91</f>
        <v>366.68695155551029</v>
      </c>
      <c r="E13" s="2">
        <f>'M1 Vancouver Hospital Breakdown'!$D53/91</f>
        <v>366.68695155551029</v>
      </c>
      <c r="F13" s="44">
        <f>'M1 Vancouver Hospital Breakdown'!$E53/184</f>
        <v>220.59954263823852</v>
      </c>
      <c r="G13" s="17">
        <f>'M1 Vancouver Hospital Breakdown'!$E53/184</f>
        <v>220.59954263823852</v>
      </c>
      <c r="H13" s="17">
        <f>'M1 Vancouver Hospital Breakdown'!$E53/184</f>
        <v>220.59954263823852</v>
      </c>
      <c r="I13" s="17">
        <f>'M1 Vancouver Hospital Breakdown'!$E53/184</f>
        <v>220.59954263823852</v>
      </c>
      <c r="J13" s="17">
        <f>'M1 Vancouver Hospital Breakdown'!$E53/184</f>
        <v>220.59954263823852</v>
      </c>
      <c r="K13" s="17">
        <f>'M1 Vancouver Hospital Breakdown'!$E53/184</f>
        <v>220.59954263823852</v>
      </c>
    </row>
    <row r="14" spans="1:11">
      <c r="A14" s="68"/>
      <c r="B14" t="s">
        <v>35</v>
      </c>
      <c r="C14" s="2">
        <f>'M1 Vancouver Hospital Breakdown'!$D54/91</f>
        <v>316.49128103281231</v>
      </c>
      <c r="D14" s="2">
        <f>'M1 Vancouver Hospital Breakdown'!$D54/91</f>
        <v>316.49128103281231</v>
      </c>
      <c r="E14" s="2">
        <f>'M1 Vancouver Hospital Breakdown'!$D54/91</f>
        <v>316.49128103281231</v>
      </c>
      <c r="F14" s="44">
        <f>'M1 Vancouver Hospital Breakdown'!$E54/184</f>
        <v>190.40173518216764</v>
      </c>
      <c r="G14" s="17">
        <f>'M1 Vancouver Hospital Breakdown'!$E54/184</f>
        <v>190.40173518216764</v>
      </c>
      <c r="H14" s="17">
        <f>'M1 Vancouver Hospital Breakdown'!$E54/184</f>
        <v>190.40173518216764</v>
      </c>
      <c r="I14" s="17">
        <f>'M1 Vancouver Hospital Breakdown'!$E54/184</f>
        <v>190.40173518216764</v>
      </c>
      <c r="J14" s="17">
        <f>'M1 Vancouver Hospital Breakdown'!$E54/184</f>
        <v>190.40173518216764</v>
      </c>
      <c r="K14" s="17">
        <f>'M1 Vancouver Hospital Breakdown'!$E54/184</f>
        <v>190.40173518216764</v>
      </c>
    </row>
    <row r="15" spans="1:11" s="12" customFormat="1">
      <c r="A15" s="68"/>
      <c r="B15" s="12" t="s">
        <v>36</v>
      </c>
      <c r="C15" s="13">
        <f>'M1 Vancouver Hospital Breakdown'!$D55/91</f>
        <v>618.90013549535786</v>
      </c>
      <c r="D15" s="13">
        <f>'M1 Vancouver Hospital Breakdown'!$D55/91</f>
        <v>618.90013549535786</v>
      </c>
      <c r="E15" s="13">
        <f>'M1 Vancouver Hospital Breakdown'!$D55/91</f>
        <v>618.90013549535786</v>
      </c>
      <c r="F15" s="45">
        <f>'M1 Vancouver Hospital Breakdown'!$E55/184</f>
        <v>372.33145670947493</v>
      </c>
      <c r="G15" s="13">
        <f>'M1 Vancouver Hospital Breakdown'!$E55/184</f>
        <v>372.33145670947493</v>
      </c>
      <c r="H15" s="13">
        <f>'M1 Vancouver Hospital Breakdown'!$E55/184</f>
        <v>372.33145670947493</v>
      </c>
      <c r="I15" s="13">
        <f>'M1 Vancouver Hospital Breakdown'!$E55/184</f>
        <v>372.33145670947493</v>
      </c>
      <c r="J15" s="13">
        <f>'M1 Vancouver Hospital Breakdown'!$E55/184</f>
        <v>372.33145670947493</v>
      </c>
      <c r="K15" s="13">
        <f>'M1 Vancouver Hospital Breakdown'!$E55/184</f>
        <v>372.33145670947493</v>
      </c>
    </row>
    <row r="16" spans="1:11">
      <c r="A16" s="68" t="s">
        <v>11</v>
      </c>
      <c r="B16" t="s">
        <v>109</v>
      </c>
      <c r="C16" s="39">
        <f>'M2 Victoria Hospital Breakdown'!$D23/91</f>
        <v>1210.2293481499453</v>
      </c>
      <c r="D16" s="39">
        <f>'M2 Victoria Hospital Breakdown'!$D23/91</f>
        <v>1210.2293481499453</v>
      </c>
      <c r="E16" s="41">
        <f>'M2 Victoria Hospital Breakdown'!$D23/91</f>
        <v>1210.2293481499453</v>
      </c>
      <c r="F16" s="17">
        <f>'M2 Victoria Hospital Breakdown'!$E23/184</f>
        <v>656.04815234441878</v>
      </c>
      <c r="G16" s="17">
        <f>'M2 Victoria Hospital Breakdown'!$E23/184</f>
        <v>656.04815234441878</v>
      </c>
      <c r="H16" s="17">
        <f>'M2 Victoria Hospital Breakdown'!$E23/184</f>
        <v>656.04815234441878</v>
      </c>
      <c r="I16" s="17">
        <f>'M2 Victoria Hospital Breakdown'!$E23/184</f>
        <v>656.04815234441878</v>
      </c>
      <c r="J16" s="17">
        <f>'M2 Victoria Hospital Breakdown'!$E23/184</f>
        <v>656.04815234441878</v>
      </c>
      <c r="K16" s="17">
        <f>'M2 Victoria Hospital Breakdown'!$E23/184</f>
        <v>656.04815234441878</v>
      </c>
    </row>
    <row r="17" spans="1:11">
      <c r="A17" s="68"/>
      <c r="B17" t="s">
        <v>110</v>
      </c>
      <c r="C17" s="39">
        <f>'M2 Victoria Hospital Breakdown'!$D24/91</f>
        <v>287.42925146484862</v>
      </c>
      <c r="D17" s="39">
        <f>'M2 Victoria Hospital Breakdown'!$D24/91</f>
        <v>287.42925146484862</v>
      </c>
      <c r="E17" s="42">
        <f>'M2 Victoria Hospital Breakdown'!$D24/91</f>
        <v>287.42925146484862</v>
      </c>
      <c r="F17" s="17">
        <f>'M2 Victoria Hospital Breakdown'!$E24/184</f>
        <v>155.81131761637803</v>
      </c>
      <c r="G17" s="17">
        <f>'M2 Victoria Hospital Breakdown'!$E24/184</f>
        <v>155.81131761637803</v>
      </c>
      <c r="H17" s="17">
        <f>'M2 Victoria Hospital Breakdown'!$E24/184</f>
        <v>155.81131761637803</v>
      </c>
      <c r="I17" s="17">
        <f>'M2 Victoria Hospital Breakdown'!$E24/184</f>
        <v>155.81131761637803</v>
      </c>
      <c r="J17" s="17">
        <f>'M2 Victoria Hospital Breakdown'!$E24/184</f>
        <v>155.81131761637803</v>
      </c>
      <c r="K17" s="17">
        <f>'M2 Victoria Hospital Breakdown'!$E24/184</f>
        <v>155.81131761637803</v>
      </c>
    </row>
    <row r="18" spans="1:11" s="12" customFormat="1">
      <c r="A18" s="68"/>
      <c r="B18" s="12" t="s">
        <v>111</v>
      </c>
      <c r="C18" s="40">
        <f>'M2 Victoria Hospital Breakdown'!$D25/91</f>
        <v>282.28177143008713</v>
      </c>
      <c r="D18" s="40">
        <f>'M2 Victoria Hospital Breakdown'!$D25/91</f>
        <v>282.28177143008713</v>
      </c>
      <c r="E18" s="43">
        <f>'M2 Victoria Hospital Breakdown'!$D25/91</f>
        <v>282.28177143008713</v>
      </c>
      <c r="F18" s="44">
        <f>'M2 Victoria Hospital Breakdown'!$E25/184</f>
        <v>153.02094174985538</v>
      </c>
      <c r="G18" s="17">
        <f>'M2 Victoria Hospital Breakdown'!$E25/184</f>
        <v>153.02094174985538</v>
      </c>
      <c r="H18" s="17">
        <f>'M2 Victoria Hospital Breakdown'!$E25/184</f>
        <v>153.02094174985538</v>
      </c>
      <c r="I18" s="17">
        <f>'M2 Victoria Hospital Breakdown'!$E25/184</f>
        <v>153.02094174985538</v>
      </c>
      <c r="J18" s="17">
        <f>'M2 Victoria Hospital Breakdown'!$E25/184</f>
        <v>153.02094174985538</v>
      </c>
      <c r="K18" s="17">
        <f>'M2 Victoria Hospital Breakdown'!$E25/184</f>
        <v>153.02094174985538</v>
      </c>
    </row>
    <row r="19" spans="1:11">
      <c r="A19" s="5" t="s">
        <v>12</v>
      </c>
      <c r="B19" t="s">
        <v>155</v>
      </c>
      <c r="C19" s="15">
        <f>'City Demand Breakdown'!$D$18/91</f>
        <v>627.26236416867846</v>
      </c>
      <c r="D19" s="15">
        <f>'City Demand Breakdown'!$D$18/91</f>
        <v>627.26236416867846</v>
      </c>
      <c r="E19" s="15">
        <f>'City Demand Breakdown'!$D$18/91</f>
        <v>627.26236416867846</v>
      </c>
      <c r="F19" s="46">
        <f>'City Demand Breakdown'!$D$22/184</f>
        <v>432.32720616501416</v>
      </c>
      <c r="G19" s="47">
        <f>'City Demand Breakdown'!$D$22/184</f>
        <v>432.32720616501416</v>
      </c>
      <c r="H19" s="47">
        <f>'City Demand Breakdown'!$D$22/184</f>
        <v>432.32720616501416</v>
      </c>
      <c r="I19" s="47">
        <f>'City Demand Breakdown'!$D$22/184</f>
        <v>432.32720616501416</v>
      </c>
      <c r="J19" s="47">
        <f>'City Demand Breakdown'!$D$22/184</f>
        <v>432.32720616501416</v>
      </c>
      <c r="K19" s="47">
        <f>'City Demand Breakdown'!$D$22/184</f>
        <v>432.32720616501416</v>
      </c>
    </row>
    <row r="20" spans="1:11">
      <c r="A20" s="5" t="s">
        <v>13</v>
      </c>
      <c r="B20" t="s">
        <v>156</v>
      </c>
      <c r="C20" s="15">
        <f>'City Demand Breakdown'!$E$18/91</f>
        <v>457.30216836811979</v>
      </c>
      <c r="D20" s="15">
        <f>'City Demand Breakdown'!$E$18/91</f>
        <v>457.30216836811979</v>
      </c>
      <c r="E20" s="15">
        <f>'City Demand Breakdown'!$E$18/91</f>
        <v>457.30216836811979</v>
      </c>
      <c r="F20" s="44">
        <f>'City Demand Breakdown'!$E$22/184</f>
        <v>366.47324407762068</v>
      </c>
      <c r="G20" s="17">
        <f>'City Demand Breakdown'!$E$22/184</f>
        <v>366.47324407762068</v>
      </c>
      <c r="H20" s="17">
        <f>'City Demand Breakdown'!$E$22/184</f>
        <v>366.47324407762068</v>
      </c>
      <c r="I20" s="17">
        <f>'City Demand Breakdown'!$E$22/184</f>
        <v>366.47324407762068</v>
      </c>
      <c r="J20" s="17">
        <f>'City Demand Breakdown'!$E$22/184</f>
        <v>366.47324407762068</v>
      </c>
      <c r="K20" s="17">
        <f>'City Demand Breakdown'!$E$22/184</f>
        <v>366.47324407762068</v>
      </c>
    </row>
    <row r="21" spans="1:11">
      <c r="A21" s="5" t="s">
        <v>14</v>
      </c>
      <c r="B21" t="s">
        <v>157</v>
      </c>
      <c r="C21" s="15">
        <f>'City Demand Breakdown'!$F$18/91</f>
        <v>553.20165628987809</v>
      </c>
      <c r="D21" s="15">
        <f>'City Demand Breakdown'!$F$18/91</f>
        <v>553.20165628987809</v>
      </c>
      <c r="E21" s="15">
        <f>'City Demand Breakdown'!$F$18/91</f>
        <v>553.20165628987809</v>
      </c>
      <c r="F21" s="44">
        <f>'City Demand Breakdown'!$F$22/184</f>
        <v>184.41953788691413</v>
      </c>
      <c r="G21" s="17">
        <f>'City Demand Breakdown'!$F$22/184</f>
        <v>184.41953788691413</v>
      </c>
      <c r="H21" s="17">
        <f>'City Demand Breakdown'!$F$22/184</f>
        <v>184.41953788691413</v>
      </c>
      <c r="I21" s="17">
        <f>'City Demand Breakdown'!$F$22/184</f>
        <v>184.41953788691413</v>
      </c>
      <c r="J21" s="17">
        <f>'City Demand Breakdown'!$F$22/184</f>
        <v>184.41953788691413</v>
      </c>
      <c r="K21" s="17">
        <f>'City Demand Breakdown'!$F$22/184</f>
        <v>184.41953788691413</v>
      </c>
    </row>
    <row r="22" spans="1:11">
      <c r="A22" s="5" t="s">
        <v>15</v>
      </c>
      <c r="B22" t="s">
        <v>158</v>
      </c>
      <c r="C22" s="15">
        <f>'City Demand Breakdown'!$G$18/91</f>
        <v>419.77908313661254</v>
      </c>
      <c r="D22" s="15">
        <f>'City Demand Breakdown'!$G$18/91</f>
        <v>419.77908313661254</v>
      </c>
      <c r="E22" s="15">
        <f>'City Demand Breakdown'!$G$18/91</f>
        <v>419.77908313661254</v>
      </c>
      <c r="F22" s="44">
        <f>'City Demand Breakdown'!$G$22/184</f>
        <v>241.97635904123482</v>
      </c>
      <c r="G22" s="17">
        <f>'City Demand Breakdown'!$G$22/184</f>
        <v>241.97635904123482</v>
      </c>
      <c r="H22" s="17">
        <f>'City Demand Breakdown'!$G$22/184</f>
        <v>241.97635904123482</v>
      </c>
      <c r="I22" s="17">
        <f>'City Demand Breakdown'!$G$22/184</f>
        <v>241.97635904123482</v>
      </c>
      <c r="J22" s="17">
        <f>'City Demand Breakdown'!$G$22/184</f>
        <v>241.97635904123482</v>
      </c>
      <c r="K22" s="17">
        <f>'City Demand Breakdown'!$G$22/184</f>
        <v>241.97635904123482</v>
      </c>
    </row>
    <row r="23" spans="1:11">
      <c r="A23" s="5" t="s">
        <v>16</v>
      </c>
      <c r="B23" t="s">
        <v>159</v>
      </c>
      <c r="C23" s="15">
        <f>'City Demand Breakdown'!$H$18/91</f>
        <v>324.1185046612182</v>
      </c>
      <c r="D23" s="15">
        <f>'City Demand Breakdown'!$H$18/91</f>
        <v>324.1185046612182</v>
      </c>
      <c r="E23" s="15">
        <f>'City Demand Breakdown'!$H$18/91</f>
        <v>324.1185046612182</v>
      </c>
      <c r="F23" s="44">
        <f>'City Demand Breakdown'!$H$22/184</f>
        <v>220.98220145416741</v>
      </c>
      <c r="G23" s="17">
        <f>'City Demand Breakdown'!$H$22/184</f>
        <v>220.98220145416741</v>
      </c>
      <c r="H23" s="17">
        <f>'City Demand Breakdown'!$H$22/184</f>
        <v>220.98220145416741</v>
      </c>
      <c r="I23" s="17">
        <f>'City Demand Breakdown'!$H$22/184</f>
        <v>220.98220145416741</v>
      </c>
      <c r="J23" s="17">
        <f>'City Demand Breakdown'!$H$22/184</f>
        <v>220.98220145416741</v>
      </c>
      <c r="K23" s="17">
        <f>'City Demand Breakdown'!$H$22/184</f>
        <v>220.98220145416741</v>
      </c>
    </row>
    <row r="24" spans="1:11">
      <c r="A24" s="5" t="s">
        <v>17</v>
      </c>
      <c r="B24" t="s">
        <v>160</v>
      </c>
      <c r="C24" s="15">
        <f>'City Demand Breakdown'!$I$18/91</f>
        <v>273.37349155763184</v>
      </c>
      <c r="D24" s="15">
        <f>'City Demand Breakdown'!$I$18/91</f>
        <v>273.37349155763184</v>
      </c>
      <c r="E24" s="15">
        <f>'City Demand Breakdown'!$I$18/91</f>
        <v>273.37349155763184</v>
      </c>
      <c r="F24" s="44">
        <f>'City Demand Breakdown'!$I$22/184</f>
        <v>222.30573007070544</v>
      </c>
      <c r="G24" s="17">
        <f>'City Demand Breakdown'!$I$22/184</f>
        <v>222.30573007070544</v>
      </c>
      <c r="H24" s="17">
        <f>'City Demand Breakdown'!$I$22/184</f>
        <v>222.30573007070544</v>
      </c>
      <c r="I24" s="17">
        <f>'City Demand Breakdown'!$I$22/184</f>
        <v>222.30573007070544</v>
      </c>
      <c r="J24" s="17">
        <f>'City Demand Breakdown'!$I$22/184</f>
        <v>222.30573007070544</v>
      </c>
      <c r="K24" s="17">
        <f>'City Demand Breakdown'!$I$22/184</f>
        <v>222.30573007070544</v>
      </c>
    </row>
    <row r="25" spans="1:11">
      <c r="A25" s="5" t="s">
        <v>18</v>
      </c>
      <c r="B25" t="s">
        <v>161</v>
      </c>
      <c r="C25" s="15">
        <f>'City Demand Breakdown'!$J$18/91</f>
        <v>258.85746750180903</v>
      </c>
      <c r="D25" s="15">
        <f>'City Demand Breakdown'!$J$18/91</f>
        <v>258.85746750180903</v>
      </c>
      <c r="E25" s="15">
        <f>'City Demand Breakdown'!$J$18/91</f>
        <v>258.85746750180903</v>
      </c>
      <c r="F25" s="44">
        <f>'City Demand Breakdown'!$J$22/184</f>
        <v>192.09766149248912</v>
      </c>
      <c r="G25" s="17">
        <f>'City Demand Breakdown'!$J$22/184</f>
        <v>192.09766149248912</v>
      </c>
      <c r="H25" s="17">
        <f>'City Demand Breakdown'!$J$22/184</f>
        <v>192.09766149248912</v>
      </c>
      <c r="I25" s="17">
        <f>'City Demand Breakdown'!$J$22/184</f>
        <v>192.09766149248912</v>
      </c>
      <c r="J25" s="17">
        <f>'City Demand Breakdown'!$J$22/184</f>
        <v>192.09766149248912</v>
      </c>
      <c r="K25" s="17">
        <f>'City Demand Breakdown'!$J$22/184</f>
        <v>192.09766149248912</v>
      </c>
    </row>
    <row r="26" spans="1:11">
      <c r="A26" s="5" t="s">
        <v>19</v>
      </c>
      <c r="B26" t="s">
        <v>162</v>
      </c>
      <c r="C26" s="15">
        <f>'City Demand Breakdown'!$K$18/91</f>
        <v>231.77378545684797</v>
      </c>
      <c r="D26" s="15">
        <f>'City Demand Breakdown'!$K$18/91</f>
        <v>231.77378545684797</v>
      </c>
      <c r="E26" s="15">
        <f>'City Demand Breakdown'!$K$18/91</f>
        <v>231.77378545684797</v>
      </c>
      <c r="F26" s="44">
        <f>'City Demand Breakdown'!$K$22/184</f>
        <v>120.28509155049676</v>
      </c>
      <c r="G26" s="17">
        <f>'City Demand Breakdown'!$K$22/184</f>
        <v>120.28509155049676</v>
      </c>
      <c r="H26" s="17">
        <f>'City Demand Breakdown'!$K$22/184</f>
        <v>120.28509155049676</v>
      </c>
      <c r="I26" s="17">
        <f>'City Demand Breakdown'!$K$22/184</f>
        <v>120.28509155049676</v>
      </c>
      <c r="J26" s="17">
        <f>'City Demand Breakdown'!$K$22/184</f>
        <v>120.28509155049676</v>
      </c>
      <c r="K26" s="17">
        <f>'City Demand Breakdown'!$K$22/184</f>
        <v>120.28509155049676</v>
      </c>
    </row>
    <row r="31" spans="1:11">
      <c r="C31" s="4"/>
    </row>
    <row r="32" spans="1:11">
      <c r="D32" s="3"/>
    </row>
  </sheetData>
  <mergeCells count="3">
    <mergeCell ref="C1:K1"/>
    <mergeCell ref="A3:A15"/>
    <mergeCell ref="A16:A18"/>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C36A-CF58-0C4A-AC25-FC19234B6BF6}">
  <sheetPr codeName="Sheet7"/>
  <dimension ref="A2:JQ31"/>
  <sheetViews>
    <sheetView workbookViewId="0">
      <selection activeCell="H16" sqref="H16"/>
    </sheetView>
  </sheetViews>
  <sheetFormatPr baseColWidth="10" defaultColWidth="11" defaultRowHeight="16"/>
  <cols>
    <col min="1" max="1" width="12.6640625" bestFit="1" customWidth="1"/>
    <col min="2" max="2" width="31" bestFit="1" customWidth="1"/>
  </cols>
  <sheetData>
    <row r="2" spans="1:277">
      <c r="A2" t="s">
        <v>0</v>
      </c>
      <c r="B2" t="s">
        <v>145</v>
      </c>
      <c r="C2" s="37">
        <v>44287</v>
      </c>
      <c r="D2" s="37">
        <v>44288</v>
      </c>
      <c r="E2" s="37">
        <v>44289</v>
      </c>
      <c r="F2" s="37">
        <v>44290</v>
      </c>
      <c r="G2" s="37">
        <v>44291</v>
      </c>
      <c r="H2" s="37">
        <v>44292</v>
      </c>
      <c r="I2" s="37">
        <v>44293</v>
      </c>
      <c r="J2" s="37">
        <v>44294</v>
      </c>
      <c r="K2" s="37">
        <v>44295</v>
      </c>
      <c r="L2" s="37">
        <v>44296</v>
      </c>
      <c r="M2" s="37">
        <v>44297</v>
      </c>
      <c r="N2" s="37">
        <v>44298</v>
      </c>
      <c r="O2" s="37">
        <v>44299</v>
      </c>
      <c r="P2" s="37">
        <v>44300</v>
      </c>
      <c r="Q2" s="37">
        <v>44301</v>
      </c>
      <c r="R2" s="37">
        <v>44302</v>
      </c>
      <c r="S2" s="37">
        <v>44303</v>
      </c>
      <c r="T2" s="37">
        <v>44304</v>
      </c>
      <c r="U2" s="37">
        <v>44305</v>
      </c>
      <c r="V2" s="37">
        <v>44306</v>
      </c>
      <c r="W2" s="37">
        <v>44307</v>
      </c>
      <c r="X2" s="37">
        <v>44308</v>
      </c>
      <c r="Y2" s="37">
        <v>44309</v>
      </c>
      <c r="Z2" s="37">
        <v>44310</v>
      </c>
      <c r="AA2" s="37">
        <v>44311</v>
      </c>
      <c r="AB2" s="37">
        <v>44312</v>
      </c>
      <c r="AC2" s="37">
        <v>44313</v>
      </c>
      <c r="AD2" s="37">
        <v>44314</v>
      </c>
      <c r="AE2" s="37">
        <v>44315</v>
      </c>
      <c r="AF2" s="37">
        <v>44316</v>
      </c>
      <c r="AG2" s="37">
        <v>44317</v>
      </c>
      <c r="AH2" s="37">
        <v>44318</v>
      </c>
      <c r="AI2" s="37">
        <v>44319</v>
      </c>
      <c r="AJ2" s="37">
        <v>44320</v>
      </c>
      <c r="AK2" s="37">
        <v>44321</v>
      </c>
      <c r="AL2" s="37">
        <v>44322</v>
      </c>
      <c r="AM2" s="37">
        <v>44323</v>
      </c>
      <c r="AN2" s="37">
        <v>44324</v>
      </c>
      <c r="AO2" s="37">
        <v>44325</v>
      </c>
      <c r="AP2" s="37">
        <v>44326</v>
      </c>
      <c r="AQ2" s="37">
        <v>44327</v>
      </c>
      <c r="AR2" s="37">
        <v>44328</v>
      </c>
      <c r="AS2" s="37">
        <v>44329</v>
      </c>
      <c r="AT2" s="37">
        <v>44330</v>
      </c>
      <c r="AU2" s="37">
        <v>44331</v>
      </c>
      <c r="AV2" s="37">
        <v>44332</v>
      </c>
      <c r="AW2" s="37">
        <v>44333</v>
      </c>
      <c r="AX2" s="37">
        <v>44334</v>
      </c>
      <c r="AY2" s="37">
        <v>44335</v>
      </c>
      <c r="AZ2" s="37">
        <v>44336</v>
      </c>
      <c r="BA2" s="37">
        <v>44337</v>
      </c>
      <c r="BB2" s="37">
        <v>44338</v>
      </c>
      <c r="BC2" s="37">
        <v>44339</v>
      </c>
      <c r="BD2" s="37">
        <v>44340</v>
      </c>
      <c r="BE2" s="37">
        <v>44341</v>
      </c>
      <c r="BF2" s="37">
        <v>44342</v>
      </c>
      <c r="BG2" s="37">
        <v>44343</v>
      </c>
      <c r="BH2" s="37">
        <v>44344</v>
      </c>
      <c r="BI2" s="37">
        <v>44345</v>
      </c>
      <c r="BJ2" s="37">
        <v>44346</v>
      </c>
      <c r="BK2" s="37">
        <v>44347</v>
      </c>
      <c r="BL2" s="37">
        <v>44348</v>
      </c>
      <c r="BM2" s="37">
        <v>44349</v>
      </c>
      <c r="BN2" s="37">
        <v>44350</v>
      </c>
      <c r="BO2" s="37">
        <v>44351</v>
      </c>
      <c r="BP2" s="37">
        <v>44352</v>
      </c>
      <c r="BQ2" s="37">
        <v>44353</v>
      </c>
      <c r="BR2" s="37">
        <v>44354</v>
      </c>
      <c r="BS2" s="37">
        <v>44355</v>
      </c>
      <c r="BT2" s="37">
        <v>44356</v>
      </c>
      <c r="BU2" s="37">
        <v>44357</v>
      </c>
      <c r="BV2" s="37">
        <v>44358</v>
      </c>
      <c r="BW2" s="37">
        <v>44359</v>
      </c>
      <c r="BX2" s="37">
        <v>44360</v>
      </c>
      <c r="BY2" s="37">
        <v>44361</v>
      </c>
      <c r="BZ2" s="37">
        <v>44362</v>
      </c>
      <c r="CA2" s="37">
        <v>44363</v>
      </c>
      <c r="CB2" s="37">
        <v>44364</v>
      </c>
      <c r="CC2" s="37">
        <v>44365</v>
      </c>
      <c r="CD2" s="37">
        <v>44366</v>
      </c>
      <c r="CE2" s="37">
        <v>44367</v>
      </c>
      <c r="CF2" s="37">
        <v>44368</v>
      </c>
      <c r="CG2" s="37">
        <v>44369</v>
      </c>
      <c r="CH2" s="37">
        <v>44370</v>
      </c>
      <c r="CI2" s="37">
        <v>44371</v>
      </c>
      <c r="CJ2" s="37">
        <v>44372</v>
      </c>
      <c r="CK2" s="37">
        <v>44373</v>
      </c>
      <c r="CL2" s="37">
        <v>44374</v>
      </c>
      <c r="CM2" s="37">
        <v>44375</v>
      </c>
      <c r="CN2" s="37">
        <v>44376</v>
      </c>
      <c r="CO2" s="37">
        <v>44377</v>
      </c>
      <c r="CP2" s="37">
        <v>44378</v>
      </c>
      <c r="CQ2" s="37">
        <v>44379</v>
      </c>
      <c r="CR2" s="37">
        <v>44380</v>
      </c>
      <c r="CS2" s="37">
        <v>44381</v>
      </c>
      <c r="CT2" s="37">
        <v>44382</v>
      </c>
      <c r="CU2" s="37">
        <v>44383</v>
      </c>
      <c r="CV2" s="37">
        <v>44384</v>
      </c>
      <c r="CW2" s="37">
        <v>44385</v>
      </c>
      <c r="CX2" s="37">
        <v>44386</v>
      </c>
      <c r="CY2" s="37">
        <v>44387</v>
      </c>
      <c r="CZ2" s="37">
        <v>44388</v>
      </c>
      <c r="DA2" s="37">
        <v>44389</v>
      </c>
      <c r="DB2" s="37">
        <v>44390</v>
      </c>
      <c r="DC2" s="37">
        <v>44391</v>
      </c>
      <c r="DD2" s="37">
        <v>44392</v>
      </c>
      <c r="DE2" s="37">
        <v>44393</v>
      </c>
      <c r="DF2" s="37">
        <v>44394</v>
      </c>
      <c r="DG2" s="37">
        <v>44395</v>
      </c>
      <c r="DH2" s="37">
        <v>44396</v>
      </c>
      <c r="DI2" s="37">
        <v>44397</v>
      </c>
      <c r="DJ2" s="37">
        <v>44398</v>
      </c>
      <c r="DK2" s="37">
        <v>44399</v>
      </c>
      <c r="DL2" s="37">
        <v>44400</v>
      </c>
      <c r="DM2" s="37">
        <v>44401</v>
      </c>
      <c r="DN2" s="37">
        <v>44402</v>
      </c>
      <c r="DO2" s="37">
        <v>44403</v>
      </c>
      <c r="DP2" s="37">
        <v>44404</v>
      </c>
      <c r="DQ2" s="37">
        <v>44405</v>
      </c>
      <c r="DR2" s="37">
        <v>44406</v>
      </c>
      <c r="DS2" s="37">
        <v>44407</v>
      </c>
      <c r="DT2" s="37">
        <v>44408</v>
      </c>
      <c r="DU2" s="37">
        <v>44409</v>
      </c>
      <c r="DV2" s="37">
        <v>44410</v>
      </c>
      <c r="DW2" s="37">
        <v>44411</v>
      </c>
      <c r="DX2" s="37">
        <v>44412</v>
      </c>
      <c r="DY2" s="37">
        <v>44413</v>
      </c>
      <c r="DZ2" s="37">
        <v>44414</v>
      </c>
      <c r="EA2" s="37">
        <v>44415</v>
      </c>
      <c r="EB2" s="37">
        <v>44416</v>
      </c>
      <c r="EC2" s="37">
        <v>44417</v>
      </c>
      <c r="ED2" s="37">
        <v>44418</v>
      </c>
      <c r="EE2" s="37">
        <v>44419</v>
      </c>
      <c r="EF2" s="37">
        <v>44420</v>
      </c>
      <c r="EG2" s="37">
        <v>44421</v>
      </c>
      <c r="EH2" s="37">
        <v>44422</v>
      </c>
      <c r="EI2" s="37">
        <v>44423</v>
      </c>
      <c r="EJ2" s="37">
        <v>44424</v>
      </c>
      <c r="EK2" s="37">
        <v>44425</v>
      </c>
      <c r="EL2" s="37">
        <v>44426</v>
      </c>
      <c r="EM2" s="37">
        <v>44427</v>
      </c>
      <c r="EN2" s="37">
        <v>44428</v>
      </c>
      <c r="EO2" s="37">
        <v>44429</v>
      </c>
      <c r="EP2" s="37">
        <v>44430</v>
      </c>
      <c r="EQ2" s="37">
        <v>44431</v>
      </c>
      <c r="ER2" s="37">
        <v>44432</v>
      </c>
      <c r="ES2" s="37">
        <v>44433</v>
      </c>
      <c r="ET2" s="37">
        <v>44434</v>
      </c>
      <c r="EU2" s="37">
        <v>44435</v>
      </c>
      <c r="EV2" s="37">
        <v>44436</v>
      </c>
      <c r="EW2" s="37">
        <v>44437</v>
      </c>
      <c r="EX2" s="37">
        <v>44438</v>
      </c>
      <c r="EY2" s="37">
        <v>44439</v>
      </c>
      <c r="EZ2" s="37">
        <v>44440</v>
      </c>
      <c r="FA2" s="37">
        <v>44441</v>
      </c>
      <c r="FB2" s="37">
        <v>44442</v>
      </c>
      <c r="FC2" s="37">
        <v>44443</v>
      </c>
      <c r="FD2" s="37">
        <v>44444</v>
      </c>
      <c r="FE2" s="37">
        <v>44445</v>
      </c>
      <c r="FF2" s="37">
        <v>44446</v>
      </c>
      <c r="FG2" s="37">
        <v>44447</v>
      </c>
      <c r="FH2" s="37">
        <v>44448</v>
      </c>
      <c r="FI2" s="37">
        <v>44449</v>
      </c>
      <c r="FJ2" s="37">
        <v>44450</v>
      </c>
      <c r="FK2" s="37">
        <v>44451</v>
      </c>
      <c r="FL2" s="37">
        <v>44452</v>
      </c>
      <c r="FM2" s="37">
        <v>44453</v>
      </c>
      <c r="FN2" s="37">
        <v>44454</v>
      </c>
      <c r="FO2" s="37">
        <v>44455</v>
      </c>
      <c r="FP2" s="37">
        <v>44456</v>
      </c>
      <c r="FQ2" s="37">
        <v>44457</v>
      </c>
      <c r="FR2" s="37">
        <v>44458</v>
      </c>
      <c r="FS2" s="37">
        <v>44459</v>
      </c>
      <c r="FT2" s="37">
        <v>44460</v>
      </c>
      <c r="FU2" s="37">
        <v>44461</v>
      </c>
      <c r="FV2" s="37">
        <v>44462</v>
      </c>
      <c r="FW2" s="37">
        <v>44463</v>
      </c>
      <c r="FX2" s="37">
        <v>44464</v>
      </c>
      <c r="FY2" s="37">
        <v>44465</v>
      </c>
      <c r="FZ2" s="37">
        <v>44466</v>
      </c>
      <c r="GA2" s="37">
        <v>44467</v>
      </c>
      <c r="GB2" s="37">
        <v>44468</v>
      </c>
      <c r="GC2" s="37">
        <v>44469</v>
      </c>
      <c r="GD2" s="37">
        <v>44470</v>
      </c>
      <c r="GE2" s="37">
        <v>44471</v>
      </c>
      <c r="GF2" s="37">
        <v>44472</v>
      </c>
      <c r="GG2" s="37">
        <v>44473</v>
      </c>
      <c r="GH2" s="37">
        <v>44474</v>
      </c>
      <c r="GI2" s="37">
        <v>44475</v>
      </c>
      <c r="GJ2" s="37">
        <v>44476</v>
      </c>
      <c r="GK2" s="37">
        <v>44477</v>
      </c>
      <c r="GL2" s="37">
        <v>44478</v>
      </c>
      <c r="GM2" s="37">
        <v>44479</v>
      </c>
      <c r="GN2" s="37">
        <v>44480</v>
      </c>
      <c r="GO2" s="37">
        <v>44481</v>
      </c>
      <c r="GP2" s="37">
        <v>44482</v>
      </c>
      <c r="GQ2" s="37">
        <v>44483</v>
      </c>
      <c r="GR2" s="37">
        <v>44484</v>
      </c>
      <c r="GS2" s="37">
        <v>44485</v>
      </c>
      <c r="GT2" s="37">
        <v>44486</v>
      </c>
      <c r="GU2" s="37">
        <v>44487</v>
      </c>
      <c r="GV2" s="37">
        <v>44488</v>
      </c>
      <c r="GW2" s="37">
        <v>44489</v>
      </c>
      <c r="GX2" s="37">
        <v>44490</v>
      </c>
      <c r="GY2" s="37">
        <v>44491</v>
      </c>
      <c r="GZ2" s="37">
        <v>44492</v>
      </c>
      <c r="HA2" s="37">
        <v>44493</v>
      </c>
      <c r="HB2" s="37">
        <v>44494</v>
      </c>
      <c r="HC2" s="37">
        <v>44495</v>
      </c>
      <c r="HD2" s="37">
        <v>44496</v>
      </c>
      <c r="HE2" s="37">
        <v>44497</v>
      </c>
      <c r="HF2" s="37">
        <v>44498</v>
      </c>
      <c r="HG2" s="37">
        <v>44499</v>
      </c>
      <c r="HH2" s="37">
        <v>44500</v>
      </c>
      <c r="HI2" s="37">
        <v>44501</v>
      </c>
      <c r="HJ2" s="37">
        <v>44502</v>
      </c>
      <c r="HK2" s="37">
        <v>44503</v>
      </c>
      <c r="HL2" s="37">
        <v>44504</v>
      </c>
      <c r="HM2" s="37">
        <v>44505</v>
      </c>
      <c r="HN2" s="37">
        <v>44506</v>
      </c>
      <c r="HO2" s="37">
        <v>44507</v>
      </c>
      <c r="HP2" s="37">
        <v>44508</v>
      </c>
      <c r="HQ2" s="37">
        <v>44509</v>
      </c>
      <c r="HR2" s="37">
        <v>44510</v>
      </c>
      <c r="HS2" s="37">
        <v>44511</v>
      </c>
      <c r="HT2" s="37">
        <v>44512</v>
      </c>
      <c r="HU2" s="37">
        <v>44513</v>
      </c>
      <c r="HV2" s="37">
        <v>44514</v>
      </c>
      <c r="HW2" s="37">
        <v>44515</v>
      </c>
      <c r="HX2" s="37">
        <v>44516</v>
      </c>
      <c r="HY2" s="37">
        <v>44517</v>
      </c>
      <c r="HZ2" s="37">
        <v>44518</v>
      </c>
      <c r="IA2" s="37">
        <v>44519</v>
      </c>
      <c r="IB2" s="37">
        <v>44520</v>
      </c>
      <c r="IC2" s="37">
        <v>44521</v>
      </c>
      <c r="ID2" s="37">
        <v>44522</v>
      </c>
      <c r="IE2" s="37">
        <v>44523</v>
      </c>
      <c r="IF2" s="37">
        <v>44524</v>
      </c>
      <c r="IG2" s="37">
        <v>44525</v>
      </c>
      <c r="IH2" s="37">
        <v>44526</v>
      </c>
      <c r="II2" s="37">
        <v>44527</v>
      </c>
      <c r="IJ2" s="37">
        <v>44528</v>
      </c>
      <c r="IK2" s="37">
        <v>44529</v>
      </c>
      <c r="IL2" s="37">
        <v>44530</v>
      </c>
      <c r="IM2" s="37">
        <v>44531</v>
      </c>
      <c r="IN2" s="37">
        <v>44532</v>
      </c>
      <c r="IO2" s="37">
        <v>44533</v>
      </c>
      <c r="IP2" s="37">
        <v>44534</v>
      </c>
      <c r="IQ2" s="37">
        <v>44535</v>
      </c>
      <c r="IR2" s="37">
        <v>44536</v>
      </c>
      <c r="IS2" s="37">
        <v>44537</v>
      </c>
      <c r="IT2" s="37">
        <v>44538</v>
      </c>
      <c r="IU2" s="37">
        <v>44539</v>
      </c>
      <c r="IV2" s="37">
        <v>44540</v>
      </c>
      <c r="IW2" s="37">
        <v>44541</v>
      </c>
      <c r="IX2" s="37">
        <v>44542</v>
      </c>
      <c r="IY2" s="37">
        <v>44543</v>
      </c>
      <c r="IZ2" s="37">
        <v>44544</v>
      </c>
      <c r="JA2" s="37">
        <v>44545</v>
      </c>
      <c r="JB2" s="37">
        <v>44546</v>
      </c>
      <c r="JC2" s="37">
        <v>44547</v>
      </c>
      <c r="JD2" s="37">
        <v>44548</v>
      </c>
      <c r="JE2" s="37">
        <v>44549</v>
      </c>
      <c r="JF2" s="37">
        <v>44550</v>
      </c>
      <c r="JG2" s="37">
        <v>44551</v>
      </c>
      <c r="JH2" s="37">
        <v>44552</v>
      </c>
      <c r="JI2" s="37">
        <v>44553</v>
      </c>
      <c r="JJ2" s="37">
        <v>44554</v>
      </c>
      <c r="JK2" s="37">
        <v>44555</v>
      </c>
      <c r="JL2" s="37">
        <v>44556</v>
      </c>
      <c r="JM2" s="37">
        <v>44557</v>
      </c>
      <c r="JN2" s="37">
        <v>44558</v>
      </c>
      <c r="JO2" s="37">
        <v>44559</v>
      </c>
      <c r="JP2" s="37">
        <v>44560</v>
      </c>
      <c r="JQ2" s="37">
        <v>44561</v>
      </c>
    </row>
    <row r="3" spans="1:277">
      <c r="A3" s="68" t="s">
        <v>10</v>
      </c>
      <c r="B3" t="s">
        <v>25</v>
      </c>
      <c r="C3" s="2">
        <f>'First Dose Daily Demand'!$C3</f>
        <v>661.30344082501188</v>
      </c>
      <c r="D3" s="2">
        <f>'First Dose Daily Demand'!$C3</f>
        <v>661.30344082501188</v>
      </c>
      <c r="E3" s="2">
        <f>'First Dose Daily Demand'!$C3</f>
        <v>661.30344082501188</v>
      </c>
      <c r="F3" s="2">
        <f>'First Dose Daily Demand'!$C3</f>
        <v>661.30344082501188</v>
      </c>
      <c r="G3" s="2">
        <f>'First Dose Daily Demand'!$C3</f>
        <v>661.30344082501188</v>
      </c>
      <c r="H3" s="2">
        <f>'First Dose Daily Demand'!$C3</f>
        <v>661.30344082501188</v>
      </c>
      <c r="I3" s="2">
        <f>'First Dose Daily Demand'!$C3</f>
        <v>661.30344082501188</v>
      </c>
      <c r="J3" s="2">
        <f>'First Dose Daily Demand'!$C3</f>
        <v>661.30344082501188</v>
      </c>
      <c r="K3" s="2">
        <f>'First Dose Daily Demand'!$C3</f>
        <v>661.30344082501188</v>
      </c>
      <c r="L3" s="2">
        <f>'First Dose Daily Demand'!$C3</f>
        <v>661.30344082501188</v>
      </c>
      <c r="M3" s="2">
        <f>'First Dose Daily Demand'!$C3</f>
        <v>661.30344082501188</v>
      </c>
      <c r="N3" s="2">
        <f>'First Dose Daily Demand'!$C3</f>
        <v>661.30344082501188</v>
      </c>
      <c r="O3" s="2">
        <f>'First Dose Daily Demand'!$C3</f>
        <v>661.30344082501188</v>
      </c>
      <c r="P3" s="2">
        <f>'First Dose Daily Demand'!$C3</f>
        <v>661.30344082501188</v>
      </c>
      <c r="Q3" s="2">
        <f>'First Dose Daily Demand'!$C3</f>
        <v>661.30344082501188</v>
      </c>
      <c r="R3" s="2">
        <f>'First Dose Daily Demand'!$C3</f>
        <v>661.30344082501188</v>
      </c>
      <c r="S3" s="2">
        <f>'First Dose Daily Demand'!$C3</f>
        <v>661.30344082501188</v>
      </c>
      <c r="T3" s="2">
        <f>'First Dose Daily Demand'!$C3</f>
        <v>661.30344082501188</v>
      </c>
      <c r="U3" s="2">
        <f>'First Dose Daily Demand'!$C3</f>
        <v>661.30344082501188</v>
      </c>
      <c r="V3" s="2">
        <f>'First Dose Daily Demand'!$C3</f>
        <v>661.30344082501188</v>
      </c>
      <c r="W3" s="2">
        <f>'First Dose Daily Demand'!$C3</f>
        <v>661.30344082501188</v>
      </c>
      <c r="X3" s="2">
        <f>'First Dose Daily Demand'!$C3</f>
        <v>661.30344082501188</v>
      </c>
      <c r="Y3" s="2">
        <f>'First Dose Daily Demand'!$C3</f>
        <v>661.30344082501188</v>
      </c>
      <c r="Z3" s="2">
        <f>'First Dose Daily Demand'!$C3</f>
        <v>661.30344082501188</v>
      </c>
      <c r="AA3" s="2">
        <f>'First Dose Daily Demand'!$C3</f>
        <v>661.30344082501188</v>
      </c>
      <c r="AB3" s="2">
        <f>'First Dose Daily Demand'!$C3</f>
        <v>661.30344082501188</v>
      </c>
      <c r="AC3" s="2">
        <f>'First Dose Daily Demand'!$C3</f>
        <v>661.30344082501188</v>
      </c>
      <c r="AD3" s="2">
        <f>'First Dose Daily Demand'!$C3*2</f>
        <v>1322.6068816500238</v>
      </c>
      <c r="AE3" s="2">
        <f>'First Dose Daily Demand'!$C3*2</f>
        <v>1322.6068816500238</v>
      </c>
      <c r="AF3" s="2">
        <f>'First Dose Daily Demand'!$C3*2</f>
        <v>1322.6068816500238</v>
      </c>
      <c r="AG3" s="2">
        <f>'First Dose Daily Demand'!$C3*2</f>
        <v>1322.6068816500238</v>
      </c>
      <c r="AH3" s="2">
        <f>'First Dose Daily Demand'!$C3*2</f>
        <v>1322.6068816500238</v>
      </c>
      <c r="AI3" s="2">
        <f>'First Dose Daily Demand'!$C3*2</f>
        <v>1322.6068816500238</v>
      </c>
      <c r="AJ3" s="2">
        <f>'First Dose Daily Demand'!$C3*2</f>
        <v>1322.6068816500238</v>
      </c>
      <c r="AK3" s="2">
        <f>'First Dose Daily Demand'!$C3*2</f>
        <v>1322.6068816500238</v>
      </c>
      <c r="AL3" s="2">
        <f>'First Dose Daily Demand'!$C3*2</f>
        <v>1322.6068816500238</v>
      </c>
      <c r="AM3" s="2">
        <f>'First Dose Daily Demand'!$C3*2</f>
        <v>1322.6068816500238</v>
      </c>
      <c r="AN3" s="2">
        <f>'First Dose Daily Demand'!$C3*2</f>
        <v>1322.6068816500238</v>
      </c>
      <c r="AO3" s="2">
        <f>'First Dose Daily Demand'!$C3*2</f>
        <v>1322.6068816500238</v>
      </c>
      <c r="AP3" s="2">
        <f>'First Dose Daily Demand'!$C3*2</f>
        <v>1322.6068816500238</v>
      </c>
      <c r="AQ3" s="2">
        <f>'First Dose Daily Demand'!$C3*2</f>
        <v>1322.6068816500238</v>
      </c>
      <c r="AR3" s="2">
        <f>'First Dose Daily Demand'!$C3*2</f>
        <v>1322.6068816500238</v>
      </c>
      <c r="AS3" s="2">
        <f>'First Dose Daily Demand'!$C3*2</f>
        <v>1322.6068816500238</v>
      </c>
      <c r="AT3" s="2">
        <f>'First Dose Daily Demand'!$C3*2</f>
        <v>1322.6068816500238</v>
      </c>
      <c r="AU3" s="2">
        <f>'First Dose Daily Demand'!$C3*2</f>
        <v>1322.6068816500238</v>
      </c>
      <c r="AV3" s="2">
        <f>'First Dose Daily Demand'!$C3*2</f>
        <v>1322.6068816500238</v>
      </c>
      <c r="AW3" s="2">
        <f>'First Dose Daily Demand'!$C3*2</f>
        <v>1322.6068816500238</v>
      </c>
      <c r="AX3" s="2">
        <f>'First Dose Daily Demand'!$C3*2</f>
        <v>1322.6068816500238</v>
      </c>
      <c r="AY3" s="2">
        <f>'First Dose Daily Demand'!$C3*2</f>
        <v>1322.6068816500238</v>
      </c>
      <c r="AZ3" s="2">
        <f>'First Dose Daily Demand'!$C3*2</f>
        <v>1322.6068816500238</v>
      </c>
      <c r="BA3" s="2">
        <f>'First Dose Daily Demand'!$C3*2</f>
        <v>1322.6068816500238</v>
      </c>
      <c r="BB3" s="2">
        <f>'First Dose Daily Demand'!$C3*2</f>
        <v>1322.6068816500238</v>
      </c>
      <c r="BC3" s="2">
        <f>'First Dose Daily Demand'!$C3*2</f>
        <v>1322.6068816500238</v>
      </c>
      <c r="BD3" s="2">
        <f>'First Dose Daily Demand'!$C3*2</f>
        <v>1322.6068816500238</v>
      </c>
      <c r="BE3" s="2">
        <f>'First Dose Daily Demand'!$C3*2</f>
        <v>1322.6068816500238</v>
      </c>
      <c r="BF3" s="2">
        <f>'First Dose Daily Demand'!$C3*2</f>
        <v>1322.6068816500238</v>
      </c>
      <c r="BG3" s="2">
        <f>'First Dose Daily Demand'!$C3*2</f>
        <v>1322.6068816500238</v>
      </c>
      <c r="BH3" s="2">
        <f>'First Dose Daily Demand'!$C3*2</f>
        <v>1322.6068816500238</v>
      </c>
      <c r="BI3" s="2">
        <f>'First Dose Daily Demand'!$C3*2</f>
        <v>1322.6068816500238</v>
      </c>
      <c r="BJ3" s="2">
        <f>'First Dose Daily Demand'!$C3*2</f>
        <v>1322.6068816500238</v>
      </c>
      <c r="BK3" s="2">
        <f>'First Dose Daily Demand'!$C3*2</f>
        <v>1322.6068816500238</v>
      </c>
      <c r="BL3" s="2">
        <f>'First Dose Daily Demand'!$C3*2</f>
        <v>1322.6068816500238</v>
      </c>
      <c r="BM3" s="2">
        <f>'First Dose Daily Demand'!$C3*2</f>
        <v>1322.6068816500238</v>
      </c>
      <c r="BN3" s="2">
        <f>'First Dose Daily Demand'!$C3*2</f>
        <v>1322.6068816500238</v>
      </c>
      <c r="BO3" s="2">
        <f>'First Dose Daily Demand'!$C3*2</f>
        <v>1322.6068816500238</v>
      </c>
      <c r="BP3" s="2">
        <f>'First Dose Daily Demand'!$C3*2</f>
        <v>1322.6068816500238</v>
      </c>
      <c r="BQ3" s="2">
        <f>'First Dose Daily Demand'!$C3*2</f>
        <v>1322.6068816500238</v>
      </c>
      <c r="BR3" s="2">
        <f>'First Dose Daily Demand'!$C3*2</f>
        <v>1322.6068816500238</v>
      </c>
      <c r="BS3" s="2">
        <f>'First Dose Daily Demand'!$C3*2</f>
        <v>1322.6068816500238</v>
      </c>
      <c r="BT3" s="2">
        <f>'First Dose Daily Demand'!$C3*2</f>
        <v>1322.6068816500238</v>
      </c>
      <c r="BU3" s="2">
        <f>'First Dose Daily Demand'!$C3*2</f>
        <v>1322.6068816500238</v>
      </c>
      <c r="BV3" s="2">
        <f>'First Dose Daily Demand'!$C3*2</f>
        <v>1322.6068816500238</v>
      </c>
      <c r="BW3" s="2">
        <f>'First Dose Daily Demand'!$C3*2</f>
        <v>1322.6068816500238</v>
      </c>
      <c r="BX3" s="2">
        <f>'First Dose Daily Demand'!$C3*2</f>
        <v>1322.6068816500238</v>
      </c>
      <c r="BY3" s="2">
        <f>'First Dose Daily Demand'!$C3*2</f>
        <v>1322.6068816500238</v>
      </c>
      <c r="BZ3" s="2">
        <f>'First Dose Daily Demand'!$C3*2</f>
        <v>1322.6068816500238</v>
      </c>
      <c r="CA3" s="2">
        <f>'First Dose Daily Demand'!$C3*2</f>
        <v>1322.6068816500238</v>
      </c>
      <c r="CB3" s="2">
        <f>'First Dose Daily Demand'!$C3*2</f>
        <v>1322.6068816500238</v>
      </c>
      <c r="CC3" s="2">
        <f>'First Dose Daily Demand'!$C3*2</f>
        <v>1322.6068816500238</v>
      </c>
      <c r="CD3" s="2">
        <f>'First Dose Daily Demand'!$C3*2</f>
        <v>1322.6068816500238</v>
      </c>
      <c r="CE3" s="2">
        <f>'First Dose Daily Demand'!$C3*2</f>
        <v>1322.6068816500238</v>
      </c>
      <c r="CF3" s="2">
        <f>'First Dose Daily Demand'!$C3*2</f>
        <v>1322.6068816500238</v>
      </c>
      <c r="CG3" s="2">
        <f>'First Dose Daily Demand'!$C3*2</f>
        <v>1322.6068816500238</v>
      </c>
      <c r="CH3" s="2">
        <f>'First Dose Daily Demand'!$C3*2</f>
        <v>1322.6068816500238</v>
      </c>
      <c r="CI3" s="2">
        <f>'First Dose Daily Demand'!$C3*2</f>
        <v>1322.6068816500238</v>
      </c>
      <c r="CJ3" s="2">
        <f>'First Dose Daily Demand'!$C3*2</f>
        <v>1322.6068816500238</v>
      </c>
      <c r="CK3" s="2">
        <f>'First Dose Daily Demand'!$C3*2</f>
        <v>1322.6068816500238</v>
      </c>
      <c r="CL3" s="2">
        <f>'First Dose Daily Demand'!$C3*2</f>
        <v>1322.6068816500238</v>
      </c>
      <c r="CM3" s="2">
        <f>'First Dose Daily Demand'!$C3*2</f>
        <v>1322.6068816500238</v>
      </c>
      <c r="CN3" s="2">
        <f>'First Dose Daily Demand'!$C3*2</f>
        <v>1322.6068816500238</v>
      </c>
      <c r="CO3" s="2">
        <f>'First Dose Daily Demand'!$C3*2</f>
        <v>1322.6068816500238</v>
      </c>
      <c r="CP3" s="3">
        <f>'First Dose Daily Demand'!$F3+$CO3</f>
        <v>1720.4482446225668</v>
      </c>
      <c r="CQ3" s="3">
        <f>'First Dose Daily Demand'!$F3+$CO3</f>
        <v>1720.4482446225668</v>
      </c>
      <c r="CR3" s="3">
        <f>'First Dose Daily Demand'!$F3+$CO3</f>
        <v>1720.4482446225668</v>
      </c>
      <c r="CS3" s="3">
        <f>'First Dose Daily Demand'!$F3+$CO3</f>
        <v>1720.4482446225668</v>
      </c>
      <c r="CT3" s="3">
        <f>'First Dose Daily Demand'!$F3+$CO3</f>
        <v>1720.4482446225668</v>
      </c>
      <c r="CU3" s="3">
        <f>'First Dose Daily Demand'!$F3+$CO3</f>
        <v>1720.4482446225668</v>
      </c>
      <c r="CV3" s="3">
        <f>'First Dose Daily Demand'!$F3+$CO3</f>
        <v>1720.4482446225668</v>
      </c>
      <c r="CW3" s="3">
        <f>'First Dose Daily Demand'!$F3+$CO3</f>
        <v>1720.4482446225668</v>
      </c>
      <c r="CX3" s="3">
        <f>'First Dose Daily Demand'!$F3+$CO3</f>
        <v>1720.4482446225668</v>
      </c>
      <c r="CY3" s="3">
        <f>'First Dose Daily Demand'!$F3+$CO3</f>
        <v>1720.4482446225668</v>
      </c>
      <c r="CZ3" s="3">
        <f>'First Dose Daily Demand'!$F3+$CO3</f>
        <v>1720.4482446225668</v>
      </c>
      <c r="DA3" s="3">
        <f>'First Dose Daily Demand'!$F3+$CO3</f>
        <v>1720.4482446225668</v>
      </c>
      <c r="DB3" s="3">
        <f>'First Dose Daily Demand'!$F3+$CO3</f>
        <v>1720.4482446225668</v>
      </c>
      <c r="DC3" s="3">
        <f>'First Dose Daily Demand'!$F3+$CO3</f>
        <v>1720.4482446225668</v>
      </c>
      <c r="DD3" s="3">
        <f>'First Dose Daily Demand'!$F3+$CO3</f>
        <v>1720.4482446225668</v>
      </c>
      <c r="DE3" s="3">
        <f>'First Dose Daily Demand'!$F3+$CO3</f>
        <v>1720.4482446225668</v>
      </c>
      <c r="DF3" s="3">
        <f>'First Dose Daily Demand'!$F3+$CO3</f>
        <v>1720.4482446225668</v>
      </c>
      <c r="DG3" s="3">
        <f>'First Dose Daily Demand'!$F3+$CO3</f>
        <v>1720.4482446225668</v>
      </c>
      <c r="DH3" s="3">
        <f>'First Dose Daily Demand'!$F3+$CO3</f>
        <v>1720.4482446225668</v>
      </c>
      <c r="DI3" s="3">
        <f>'First Dose Daily Demand'!$F3+$CO3</f>
        <v>1720.4482446225668</v>
      </c>
      <c r="DJ3" s="3">
        <f>'First Dose Daily Demand'!$F3+$CO3</f>
        <v>1720.4482446225668</v>
      </c>
      <c r="DK3" s="3">
        <f>'First Dose Daily Demand'!$F3+$CO3</f>
        <v>1720.4482446225668</v>
      </c>
      <c r="DL3" s="3">
        <f>'First Dose Daily Demand'!$F3+$CO3</f>
        <v>1720.4482446225668</v>
      </c>
      <c r="DM3" s="3">
        <f>'First Dose Daily Demand'!$F3+$CO3</f>
        <v>1720.4482446225668</v>
      </c>
      <c r="DN3" s="3">
        <f>'First Dose Daily Demand'!$F3+$CO3</f>
        <v>1720.4482446225668</v>
      </c>
      <c r="DO3" s="3">
        <f>'First Dose Daily Demand'!$F3+$CO3</f>
        <v>1720.4482446225668</v>
      </c>
      <c r="DP3" s="3">
        <f>'First Dose Daily Demand'!$F3+$CO3</f>
        <v>1720.4482446225668</v>
      </c>
      <c r="DQ3" s="3">
        <f>'First Dose Daily Demand'!$F3*2</f>
        <v>795.68272594508596</v>
      </c>
      <c r="DR3" s="3">
        <f>'First Dose Daily Demand'!$F3*2</f>
        <v>795.68272594508596</v>
      </c>
      <c r="DS3" s="3">
        <f>'First Dose Daily Demand'!$F3*2</f>
        <v>795.68272594508596</v>
      </c>
      <c r="DT3" s="3">
        <f>'First Dose Daily Demand'!$F3*2</f>
        <v>795.68272594508596</v>
      </c>
      <c r="DU3" s="3">
        <f>'First Dose Daily Demand'!$F3*2</f>
        <v>795.68272594508596</v>
      </c>
      <c r="DV3" s="3">
        <f>'First Dose Daily Demand'!$F3*2</f>
        <v>795.68272594508596</v>
      </c>
      <c r="DW3" s="3">
        <f>'First Dose Daily Demand'!$F3*2</f>
        <v>795.68272594508596</v>
      </c>
      <c r="DX3" s="3">
        <f>'First Dose Daily Demand'!$F3*2</f>
        <v>795.68272594508596</v>
      </c>
      <c r="DY3" s="3">
        <f>'First Dose Daily Demand'!$F3*2</f>
        <v>795.68272594508596</v>
      </c>
      <c r="DZ3" s="3">
        <f>'First Dose Daily Demand'!$F3*2</f>
        <v>795.68272594508596</v>
      </c>
      <c r="EA3" s="3">
        <f>'First Dose Daily Demand'!$F3*2</f>
        <v>795.68272594508596</v>
      </c>
      <c r="EB3" s="3">
        <f>'First Dose Daily Demand'!$F3*2</f>
        <v>795.68272594508596</v>
      </c>
      <c r="EC3" s="3">
        <f>'First Dose Daily Demand'!$F3*2</f>
        <v>795.68272594508596</v>
      </c>
      <c r="ED3" s="3">
        <f>'First Dose Daily Demand'!$F3*2</f>
        <v>795.68272594508596</v>
      </c>
      <c r="EE3" s="3">
        <f>'First Dose Daily Demand'!$F3*2</f>
        <v>795.68272594508596</v>
      </c>
      <c r="EF3" s="3">
        <f>'First Dose Daily Demand'!$F3*2</f>
        <v>795.68272594508596</v>
      </c>
      <c r="EG3" s="3">
        <f>'First Dose Daily Demand'!$F3*2</f>
        <v>795.68272594508596</v>
      </c>
      <c r="EH3" s="3">
        <f>'First Dose Daily Demand'!$F3*2</f>
        <v>795.68272594508596</v>
      </c>
      <c r="EI3" s="3">
        <f>'First Dose Daily Demand'!$F3*2</f>
        <v>795.68272594508596</v>
      </c>
      <c r="EJ3" s="3">
        <f>'First Dose Daily Demand'!$F3*2</f>
        <v>795.68272594508596</v>
      </c>
      <c r="EK3" s="3">
        <f>'First Dose Daily Demand'!$F3*2</f>
        <v>795.68272594508596</v>
      </c>
      <c r="EL3" s="3">
        <f>'First Dose Daily Demand'!$F3*2</f>
        <v>795.68272594508596</v>
      </c>
      <c r="EM3" s="3">
        <f>'First Dose Daily Demand'!$F3*2</f>
        <v>795.68272594508596</v>
      </c>
      <c r="EN3" s="3">
        <f>'First Dose Daily Demand'!$F3*2</f>
        <v>795.68272594508596</v>
      </c>
      <c r="EO3" s="3">
        <f>'First Dose Daily Demand'!$F3*2</f>
        <v>795.68272594508596</v>
      </c>
      <c r="EP3" s="3">
        <f>'First Dose Daily Demand'!$F3*2</f>
        <v>795.68272594508596</v>
      </c>
      <c r="EQ3" s="3">
        <f>'First Dose Daily Demand'!$F3*2</f>
        <v>795.68272594508596</v>
      </c>
      <c r="ER3" s="3">
        <f>'First Dose Daily Demand'!$F3*2</f>
        <v>795.68272594508596</v>
      </c>
      <c r="ES3" s="3">
        <f>'First Dose Daily Demand'!$F3*2</f>
        <v>795.68272594508596</v>
      </c>
      <c r="ET3" s="3">
        <f>'First Dose Daily Demand'!$F3*2</f>
        <v>795.68272594508596</v>
      </c>
      <c r="EU3" s="3">
        <f>'First Dose Daily Demand'!$F3*2</f>
        <v>795.68272594508596</v>
      </c>
      <c r="EV3" s="3">
        <f>'First Dose Daily Demand'!$F3*2</f>
        <v>795.68272594508596</v>
      </c>
      <c r="EW3" s="3">
        <f>'First Dose Daily Demand'!$F3*2</f>
        <v>795.68272594508596</v>
      </c>
      <c r="EX3" s="3">
        <f>'First Dose Daily Demand'!$F3*2</f>
        <v>795.68272594508596</v>
      </c>
      <c r="EY3" s="3">
        <f>'First Dose Daily Demand'!$F3*2</f>
        <v>795.68272594508596</v>
      </c>
      <c r="EZ3" s="3">
        <f>'First Dose Daily Demand'!$F3*2</f>
        <v>795.68272594508596</v>
      </c>
      <c r="FA3" s="3">
        <f>'First Dose Daily Demand'!$F3*2</f>
        <v>795.68272594508596</v>
      </c>
      <c r="FB3" s="3">
        <f>'First Dose Daily Demand'!$F3*2</f>
        <v>795.68272594508596</v>
      </c>
      <c r="FC3" s="3">
        <f>'First Dose Daily Demand'!$F3*2</f>
        <v>795.68272594508596</v>
      </c>
      <c r="FD3" s="3">
        <f>'First Dose Daily Demand'!$F3*2</f>
        <v>795.68272594508596</v>
      </c>
      <c r="FE3" s="3">
        <f>'First Dose Daily Demand'!$F3*2</f>
        <v>795.68272594508596</v>
      </c>
      <c r="FF3" s="3">
        <f>'First Dose Daily Demand'!$F3*2</f>
        <v>795.68272594508596</v>
      </c>
      <c r="FG3" s="3">
        <f>'First Dose Daily Demand'!$F3*2</f>
        <v>795.68272594508596</v>
      </c>
      <c r="FH3" s="3">
        <f>'First Dose Daily Demand'!$F3*2</f>
        <v>795.68272594508596</v>
      </c>
      <c r="FI3" s="3">
        <f>'First Dose Daily Demand'!$F3*2</f>
        <v>795.68272594508596</v>
      </c>
      <c r="FJ3" s="3">
        <f>'First Dose Daily Demand'!$F3*2</f>
        <v>795.68272594508596</v>
      </c>
      <c r="FK3" s="3">
        <f>'First Dose Daily Demand'!$F3*2</f>
        <v>795.68272594508596</v>
      </c>
      <c r="FL3" s="3">
        <f>'First Dose Daily Demand'!$F3*2</f>
        <v>795.68272594508596</v>
      </c>
      <c r="FM3" s="3">
        <f>'First Dose Daily Demand'!$F3*2</f>
        <v>795.68272594508596</v>
      </c>
      <c r="FN3" s="3">
        <f>'First Dose Daily Demand'!$F3*2</f>
        <v>795.68272594508596</v>
      </c>
      <c r="FO3" s="3">
        <f>'First Dose Daily Demand'!$F3*2</f>
        <v>795.68272594508596</v>
      </c>
      <c r="FP3" s="3">
        <f>'First Dose Daily Demand'!$F3*2</f>
        <v>795.68272594508596</v>
      </c>
      <c r="FQ3" s="3">
        <f>'First Dose Daily Demand'!$F3*2</f>
        <v>795.68272594508596</v>
      </c>
      <c r="FR3" s="3">
        <f>'First Dose Daily Demand'!$F3*2</f>
        <v>795.68272594508596</v>
      </c>
      <c r="FS3" s="3">
        <f>'First Dose Daily Demand'!$F3*2</f>
        <v>795.68272594508596</v>
      </c>
      <c r="FT3" s="3">
        <f>'First Dose Daily Demand'!$F3*2</f>
        <v>795.68272594508596</v>
      </c>
      <c r="FU3" s="3">
        <f>'First Dose Daily Demand'!$F3*2</f>
        <v>795.68272594508596</v>
      </c>
      <c r="FV3" s="3">
        <f>'First Dose Daily Demand'!$F3*2</f>
        <v>795.68272594508596</v>
      </c>
      <c r="FW3" s="3">
        <f>'First Dose Daily Demand'!$F3*2</f>
        <v>795.68272594508596</v>
      </c>
      <c r="FX3" s="3">
        <f>'First Dose Daily Demand'!$F3*2</f>
        <v>795.68272594508596</v>
      </c>
      <c r="FY3" s="3">
        <f>'First Dose Daily Demand'!$F3*2</f>
        <v>795.68272594508596</v>
      </c>
      <c r="FZ3" s="3">
        <f>'First Dose Daily Demand'!$F3*2</f>
        <v>795.68272594508596</v>
      </c>
      <c r="GA3" s="3">
        <f>'First Dose Daily Demand'!$F3*2</f>
        <v>795.68272594508596</v>
      </c>
      <c r="GB3" s="3">
        <f>'First Dose Daily Demand'!$F3*2</f>
        <v>795.68272594508596</v>
      </c>
      <c r="GC3" s="3">
        <f>'First Dose Daily Demand'!$F3*2</f>
        <v>795.68272594508596</v>
      </c>
      <c r="GD3" s="3">
        <f>'First Dose Daily Demand'!$F3*2</f>
        <v>795.68272594508596</v>
      </c>
      <c r="GE3" s="3">
        <f>'First Dose Daily Demand'!$F3*2</f>
        <v>795.68272594508596</v>
      </c>
      <c r="GF3" s="3">
        <f>'First Dose Daily Demand'!$F3*2</f>
        <v>795.68272594508596</v>
      </c>
      <c r="GG3" s="3">
        <f>'First Dose Daily Demand'!$F3*2</f>
        <v>795.68272594508596</v>
      </c>
      <c r="GH3" s="3">
        <f>'First Dose Daily Demand'!$F3*2</f>
        <v>795.68272594508596</v>
      </c>
      <c r="GI3" s="3">
        <f>'First Dose Daily Demand'!$F3*2</f>
        <v>795.68272594508596</v>
      </c>
      <c r="GJ3" s="3">
        <f>'First Dose Daily Demand'!$F3*2</f>
        <v>795.68272594508596</v>
      </c>
      <c r="GK3" s="3">
        <f>'First Dose Daily Demand'!$F3*2</f>
        <v>795.68272594508596</v>
      </c>
      <c r="GL3" s="3">
        <f>'First Dose Daily Demand'!$F3*2</f>
        <v>795.68272594508596</v>
      </c>
      <c r="GM3" s="3">
        <f>'First Dose Daily Demand'!$F3*2</f>
        <v>795.68272594508596</v>
      </c>
      <c r="GN3" s="3">
        <f>'First Dose Daily Demand'!$F3*2</f>
        <v>795.68272594508596</v>
      </c>
      <c r="GO3" s="3">
        <f>'First Dose Daily Demand'!$F3*2</f>
        <v>795.68272594508596</v>
      </c>
      <c r="GP3" s="3">
        <f>'First Dose Daily Demand'!$F3*2</f>
        <v>795.68272594508596</v>
      </c>
      <c r="GQ3" s="3">
        <f>'First Dose Daily Demand'!$F3*2</f>
        <v>795.68272594508596</v>
      </c>
      <c r="GR3" s="3">
        <f>'First Dose Daily Demand'!$F3*2</f>
        <v>795.68272594508596</v>
      </c>
      <c r="GS3" s="3">
        <f>'First Dose Daily Demand'!$F3*2</f>
        <v>795.68272594508596</v>
      </c>
      <c r="GT3" s="3">
        <f>'First Dose Daily Demand'!$F3*2</f>
        <v>795.68272594508596</v>
      </c>
      <c r="GU3" s="3">
        <f>'First Dose Daily Demand'!$F3*2</f>
        <v>795.68272594508596</v>
      </c>
      <c r="GV3" s="3">
        <f>'First Dose Daily Demand'!$F3*2</f>
        <v>795.68272594508596</v>
      </c>
      <c r="GW3" s="3">
        <f>'First Dose Daily Demand'!$F3*2</f>
        <v>795.68272594508596</v>
      </c>
      <c r="GX3" s="3">
        <f>'First Dose Daily Demand'!$F3*2</f>
        <v>795.68272594508596</v>
      </c>
      <c r="GY3" s="3">
        <f>'First Dose Daily Demand'!$F3*2</f>
        <v>795.68272594508596</v>
      </c>
      <c r="GZ3" s="3">
        <f>'First Dose Daily Demand'!$F3*2</f>
        <v>795.68272594508596</v>
      </c>
      <c r="HA3" s="3">
        <f>'First Dose Daily Demand'!$F3*2</f>
        <v>795.68272594508596</v>
      </c>
      <c r="HB3" s="3">
        <f>'First Dose Daily Demand'!$F3*2</f>
        <v>795.68272594508596</v>
      </c>
      <c r="HC3" s="3">
        <f>'First Dose Daily Demand'!$F3*2</f>
        <v>795.68272594508596</v>
      </c>
      <c r="HD3" s="3">
        <f>'First Dose Daily Demand'!$F3*2</f>
        <v>795.68272594508596</v>
      </c>
      <c r="HE3" s="3">
        <f>'First Dose Daily Demand'!$F3*2</f>
        <v>795.68272594508596</v>
      </c>
      <c r="HF3" s="3">
        <f>'First Dose Daily Demand'!$F3*2</f>
        <v>795.68272594508596</v>
      </c>
      <c r="HG3" s="3">
        <f>'First Dose Daily Demand'!$F3*2</f>
        <v>795.68272594508596</v>
      </c>
      <c r="HH3" s="3">
        <f>'First Dose Daily Demand'!$F3*2</f>
        <v>795.68272594508596</v>
      </c>
      <c r="HI3" s="3">
        <f>'First Dose Daily Demand'!$F3*2</f>
        <v>795.68272594508596</v>
      </c>
      <c r="HJ3" s="3">
        <f>'First Dose Daily Demand'!$F3*2</f>
        <v>795.68272594508596</v>
      </c>
      <c r="HK3" s="3">
        <f>'First Dose Daily Demand'!$F3*2</f>
        <v>795.68272594508596</v>
      </c>
      <c r="HL3" s="3">
        <f>'First Dose Daily Demand'!$F3*2</f>
        <v>795.68272594508596</v>
      </c>
      <c r="HM3" s="3">
        <f>'First Dose Daily Demand'!$F3*2</f>
        <v>795.68272594508596</v>
      </c>
      <c r="HN3" s="3">
        <f>'First Dose Daily Demand'!$F3*2</f>
        <v>795.68272594508596</v>
      </c>
      <c r="HO3" s="3">
        <f>'First Dose Daily Demand'!$F3*2</f>
        <v>795.68272594508596</v>
      </c>
      <c r="HP3" s="3">
        <f>'First Dose Daily Demand'!$F3*2</f>
        <v>795.68272594508596</v>
      </c>
      <c r="HQ3" s="3">
        <f>'First Dose Daily Demand'!$F3*2</f>
        <v>795.68272594508596</v>
      </c>
      <c r="HR3" s="3">
        <f>'First Dose Daily Demand'!$F3*2</f>
        <v>795.68272594508596</v>
      </c>
      <c r="HS3" s="3">
        <f>'First Dose Daily Demand'!$F3*2</f>
        <v>795.68272594508596</v>
      </c>
      <c r="HT3" s="3">
        <f>'First Dose Daily Demand'!$F3*2</f>
        <v>795.68272594508596</v>
      </c>
      <c r="HU3" s="3">
        <f>'First Dose Daily Demand'!$F3*2</f>
        <v>795.68272594508596</v>
      </c>
      <c r="HV3" s="3">
        <f>'First Dose Daily Demand'!$F3*2</f>
        <v>795.68272594508596</v>
      </c>
      <c r="HW3" s="3">
        <f>'First Dose Daily Demand'!$F3*2</f>
        <v>795.68272594508596</v>
      </c>
      <c r="HX3" s="3">
        <f>'First Dose Daily Demand'!$F3*2</f>
        <v>795.68272594508596</v>
      </c>
      <c r="HY3" s="3">
        <f>'First Dose Daily Demand'!$F3*2</f>
        <v>795.68272594508596</v>
      </c>
      <c r="HZ3" s="3">
        <f>'First Dose Daily Demand'!$F3*2</f>
        <v>795.68272594508596</v>
      </c>
      <c r="IA3" s="3">
        <f>'First Dose Daily Demand'!$F3*2</f>
        <v>795.68272594508596</v>
      </c>
      <c r="IB3" s="3">
        <f>'First Dose Daily Demand'!$F3*2</f>
        <v>795.68272594508596</v>
      </c>
      <c r="IC3" s="3">
        <f>'First Dose Daily Demand'!$F3*2</f>
        <v>795.68272594508596</v>
      </c>
      <c r="ID3" s="3">
        <f>'First Dose Daily Demand'!$F3*2</f>
        <v>795.68272594508596</v>
      </c>
      <c r="IE3" s="3">
        <f>'First Dose Daily Demand'!$F3*2</f>
        <v>795.68272594508596</v>
      </c>
      <c r="IF3" s="3">
        <f>'First Dose Daily Demand'!$F3*2</f>
        <v>795.68272594508596</v>
      </c>
      <c r="IG3" s="3">
        <f>'First Dose Daily Demand'!$F3*2</f>
        <v>795.68272594508596</v>
      </c>
      <c r="IH3" s="3">
        <f>'First Dose Daily Demand'!$F3*2</f>
        <v>795.68272594508596</v>
      </c>
      <c r="II3" s="3">
        <f>'First Dose Daily Demand'!$F3*2</f>
        <v>795.68272594508596</v>
      </c>
      <c r="IJ3" s="3">
        <f>'First Dose Daily Demand'!$F3*2</f>
        <v>795.68272594508596</v>
      </c>
      <c r="IK3" s="3">
        <f>'First Dose Daily Demand'!$F3*2</f>
        <v>795.68272594508596</v>
      </c>
      <c r="IL3" s="3">
        <f>'First Dose Daily Demand'!$F3*2</f>
        <v>795.68272594508596</v>
      </c>
      <c r="IM3" s="3">
        <f>'First Dose Daily Demand'!$F3*2</f>
        <v>795.68272594508596</v>
      </c>
      <c r="IN3" s="3">
        <f>'First Dose Daily Demand'!$F3*2</f>
        <v>795.68272594508596</v>
      </c>
      <c r="IO3" s="3">
        <f>'First Dose Daily Demand'!$F3*2</f>
        <v>795.68272594508596</v>
      </c>
      <c r="IP3" s="3">
        <f>'First Dose Daily Demand'!$F3*2</f>
        <v>795.68272594508596</v>
      </c>
      <c r="IQ3" s="3">
        <f>'First Dose Daily Demand'!$F3*2</f>
        <v>795.68272594508596</v>
      </c>
      <c r="IR3" s="3">
        <f>'First Dose Daily Demand'!$F3*2</f>
        <v>795.68272594508596</v>
      </c>
      <c r="IS3" s="3">
        <f>'First Dose Daily Demand'!$F3*2</f>
        <v>795.68272594508596</v>
      </c>
      <c r="IT3" s="3">
        <f>'First Dose Daily Demand'!$F3*2</f>
        <v>795.68272594508596</v>
      </c>
      <c r="IU3" s="3">
        <f>'First Dose Daily Demand'!$F3*2</f>
        <v>795.68272594508596</v>
      </c>
      <c r="IV3" s="3">
        <f>'First Dose Daily Demand'!$F3*2</f>
        <v>795.68272594508596</v>
      </c>
      <c r="IW3" s="3">
        <f>'First Dose Daily Demand'!$F3*2</f>
        <v>795.68272594508596</v>
      </c>
      <c r="IX3" s="3">
        <f>'First Dose Daily Demand'!$F3*2</f>
        <v>795.68272594508596</v>
      </c>
      <c r="IY3" s="3">
        <f>'First Dose Daily Demand'!$F3*2</f>
        <v>795.68272594508596</v>
      </c>
      <c r="IZ3" s="3">
        <f>'First Dose Daily Demand'!$F3*2</f>
        <v>795.68272594508596</v>
      </c>
      <c r="JA3" s="3">
        <f>'First Dose Daily Demand'!$F3*2</f>
        <v>795.68272594508596</v>
      </c>
      <c r="JB3" s="3">
        <f>'First Dose Daily Demand'!$F3*2</f>
        <v>795.68272594508596</v>
      </c>
      <c r="JC3" s="3">
        <f>'First Dose Daily Demand'!$F3*2</f>
        <v>795.68272594508596</v>
      </c>
      <c r="JD3" s="3">
        <f>'First Dose Daily Demand'!$F3*2</f>
        <v>795.68272594508596</v>
      </c>
      <c r="JE3" s="3">
        <f>'First Dose Daily Demand'!$F3*2</f>
        <v>795.68272594508596</v>
      </c>
      <c r="JF3" s="3">
        <f>'First Dose Daily Demand'!$F3*2</f>
        <v>795.68272594508596</v>
      </c>
      <c r="JG3" s="3">
        <f>'First Dose Daily Demand'!$F3*2</f>
        <v>795.68272594508596</v>
      </c>
      <c r="JH3" s="3">
        <f>'First Dose Daily Demand'!$F3*2</f>
        <v>795.68272594508596</v>
      </c>
      <c r="JI3" s="3">
        <f>'First Dose Daily Demand'!$F3*2</f>
        <v>795.68272594508596</v>
      </c>
      <c r="JJ3" s="3">
        <f>'First Dose Daily Demand'!$F3*2</f>
        <v>795.68272594508596</v>
      </c>
      <c r="JK3" s="3">
        <f>'First Dose Daily Demand'!$F3*2</f>
        <v>795.68272594508596</v>
      </c>
      <c r="JL3" s="3">
        <f>'First Dose Daily Demand'!$F3*2</f>
        <v>795.68272594508596</v>
      </c>
      <c r="JM3" s="3">
        <f>'First Dose Daily Demand'!$F3*2</f>
        <v>795.68272594508596</v>
      </c>
      <c r="JN3" s="3">
        <f>'First Dose Daily Demand'!$F3*2</f>
        <v>795.68272594508596</v>
      </c>
      <c r="JO3" s="3">
        <f>'First Dose Daily Demand'!$F3*2</f>
        <v>795.68272594508596</v>
      </c>
      <c r="JP3" s="3">
        <f>'First Dose Daily Demand'!$F3*2</f>
        <v>795.68272594508596</v>
      </c>
      <c r="JQ3" s="3">
        <f>'First Dose Daily Demand'!$F3*2</f>
        <v>795.68272594508596</v>
      </c>
    </row>
    <row r="4" spans="1:277">
      <c r="A4" s="68"/>
      <c r="B4" t="s">
        <v>26</v>
      </c>
      <c r="C4" s="2">
        <f>'First Dose Daily Demand'!$C4</f>
        <v>552.9547932180692</v>
      </c>
      <c r="D4" s="2">
        <f>'First Dose Daily Demand'!$C4</f>
        <v>552.9547932180692</v>
      </c>
      <c r="E4" s="2">
        <f>'First Dose Daily Demand'!$C4</f>
        <v>552.9547932180692</v>
      </c>
      <c r="F4" s="2">
        <f>'First Dose Daily Demand'!$C4</f>
        <v>552.9547932180692</v>
      </c>
      <c r="G4" s="2">
        <f>'First Dose Daily Demand'!$C4</f>
        <v>552.9547932180692</v>
      </c>
      <c r="H4" s="2">
        <f>'First Dose Daily Demand'!$C4</f>
        <v>552.9547932180692</v>
      </c>
      <c r="I4" s="2">
        <f>'First Dose Daily Demand'!$C4</f>
        <v>552.9547932180692</v>
      </c>
      <c r="J4" s="2">
        <f>'First Dose Daily Demand'!$C4</f>
        <v>552.9547932180692</v>
      </c>
      <c r="K4" s="2">
        <f>'First Dose Daily Demand'!$C4</f>
        <v>552.9547932180692</v>
      </c>
      <c r="L4" s="2">
        <f>'First Dose Daily Demand'!$C4</f>
        <v>552.9547932180692</v>
      </c>
      <c r="M4" s="2">
        <f>'First Dose Daily Demand'!$C4</f>
        <v>552.9547932180692</v>
      </c>
      <c r="N4" s="2">
        <f>'First Dose Daily Demand'!$C4</f>
        <v>552.9547932180692</v>
      </c>
      <c r="O4" s="2">
        <f>'First Dose Daily Demand'!$C4</f>
        <v>552.9547932180692</v>
      </c>
      <c r="P4" s="2">
        <f>'First Dose Daily Demand'!$C4</f>
        <v>552.9547932180692</v>
      </c>
      <c r="Q4" s="2">
        <f>'First Dose Daily Demand'!$C4</f>
        <v>552.9547932180692</v>
      </c>
      <c r="R4" s="2">
        <f>'First Dose Daily Demand'!$C4</f>
        <v>552.9547932180692</v>
      </c>
      <c r="S4" s="2">
        <f>'First Dose Daily Demand'!$C4</f>
        <v>552.9547932180692</v>
      </c>
      <c r="T4" s="2">
        <f>'First Dose Daily Demand'!$C4</f>
        <v>552.9547932180692</v>
      </c>
      <c r="U4" s="2">
        <f>'First Dose Daily Demand'!$C4</f>
        <v>552.9547932180692</v>
      </c>
      <c r="V4" s="2">
        <f>'First Dose Daily Demand'!$C4</f>
        <v>552.9547932180692</v>
      </c>
      <c r="W4" s="2">
        <f>'First Dose Daily Demand'!$C4</f>
        <v>552.9547932180692</v>
      </c>
      <c r="X4" s="2">
        <f>'First Dose Daily Demand'!$C4</f>
        <v>552.9547932180692</v>
      </c>
      <c r="Y4" s="2">
        <f>'First Dose Daily Demand'!$C4</f>
        <v>552.9547932180692</v>
      </c>
      <c r="Z4" s="2">
        <f>'First Dose Daily Demand'!$C4</f>
        <v>552.9547932180692</v>
      </c>
      <c r="AA4" s="2">
        <f>'First Dose Daily Demand'!$C4</f>
        <v>552.9547932180692</v>
      </c>
      <c r="AB4" s="2">
        <f>'First Dose Daily Demand'!$C4</f>
        <v>552.9547932180692</v>
      </c>
      <c r="AC4" s="2">
        <f>'First Dose Daily Demand'!$C4</f>
        <v>552.9547932180692</v>
      </c>
      <c r="AD4" s="2">
        <f>'First Dose Daily Demand'!$C4*2</f>
        <v>1105.9095864361384</v>
      </c>
      <c r="AE4" s="2">
        <f>'First Dose Daily Demand'!$C4*2</f>
        <v>1105.9095864361384</v>
      </c>
      <c r="AF4" s="2">
        <f>'First Dose Daily Demand'!$C4*2</f>
        <v>1105.9095864361384</v>
      </c>
      <c r="AG4" s="2">
        <f>'First Dose Daily Demand'!$C4*2</f>
        <v>1105.9095864361384</v>
      </c>
      <c r="AH4" s="2">
        <f>'First Dose Daily Demand'!$C4*2</f>
        <v>1105.9095864361384</v>
      </c>
      <c r="AI4" s="2">
        <f>'First Dose Daily Demand'!$C4*2</f>
        <v>1105.9095864361384</v>
      </c>
      <c r="AJ4" s="2">
        <f>'First Dose Daily Demand'!$C4*2</f>
        <v>1105.9095864361384</v>
      </c>
      <c r="AK4" s="2">
        <f>'First Dose Daily Demand'!$C4*2</f>
        <v>1105.9095864361384</v>
      </c>
      <c r="AL4" s="2">
        <f>'First Dose Daily Demand'!$C4*2</f>
        <v>1105.9095864361384</v>
      </c>
      <c r="AM4" s="2">
        <f>'First Dose Daily Demand'!$C4*2</f>
        <v>1105.9095864361384</v>
      </c>
      <c r="AN4" s="2">
        <f>'First Dose Daily Demand'!$C4*2</f>
        <v>1105.9095864361384</v>
      </c>
      <c r="AO4" s="2">
        <f>'First Dose Daily Demand'!$C4*2</f>
        <v>1105.9095864361384</v>
      </c>
      <c r="AP4" s="2">
        <f>'First Dose Daily Demand'!$C4*2</f>
        <v>1105.9095864361384</v>
      </c>
      <c r="AQ4" s="2">
        <f>'First Dose Daily Demand'!$C4*2</f>
        <v>1105.9095864361384</v>
      </c>
      <c r="AR4" s="2">
        <f>'First Dose Daily Demand'!$C4*2</f>
        <v>1105.9095864361384</v>
      </c>
      <c r="AS4" s="2">
        <f>'First Dose Daily Demand'!$C4*2</f>
        <v>1105.9095864361384</v>
      </c>
      <c r="AT4" s="2">
        <f>'First Dose Daily Demand'!$C4*2</f>
        <v>1105.9095864361384</v>
      </c>
      <c r="AU4" s="2">
        <f>'First Dose Daily Demand'!$C4*2</f>
        <v>1105.9095864361384</v>
      </c>
      <c r="AV4" s="2">
        <f>'First Dose Daily Demand'!$C4*2</f>
        <v>1105.9095864361384</v>
      </c>
      <c r="AW4" s="2">
        <f>'First Dose Daily Demand'!$C4*2</f>
        <v>1105.9095864361384</v>
      </c>
      <c r="AX4" s="2">
        <f>'First Dose Daily Demand'!$C4*2</f>
        <v>1105.9095864361384</v>
      </c>
      <c r="AY4" s="2">
        <f>'First Dose Daily Demand'!$C4*2</f>
        <v>1105.9095864361384</v>
      </c>
      <c r="AZ4" s="2">
        <f>'First Dose Daily Demand'!$C4*2</f>
        <v>1105.9095864361384</v>
      </c>
      <c r="BA4" s="2">
        <f>'First Dose Daily Demand'!$C4*2</f>
        <v>1105.9095864361384</v>
      </c>
      <c r="BB4" s="2">
        <f>'First Dose Daily Demand'!$C4*2</f>
        <v>1105.9095864361384</v>
      </c>
      <c r="BC4" s="2">
        <f>'First Dose Daily Demand'!$C4*2</f>
        <v>1105.9095864361384</v>
      </c>
      <c r="BD4" s="2">
        <f>'First Dose Daily Demand'!$C4*2</f>
        <v>1105.9095864361384</v>
      </c>
      <c r="BE4" s="2">
        <f>'First Dose Daily Demand'!$C4*2</f>
        <v>1105.9095864361384</v>
      </c>
      <c r="BF4" s="2">
        <f>'First Dose Daily Demand'!$C4*2</f>
        <v>1105.9095864361384</v>
      </c>
      <c r="BG4" s="2">
        <f>'First Dose Daily Demand'!$C4*2</f>
        <v>1105.9095864361384</v>
      </c>
      <c r="BH4" s="2">
        <f>'First Dose Daily Demand'!$C4*2</f>
        <v>1105.9095864361384</v>
      </c>
      <c r="BI4" s="2">
        <f>'First Dose Daily Demand'!$C4*2</f>
        <v>1105.9095864361384</v>
      </c>
      <c r="BJ4" s="2">
        <f>'First Dose Daily Demand'!$C4*2</f>
        <v>1105.9095864361384</v>
      </c>
      <c r="BK4" s="2">
        <f>'First Dose Daily Demand'!$C4*2</f>
        <v>1105.9095864361384</v>
      </c>
      <c r="BL4" s="2">
        <f>'First Dose Daily Demand'!$C4*2</f>
        <v>1105.9095864361384</v>
      </c>
      <c r="BM4" s="2">
        <f>'First Dose Daily Demand'!$C4*2</f>
        <v>1105.9095864361384</v>
      </c>
      <c r="BN4" s="2">
        <f>'First Dose Daily Demand'!$C4*2</f>
        <v>1105.9095864361384</v>
      </c>
      <c r="BO4" s="2">
        <f>'First Dose Daily Demand'!$C4*2</f>
        <v>1105.9095864361384</v>
      </c>
      <c r="BP4" s="2">
        <f>'First Dose Daily Demand'!$C4*2</f>
        <v>1105.9095864361384</v>
      </c>
      <c r="BQ4" s="2">
        <f>'First Dose Daily Demand'!$C4*2</f>
        <v>1105.9095864361384</v>
      </c>
      <c r="BR4" s="2">
        <f>'First Dose Daily Demand'!$C4*2</f>
        <v>1105.9095864361384</v>
      </c>
      <c r="BS4" s="2">
        <f>'First Dose Daily Demand'!$C4*2</f>
        <v>1105.9095864361384</v>
      </c>
      <c r="BT4" s="2">
        <f>'First Dose Daily Demand'!$C4*2</f>
        <v>1105.9095864361384</v>
      </c>
      <c r="BU4" s="2">
        <f>'First Dose Daily Demand'!$C4*2</f>
        <v>1105.9095864361384</v>
      </c>
      <c r="BV4" s="2">
        <f>'First Dose Daily Demand'!$C4*2</f>
        <v>1105.9095864361384</v>
      </c>
      <c r="BW4" s="2">
        <f>'First Dose Daily Demand'!$C4*2</f>
        <v>1105.9095864361384</v>
      </c>
      <c r="BX4" s="2">
        <f>'First Dose Daily Demand'!$C4*2</f>
        <v>1105.9095864361384</v>
      </c>
      <c r="BY4" s="2">
        <f>'First Dose Daily Demand'!$C4*2</f>
        <v>1105.9095864361384</v>
      </c>
      <c r="BZ4" s="2">
        <f>'First Dose Daily Demand'!$C4*2</f>
        <v>1105.9095864361384</v>
      </c>
      <c r="CA4" s="2">
        <f>'First Dose Daily Demand'!$C4*2</f>
        <v>1105.9095864361384</v>
      </c>
      <c r="CB4" s="2">
        <f>'First Dose Daily Demand'!$C4*2</f>
        <v>1105.9095864361384</v>
      </c>
      <c r="CC4" s="2">
        <f>'First Dose Daily Demand'!$C4*2</f>
        <v>1105.9095864361384</v>
      </c>
      <c r="CD4" s="2">
        <f>'First Dose Daily Demand'!$C4*2</f>
        <v>1105.9095864361384</v>
      </c>
      <c r="CE4" s="2">
        <f>'First Dose Daily Demand'!$C4*2</f>
        <v>1105.9095864361384</v>
      </c>
      <c r="CF4" s="2">
        <f>'First Dose Daily Demand'!$C4*2</f>
        <v>1105.9095864361384</v>
      </c>
      <c r="CG4" s="2">
        <f>'First Dose Daily Demand'!$C4*2</f>
        <v>1105.9095864361384</v>
      </c>
      <c r="CH4" s="2">
        <f>'First Dose Daily Demand'!$C4*2</f>
        <v>1105.9095864361384</v>
      </c>
      <c r="CI4" s="2">
        <f>'First Dose Daily Demand'!$C4*2</f>
        <v>1105.9095864361384</v>
      </c>
      <c r="CJ4" s="2">
        <f>'First Dose Daily Demand'!$C4*2</f>
        <v>1105.9095864361384</v>
      </c>
      <c r="CK4" s="2">
        <f>'First Dose Daily Demand'!$C4*2</f>
        <v>1105.9095864361384</v>
      </c>
      <c r="CL4" s="2">
        <f>'First Dose Daily Demand'!$C4*2</f>
        <v>1105.9095864361384</v>
      </c>
      <c r="CM4" s="2">
        <f>'First Dose Daily Demand'!$C4*2</f>
        <v>1105.9095864361384</v>
      </c>
      <c r="CN4" s="2">
        <f>'First Dose Daily Demand'!$C4*2</f>
        <v>1105.9095864361384</v>
      </c>
      <c r="CO4" s="2">
        <f>'First Dose Daily Demand'!$C4*2</f>
        <v>1105.9095864361384</v>
      </c>
      <c r="CP4" s="3">
        <f>'First Dose Daily Demand'!$F4+$CO4</f>
        <v>1438.5682042737078</v>
      </c>
      <c r="CQ4" s="3">
        <f>'First Dose Daily Demand'!$F4+$CO4</f>
        <v>1438.5682042737078</v>
      </c>
      <c r="CR4" s="3">
        <f>'First Dose Daily Demand'!$F4+$CO4</f>
        <v>1438.5682042737078</v>
      </c>
      <c r="CS4" s="3">
        <f>'First Dose Daily Demand'!$F4+$CO4</f>
        <v>1438.5682042737078</v>
      </c>
      <c r="CT4" s="3">
        <f>'First Dose Daily Demand'!$F4+$CO4</f>
        <v>1438.5682042737078</v>
      </c>
      <c r="CU4" s="3">
        <f>'First Dose Daily Demand'!$F4+$CO4</f>
        <v>1438.5682042737078</v>
      </c>
      <c r="CV4" s="3">
        <f>'First Dose Daily Demand'!$F4+$CO4</f>
        <v>1438.5682042737078</v>
      </c>
      <c r="CW4" s="3">
        <f>'First Dose Daily Demand'!$F4+$CO4</f>
        <v>1438.5682042737078</v>
      </c>
      <c r="CX4" s="3">
        <f>'First Dose Daily Demand'!$F4+$CO4</f>
        <v>1438.5682042737078</v>
      </c>
      <c r="CY4" s="3">
        <f>'First Dose Daily Demand'!$F4+$CO4</f>
        <v>1438.5682042737078</v>
      </c>
      <c r="CZ4" s="3">
        <f>'First Dose Daily Demand'!$F4+$CO4</f>
        <v>1438.5682042737078</v>
      </c>
      <c r="DA4" s="3">
        <f>'First Dose Daily Demand'!$F4+$CO4</f>
        <v>1438.5682042737078</v>
      </c>
      <c r="DB4" s="3">
        <f>'First Dose Daily Demand'!$F4+$CO4</f>
        <v>1438.5682042737078</v>
      </c>
      <c r="DC4" s="3">
        <f>'First Dose Daily Demand'!$F4+$CO4</f>
        <v>1438.5682042737078</v>
      </c>
      <c r="DD4" s="3">
        <f>'First Dose Daily Demand'!$F4+$CO4</f>
        <v>1438.5682042737078</v>
      </c>
      <c r="DE4" s="3">
        <f>'First Dose Daily Demand'!$F4+$CO4</f>
        <v>1438.5682042737078</v>
      </c>
      <c r="DF4" s="3">
        <f>'First Dose Daily Demand'!$F4+$CO4</f>
        <v>1438.5682042737078</v>
      </c>
      <c r="DG4" s="3">
        <f>'First Dose Daily Demand'!$F4+$CO4</f>
        <v>1438.5682042737078</v>
      </c>
      <c r="DH4" s="3">
        <f>'First Dose Daily Demand'!$F4+$CO4</f>
        <v>1438.5682042737078</v>
      </c>
      <c r="DI4" s="3">
        <f>'First Dose Daily Demand'!$F4+$CO4</f>
        <v>1438.5682042737078</v>
      </c>
      <c r="DJ4" s="3">
        <f>'First Dose Daily Demand'!$F4+$CO4</f>
        <v>1438.5682042737078</v>
      </c>
      <c r="DK4" s="3">
        <f>'First Dose Daily Demand'!$F4+$CO4</f>
        <v>1438.5682042737078</v>
      </c>
      <c r="DL4" s="3">
        <f>'First Dose Daily Demand'!$F4+$CO4</f>
        <v>1438.5682042737078</v>
      </c>
      <c r="DM4" s="3">
        <f>'First Dose Daily Demand'!$F4+$CO4</f>
        <v>1438.5682042737078</v>
      </c>
      <c r="DN4" s="3">
        <f>'First Dose Daily Demand'!$F4+$CO4</f>
        <v>1438.5682042737078</v>
      </c>
      <c r="DO4" s="3">
        <f>'First Dose Daily Demand'!$F4+$CO4</f>
        <v>1438.5682042737078</v>
      </c>
      <c r="DP4" s="3">
        <f>'First Dose Daily Demand'!$F4+$CO4</f>
        <v>1438.5682042737078</v>
      </c>
      <c r="DQ4" s="3">
        <f>'First Dose Daily Demand'!$F4*2</f>
        <v>665.31723567513882</v>
      </c>
      <c r="DR4" s="3">
        <f>'First Dose Daily Demand'!$F4*2</f>
        <v>665.31723567513882</v>
      </c>
      <c r="DS4" s="3">
        <f>'First Dose Daily Demand'!$F4*2</f>
        <v>665.31723567513882</v>
      </c>
      <c r="DT4" s="3">
        <f>'First Dose Daily Demand'!$F4*2</f>
        <v>665.31723567513882</v>
      </c>
      <c r="DU4" s="3">
        <f>'First Dose Daily Demand'!$F4*2</f>
        <v>665.31723567513882</v>
      </c>
      <c r="DV4" s="3">
        <f>'First Dose Daily Demand'!$F4*2</f>
        <v>665.31723567513882</v>
      </c>
      <c r="DW4" s="3">
        <f>'First Dose Daily Demand'!$F4*2</f>
        <v>665.31723567513882</v>
      </c>
      <c r="DX4" s="3">
        <f>'First Dose Daily Demand'!$F4*2</f>
        <v>665.31723567513882</v>
      </c>
      <c r="DY4" s="3">
        <f>'First Dose Daily Demand'!$F4*2</f>
        <v>665.31723567513882</v>
      </c>
      <c r="DZ4" s="3">
        <f>'First Dose Daily Demand'!$F4*2</f>
        <v>665.31723567513882</v>
      </c>
      <c r="EA4" s="3">
        <f>'First Dose Daily Demand'!$F4*2</f>
        <v>665.31723567513882</v>
      </c>
      <c r="EB4" s="3">
        <f>'First Dose Daily Demand'!$F4*2</f>
        <v>665.31723567513882</v>
      </c>
      <c r="EC4" s="3">
        <f>'First Dose Daily Demand'!$F4*2</f>
        <v>665.31723567513882</v>
      </c>
      <c r="ED4" s="3">
        <f>'First Dose Daily Demand'!$F4*2</f>
        <v>665.31723567513882</v>
      </c>
      <c r="EE4" s="3">
        <f>'First Dose Daily Demand'!$F4*2</f>
        <v>665.31723567513882</v>
      </c>
      <c r="EF4" s="3">
        <f>'First Dose Daily Demand'!$F4*2</f>
        <v>665.31723567513882</v>
      </c>
      <c r="EG4" s="3">
        <f>'First Dose Daily Demand'!$F4*2</f>
        <v>665.31723567513882</v>
      </c>
      <c r="EH4" s="3">
        <f>'First Dose Daily Demand'!$F4*2</f>
        <v>665.31723567513882</v>
      </c>
      <c r="EI4" s="3">
        <f>'First Dose Daily Demand'!$F4*2</f>
        <v>665.31723567513882</v>
      </c>
      <c r="EJ4" s="3">
        <f>'First Dose Daily Demand'!$F4*2</f>
        <v>665.31723567513882</v>
      </c>
      <c r="EK4" s="3">
        <f>'First Dose Daily Demand'!$F4*2</f>
        <v>665.31723567513882</v>
      </c>
      <c r="EL4" s="3">
        <f>'First Dose Daily Demand'!$F4*2</f>
        <v>665.31723567513882</v>
      </c>
      <c r="EM4" s="3">
        <f>'First Dose Daily Demand'!$F4*2</f>
        <v>665.31723567513882</v>
      </c>
      <c r="EN4" s="3">
        <f>'First Dose Daily Demand'!$F4*2</f>
        <v>665.31723567513882</v>
      </c>
      <c r="EO4" s="3">
        <f>'First Dose Daily Demand'!$F4*2</f>
        <v>665.31723567513882</v>
      </c>
      <c r="EP4" s="3">
        <f>'First Dose Daily Demand'!$F4*2</f>
        <v>665.31723567513882</v>
      </c>
      <c r="EQ4" s="3">
        <f>'First Dose Daily Demand'!$F4*2</f>
        <v>665.31723567513882</v>
      </c>
      <c r="ER4" s="3">
        <f>'First Dose Daily Demand'!$F4*2</f>
        <v>665.31723567513882</v>
      </c>
      <c r="ES4" s="3">
        <f>'First Dose Daily Demand'!$F4*2</f>
        <v>665.31723567513882</v>
      </c>
      <c r="ET4" s="3">
        <f>'First Dose Daily Demand'!$F4*2</f>
        <v>665.31723567513882</v>
      </c>
      <c r="EU4" s="3">
        <f>'First Dose Daily Demand'!$F4*2</f>
        <v>665.31723567513882</v>
      </c>
      <c r="EV4" s="3">
        <f>'First Dose Daily Demand'!$F4*2</f>
        <v>665.31723567513882</v>
      </c>
      <c r="EW4" s="3">
        <f>'First Dose Daily Demand'!$F4*2</f>
        <v>665.31723567513882</v>
      </c>
      <c r="EX4" s="3">
        <f>'First Dose Daily Demand'!$F4*2</f>
        <v>665.31723567513882</v>
      </c>
      <c r="EY4" s="3">
        <f>'First Dose Daily Demand'!$F4*2</f>
        <v>665.31723567513882</v>
      </c>
      <c r="EZ4" s="3">
        <f>'First Dose Daily Demand'!$F4*2</f>
        <v>665.31723567513882</v>
      </c>
      <c r="FA4" s="3">
        <f>'First Dose Daily Demand'!$F4*2</f>
        <v>665.31723567513882</v>
      </c>
      <c r="FB4" s="3">
        <f>'First Dose Daily Demand'!$F4*2</f>
        <v>665.31723567513882</v>
      </c>
      <c r="FC4" s="3">
        <f>'First Dose Daily Demand'!$F4*2</f>
        <v>665.31723567513882</v>
      </c>
      <c r="FD4" s="3">
        <f>'First Dose Daily Demand'!$F4*2</f>
        <v>665.31723567513882</v>
      </c>
      <c r="FE4" s="3">
        <f>'First Dose Daily Demand'!$F4*2</f>
        <v>665.31723567513882</v>
      </c>
      <c r="FF4" s="3">
        <f>'First Dose Daily Demand'!$F4*2</f>
        <v>665.31723567513882</v>
      </c>
      <c r="FG4" s="3">
        <f>'First Dose Daily Demand'!$F4*2</f>
        <v>665.31723567513882</v>
      </c>
      <c r="FH4" s="3">
        <f>'First Dose Daily Demand'!$F4*2</f>
        <v>665.31723567513882</v>
      </c>
      <c r="FI4" s="3">
        <f>'First Dose Daily Demand'!$F4*2</f>
        <v>665.31723567513882</v>
      </c>
      <c r="FJ4" s="3">
        <f>'First Dose Daily Demand'!$F4*2</f>
        <v>665.31723567513882</v>
      </c>
      <c r="FK4" s="3">
        <f>'First Dose Daily Demand'!$F4*2</f>
        <v>665.31723567513882</v>
      </c>
      <c r="FL4" s="3">
        <f>'First Dose Daily Demand'!$F4*2</f>
        <v>665.31723567513882</v>
      </c>
      <c r="FM4" s="3">
        <f>'First Dose Daily Demand'!$F4*2</f>
        <v>665.31723567513882</v>
      </c>
      <c r="FN4" s="3">
        <f>'First Dose Daily Demand'!$F4*2</f>
        <v>665.31723567513882</v>
      </c>
      <c r="FO4" s="3">
        <f>'First Dose Daily Demand'!$F4*2</f>
        <v>665.31723567513882</v>
      </c>
      <c r="FP4" s="3">
        <f>'First Dose Daily Demand'!$F4*2</f>
        <v>665.31723567513882</v>
      </c>
      <c r="FQ4" s="3">
        <f>'First Dose Daily Demand'!$F4*2</f>
        <v>665.31723567513882</v>
      </c>
      <c r="FR4" s="3">
        <f>'First Dose Daily Demand'!$F4*2</f>
        <v>665.31723567513882</v>
      </c>
      <c r="FS4" s="3">
        <f>'First Dose Daily Demand'!$F4*2</f>
        <v>665.31723567513882</v>
      </c>
      <c r="FT4" s="3">
        <f>'First Dose Daily Demand'!$F4*2</f>
        <v>665.31723567513882</v>
      </c>
      <c r="FU4" s="3">
        <f>'First Dose Daily Demand'!$F4*2</f>
        <v>665.31723567513882</v>
      </c>
      <c r="FV4" s="3">
        <f>'First Dose Daily Demand'!$F4*2</f>
        <v>665.31723567513882</v>
      </c>
      <c r="FW4" s="3">
        <f>'First Dose Daily Demand'!$F4*2</f>
        <v>665.31723567513882</v>
      </c>
      <c r="FX4" s="3">
        <f>'First Dose Daily Demand'!$F4*2</f>
        <v>665.31723567513882</v>
      </c>
      <c r="FY4" s="3">
        <f>'First Dose Daily Demand'!$F4*2</f>
        <v>665.31723567513882</v>
      </c>
      <c r="FZ4" s="3">
        <f>'First Dose Daily Demand'!$F4*2</f>
        <v>665.31723567513882</v>
      </c>
      <c r="GA4" s="3">
        <f>'First Dose Daily Demand'!$F4*2</f>
        <v>665.31723567513882</v>
      </c>
      <c r="GB4" s="3">
        <f>'First Dose Daily Demand'!$F4*2</f>
        <v>665.31723567513882</v>
      </c>
      <c r="GC4" s="3">
        <f>'First Dose Daily Demand'!$F4*2</f>
        <v>665.31723567513882</v>
      </c>
      <c r="GD4" s="3">
        <f>'First Dose Daily Demand'!$F4*2</f>
        <v>665.31723567513882</v>
      </c>
      <c r="GE4" s="3">
        <f>'First Dose Daily Demand'!$F4*2</f>
        <v>665.31723567513882</v>
      </c>
      <c r="GF4" s="3">
        <f>'First Dose Daily Demand'!$F4*2</f>
        <v>665.31723567513882</v>
      </c>
      <c r="GG4" s="3">
        <f>'First Dose Daily Demand'!$F4*2</f>
        <v>665.31723567513882</v>
      </c>
      <c r="GH4" s="3">
        <f>'First Dose Daily Demand'!$F4*2</f>
        <v>665.31723567513882</v>
      </c>
      <c r="GI4" s="3">
        <f>'First Dose Daily Demand'!$F4*2</f>
        <v>665.31723567513882</v>
      </c>
      <c r="GJ4" s="3">
        <f>'First Dose Daily Demand'!$F4*2</f>
        <v>665.31723567513882</v>
      </c>
      <c r="GK4" s="3">
        <f>'First Dose Daily Demand'!$F4*2</f>
        <v>665.31723567513882</v>
      </c>
      <c r="GL4" s="3">
        <f>'First Dose Daily Demand'!$F4*2</f>
        <v>665.31723567513882</v>
      </c>
      <c r="GM4" s="3">
        <f>'First Dose Daily Demand'!$F4*2</f>
        <v>665.31723567513882</v>
      </c>
      <c r="GN4" s="3">
        <f>'First Dose Daily Demand'!$F4*2</f>
        <v>665.31723567513882</v>
      </c>
      <c r="GO4" s="3">
        <f>'First Dose Daily Demand'!$F4*2</f>
        <v>665.31723567513882</v>
      </c>
      <c r="GP4" s="3">
        <f>'First Dose Daily Demand'!$F4*2</f>
        <v>665.31723567513882</v>
      </c>
      <c r="GQ4" s="3">
        <f>'First Dose Daily Demand'!$F4*2</f>
        <v>665.31723567513882</v>
      </c>
      <c r="GR4" s="3">
        <f>'First Dose Daily Demand'!$F4*2</f>
        <v>665.31723567513882</v>
      </c>
      <c r="GS4" s="3">
        <f>'First Dose Daily Demand'!$F4*2</f>
        <v>665.31723567513882</v>
      </c>
      <c r="GT4" s="3">
        <f>'First Dose Daily Demand'!$F4*2</f>
        <v>665.31723567513882</v>
      </c>
      <c r="GU4" s="3">
        <f>'First Dose Daily Demand'!$F4*2</f>
        <v>665.31723567513882</v>
      </c>
      <c r="GV4" s="3">
        <f>'First Dose Daily Demand'!$F4*2</f>
        <v>665.31723567513882</v>
      </c>
      <c r="GW4" s="3">
        <f>'First Dose Daily Demand'!$F4*2</f>
        <v>665.31723567513882</v>
      </c>
      <c r="GX4" s="3">
        <f>'First Dose Daily Demand'!$F4*2</f>
        <v>665.31723567513882</v>
      </c>
      <c r="GY4" s="3">
        <f>'First Dose Daily Demand'!$F4*2</f>
        <v>665.31723567513882</v>
      </c>
      <c r="GZ4" s="3">
        <f>'First Dose Daily Demand'!$F4*2</f>
        <v>665.31723567513882</v>
      </c>
      <c r="HA4" s="3">
        <f>'First Dose Daily Demand'!$F4*2</f>
        <v>665.31723567513882</v>
      </c>
      <c r="HB4" s="3">
        <f>'First Dose Daily Demand'!$F4*2</f>
        <v>665.31723567513882</v>
      </c>
      <c r="HC4" s="3">
        <f>'First Dose Daily Demand'!$F4*2</f>
        <v>665.31723567513882</v>
      </c>
      <c r="HD4" s="3">
        <f>'First Dose Daily Demand'!$F4*2</f>
        <v>665.31723567513882</v>
      </c>
      <c r="HE4" s="3">
        <f>'First Dose Daily Demand'!$F4*2</f>
        <v>665.31723567513882</v>
      </c>
      <c r="HF4" s="3">
        <f>'First Dose Daily Demand'!$F4*2</f>
        <v>665.31723567513882</v>
      </c>
      <c r="HG4" s="3">
        <f>'First Dose Daily Demand'!$F4*2</f>
        <v>665.31723567513882</v>
      </c>
      <c r="HH4" s="3">
        <f>'First Dose Daily Demand'!$F4*2</f>
        <v>665.31723567513882</v>
      </c>
      <c r="HI4" s="3">
        <f>'First Dose Daily Demand'!$F4*2</f>
        <v>665.31723567513882</v>
      </c>
      <c r="HJ4" s="3">
        <f>'First Dose Daily Demand'!$F4*2</f>
        <v>665.31723567513882</v>
      </c>
      <c r="HK4" s="3">
        <f>'First Dose Daily Demand'!$F4*2</f>
        <v>665.31723567513882</v>
      </c>
      <c r="HL4" s="3">
        <f>'First Dose Daily Demand'!$F4*2</f>
        <v>665.31723567513882</v>
      </c>
      <c r="HM4" s="3">
        <f>'First Dose Daily Demand'!$F4*2</f>
        <v>665.31723567513882</v>
      </c>
      <c r="HN4" s="3">
        <f>'First Dose Daily Demand'!$F4*2</f>
        <v>665.31723567513882</v>
      </c>
      <c r="HO4" s="3">
        <f>'First Dose Daily Demand'!$F4*2</f>
        <v>665.31723567513882</v>
      </c>
      <c r="HP4" s="3">
        <f>'First Dose Daily Demand'!$F4*2</f>
        <v>665.31723567513882</v>
      </c>
      <c r="HQ4" s="3">
        <f>'First Dose Daily Demand'!$F4*2</f>
        <v>665.31723567513882</v>
      </c>
      <c r="HR4" s="3">
        <f>'First Dose Daily Demand'!$F4*2</f>
        <v>665.31723567513882</v>
      </c>
      <c r="HS4" s="3">
        <f>'First Dose Daily Demand'!$F4*2</f>
        <v>665.31723567513882</v>
      </c>
      <c r="HT4" s="3">
        <f>'First Dose Daily Demand'!$F4*2</f>
        <v>665.31723567513882</v>
      </c>
      <c r="HU4" s="3">
        <f>'First Dose Daily Demand'!$F4*2</f>
        <v>665.31723567513882</v>
      </c>
      <c r="HV4" s="3">
        <f>'First Dose Daily Demand'!$F4*2</f>
        <v>665.31723567513882</v>
      </c>
      <c r="HW4" s="3">
        <f>'First Dose Daily Demand'!$F4*2</f>
        <v>665.31723567513882</v>
      </c>
      <c r="HX4" s="3">
        <f>'First Dose Daily Demand'!$F4*2</f>
        <v>665.31723567513882</v>
      </c>
      <c r="HY4" s="3">
        <f>'First Dose Daily Demand'!$F4*2</f>
        <v>665.31723567513882</v>
      </c>
      <c r="HZ4" s="3">
        <f>'First Dose Daily Demand'!$F4*2</f>
        <v>665.31723567513882</v>
      </c>
      <c r="IA4" s="3">
        <f>'First Dose Daily Demand'!$F4*2</f>
        <v>665.31723567513882</v>
      </c>
      <c r="IB4" s="3">
        <f>'First Dose Daily Demand'!$F4*2</f>
        <v>665.31723567513882</v>
      </c>
      <c r="IC4" s="3">
        <f>'First Dose Daily Demand'!$F4*2</f>
        <v>665.31723567513882</v>
      </c>
      <c r="ID4" s="3">
        <f>'First Dose Daily Demand'!$F4*2</f>
        <v>665.31723567513882</v>
      </c>
      <c r="IE4" s="3">
        <f>'First Dose Daily Demand'!$F4*2</f>
        <v>665.31723567513882</v>
      </c>
      <c r="IF4" s="3">
        <f>'First Dose Daily Demand'!$F4*2</f>
        <v>665.31723567513882</v>
      </c>
      <c r="IG4" s="3">
        <f>'First Dose Daily Demand'!$F4*2</f>
        <v>665.31723567513882</v>
      </c>
      <c r="IH4" s="3">
        <f>'First Dose Daily Demand'!$F4*2</f>
        <v>665.31723567513882</v>
      </c>
      <c r="II4" s="3">
        <f>'First Dose Daily Demand'!$F4*2</f>
        <v>665.31723567513882</v>
      </c>
      <c r="IJ4" s="3">
        <f>'First Dose Daily Demand'!$F4*2</f>
        <v>665.31723567513882</v>
      </c>
      <c r="IK4" s="3">
        <f>'First Dose Daily Demand'!$F4*2</f>
        <v>665.31723567513882</v>
      </c>
      <c r="IL4" s="3">
        <f>'First Dose Daily Demand'!$F4*2</f>
        <v>665.31723567513882</v>
      </c>
      <c r="IM4" s="3">
        <f>'First Dose Daily Demand'!$F4*2</f>
        <v>665.31723567513882</v>
      </c>
      <c r="IN4" s="3">
        <f>'First Dose Daily Demand'!$F4*2</f>
        <v>665.31723567513882</v>
      </c>
      <c r="IO4" s="3">
        <f>'First Dose Daily Demand'!$F4*2</f>
        <v>665.31723567513882</v>
      </c>
      <c r="IP4" s="3">
        <f>'First Dose Daily Demand'!$F4*2</f>
        <v>665.31723567513882</v>
      </c>
      <c r="IQ4" s="3">
        <f>'First Dose Daily Demand'!$F4*2</f>
        <v>665.31723567513882</v>
      </c>
      <c r="IR4" s="3">
        <f>'First Dose Daily Demand'!$F4*2</f>
        <v>665.31723567513882</v>
      </c>
      <c r="IS4" s="3">
        <f>'First Dose Daily Demand'!$F4*2</f>
        <v>665.31723567513882</v>
      </c>
      <c r="IT4" s="3">
        <f>'First Dose Daily Demand'!$F4*2</f>
        <v>665.31723567513882</v>
      </c>
      <c r="IU4" s="3">
        <f>'First Dose Daily Demand'!$F4*2</f>
        <v>665.31723567513882</v>
      </c>
      <c r="IV4" s="3">
        <f>'First Dose Daily Demand'!$F4*2</f>
        <v>665.31723567513882</v>
      </c>
      <c r="IW4" s="3">
        <f>'First Dose Daily Demand'!$F4*2</f>
        <v>665.31723567513882</v>
      </c>
      <c r="IX4" s="3">
        <f>'First Dose Daily Demand'!$F4*2</f>
        <v>665.31723567513882</v>
      </c>
      <c r="IY4" s="3">
        <f>'First Dose Daily Demand'!$F4*2</f>
        <v>665.31723567513882</v>
      </c>
      <c r="IZ4" s="3">
        <f>'First Dose Daily Demand'!$F4*2</f>
        <v>665.31723567513882</v>
      </c>
      <c r="JA4" s="3">
        <f>'First Dose Daily Demand'!$F4*2</f>
        <v>665.31723567513882</v>
      </c>
      <c r="JB4" s="3">
        <f>'First Dose Daily Demand'!$F4*2</f>
        <v>665.31723567513882</v>
      </c>
      <c r="JC4" s="3">
        <f>'First Dose Daily Demand'!$F4*2</f>
        <v>665.31723567513882</v>
      </c>
      <c r="JD4" s="3">
        <f>'First Dose Daily Demand'!$F4*2</f>
        <v>665.31723567513882</v>
      </c>
      <c r="JE4" s="3">
        <f>'First Dose Daily Demand'!$F4*2</f>
        <v>665.31723567513882</v>
      </c>
      <c r="JF4" s="3">
        <f>'First Dose Daily Demand'!$F4*2</f>
        <v>665.31723567513882</v>
      </c>
      <c r="JG4" s="3">
        <f>'First Dose Daily Demand'!$F4*2</f>
        <v>665.31723567513882</v>
      </c>
      <c r="JH4" s="3">
        <f>'First Dose Daily Demand'!$F4*2</f>
        <v>665.31723567513882</v>
      </c>
      <c r="JI4" s="3">
        <f>'First Dose Daily Demand'!$F4*2</f>
        <v>665.31723567513882</v>
      </c>
      <c r="JJ4" s="3">
        <f>'First Dose Daily Demand'!$F4*2</f>
        <v>665.31723567513882</v>
      </c>
      <c r="JK4" s="3">
        <f>'First Dose Daily Demand'!$F4*2</f>
        <v>665.31723567513882</v>
      </c>
      <c r="JL4" s="3">
        <f>'First Dose Daily Demand'!$F4*2</f>
        <v>665.31723567513882</v>
      </c>
      <c r="JM4" s="3">
        <f>'First Dose Daily Demand'!$F4*2</f>
        <v>665.31723567513882</v>
      </c>
      <c r="JN4" s="3">
        <f>'First Dose Daily Demand'!$F4*2</f>
        <v>665.31723567513882</v>
      </c>
      <c r="JO4" s="3">
        <f>'First Dose Daily Demand'!$F4*2</f>
        <v>665.31723567513882</v>
      </c>
      <c r="JP4" s="3">
        <f>'First Dose Daily Demand'!$F4*2</f>
        <v>665.31723567513882</v>
      </c>
      <c r="JQ4" s="3">
        <f>'First Dose Daily Demand'!$F4*2</f>
        <v>665.31723567513882</v>
      </c>
    </row>
    <row r="5" spans="1:277">
      <c r="A5" s="68"/>
      <c r="B5" t="s">
        <v>27</v>
      </c>
      <c r="C5" s="2">
        <f>'First Dose Daily Demand'!$C5</f>
        <v>676.27298448533338</v>
      </c>
      <c r="D5" s="2">
        <f>'First Dose Daily Demand'!$C5</f>
        <v>676.27298448533338</v>
      </c>
      <c r="E5" s="2">
        <f>'First Dose Daily Demand'!$C5</f>
        <v>676.27298448533338</v>
      </c>
      <c r="F5" s="2">
        <f>'First Dose Daily Demand'!$C5</f>
        <v>676.27298448533338</v>
      </c>
      <c r="G5" s="2">
        <f>'First Dose Daily Demand'!$C5</f>
        <v>676.27298448533338</v>
      </c>
      <c r="H5" s="2">
        <f>'First Dose Daily Demand'!$C5</f>
        <v>676.27298448533338</v>
      </c>
      <c r="I5" s="2">
        <f>'First Dose Daily Demand'!$C5</f>
        <v>676.27298448533338</v>
      </c>
      <c r="J5" s="2">
        <f>'First Dose Daily Demand'!$C5</f>
        <v>676.27298448533338</v>
      </c>
      <c r="K5" s="2">
        <f>'First Dose Daily Demand'!$C5</f>
        <v>676.27298448533338</v>
      </c>
      <c r="L5" s="2">
        <f>'First Dose Daily Demand'!$C5</f>
        <v>676.27298448533338</v>
      </c>
      <c r="M5" s="2">
        <f>'First Dose Daily Demand'!$C5</f>
        <v>676.27298448533338</v>
      </c>
      <c r="N5" s="2">
        <f>'First Dose Daily Demand'!$C5</f>
        <v>676.27298448533338</v>
      </c>
      <c r="O5" s="2">
        <f>'First Dose Daily Demand'!$C5</f>
        <v>676.27298448533338</v>
      </c>
      <c r="P5" s="2">
        <f>'First Dose Daily Demand'!$C5</f>
        <v>676.27298448533338</v>
      </c>
      <c r="Q5" s="2">
        <f>'First Dose Daily Demand'!$C5</f>
        <v>676.27298448533338</v>
      </c>
      <c r="R5" s="2">
        <f>'First Dose Daily Demand'!$C5</f>
        <v>676.27298448533338</v>
      </c>
      <c r="S5" s="2">
        <f>'First Dose Daily Demand'!$C5</f>
        <v>676.27298448533338</v>
      </c>
      <c r="T5" s="2">
        <f>'First Dose Daily Demand'!$C5</f>
        <v>676.27298448533338</v>
      </c>
      <c r="U5" s="2">
        <f>'First Dose Daily Demand'!$C5</f>
        <v>676.27298448533338</v>
      </c>
      <c r="V5" s="2">
        <f>'First Dose Daily Demand'!$C5</f>
        <v>676.27298448533338</v>
      </c>
      <c r="W5" s="2">
        <f>'First Dose Daily Demand'!$C5</f>
        <v>676.27298448533338</v>
      </c>
      <c r="X5" s="2">
        <f>'First Dose Daily Demand'!$C5</f>
        <v>676.27298448533338</v>
      </c>
      <c r="Y5" s="2">
        <f>'First Dose Daily Demand'!$C5</f>
        <v>676.27298448533338</v>
      </c>
      <c r="Z5" s="2">
        <f>'First Dose Daily Demand'!$C5</f>
        <v>676.27298448533338</v>
      </c>
      <c r="AA5" s="2">
        <f>'First Dose Daily Demand'!$C5</f>
        <v>676.27298448533338</v>
      </c>
      <c r="AB5" s="2">
        <f>'First Dose Daily Demand'!$C5</f>
        <v>676.27298448533338</v>
      </c>
      <c r="AC5" s="2">
        <f>'First Dose Daily Demand'!$C5</f>
        <v>676.27298448533338</v>
      </c>
      <c r="AD5" s="2">
        <f>'First Dose Daily Demand'!$C5*2</f>
        <v>1352.5459689706668</v>
      </c>
      <c r="AE5" s="2">
        <f>'First Dose Daily Demand'!$C5*2</f>
        <v>1352.5459689706668</v>
      </c>
      <c r="AF5" s="2">
        <f>'First Dose Daily Demand'!$C5*2</f>
        <v>1352.5459689706668</v>
      </c>
      <c r="AG5" s="2">
        <f>'First Dose Daily Demand'!$C5*2</f>
        <v>1352.5459689706668</v>
      </c>
      <c r="AH5" s="2">
        <f>'First Dose Daily Demand'!$C5*2</f>
        <v>1352.5459689706668</v>
      </c>
      <c r="AI5" s="2">
        <f>'First Dose Daily Demand'!$C5*2</f>
        <v>1352.5459689706668</v>
      </c>
      <c r="AJ5" s="2">
        <f>'First Dose Daily Demand'!$C5*2</f>
        <v>1352.5459689706668</v>
      </c>
      <c r="AK5" s="2">
        <f>'First Dose Daily Demand'!$C5*2</f>
        <v>1352.5459689706668</v>
      </c>
      <c r="AL5" s="2">
        <f>'First Dose Daily Demand'!$C5*2</f>
        <v>1352.5459689706668</v>
      </c>
      <c r="AM5" s="2">
        <f>'First Dose Daily Demand'!$C5*2</f>
        <v>1352.5459689706668</v>
      </c>
      <c r="AN5" s="2">
        <f>'First Dose Daily Demand'!$C5*2</f>
        <v>1352.5459689706668</v>
      </c>
      <c r="AO5" s="2">
        <f>'First Dose Daily Demand'!$C5*2</f>
        <v>1352.5459689706668</v>
      </c>
      <c r="AP5" s="2">
        <f>'First Dose Daily Demand'!$C5*2</f>
        <v>1352.5459689706668</v>
      </c>
      <c r="AQ5" s="2">
        <f>'First Dose Daily Demand'!$C5*2</f>
        <v>1352.5459689706668</v>
      </c>
      <c r="AR5" s="2">
        <f>'First Dose Daily Demand'!$C5*2</f>
        <v>1352.5459689706668</v>
      </c>
      <c r="AS5" s="2">
        <f>'First Dose Daily Demand'!$C5*2</f>
        <v>1352.5459689706668</v>
      </c>
      <c r="AT5" s="2">
        <f>'First Dose Daily Demand'!$C5*2</f>
        <v>1352.5459689706668</v>
      </c>
      <c r="AU5" s="2">
        <f>'First Dose Daily Demand'!$C5*2</f>
        <v>1352.5459689706668</v>
      </c>
      <c r="AV5" s="2">
        <f>'First Dose Daily Demand'!$C5*2</f>
        <v>1352.5459689706668</v>
      </c>
      <c r="AW5" s="2">
        <f>'First Dose Daily Demand'!$C5*2</f>
        <v>1352.5459689706668</v>
      </c>
      <c r="AX5" s="2">
        <f>'First Dose Daily Demand'!$C5*2</f>
        <v>1352.5459689706668</v>
      </c>
      <c r="AY5" s="2">
        <f>'First Dose Daily Demand'!$C5*2</f>
        <v>1352.5459689706668</v>
      </c>
      <c r="AZ5" s="2">
        <f>'First Dose Daily Demand'!$C5*2</f>
        <v>1352.5459689706668</v>
      </c>
      <c r="BA5" s="2">
        <f>'First Dose Daily Demand'!$C5*2</f>
        <v>1352.5459689706668</v>
      </c>
      <c r="BB5" s="2">
        <f>'First Dose Daily Demand'!$C5*2</f>
        <v>1352.5459689706668</v>
      </c>
      <c r="BC5" s="2">
        <f>'First Dose Daily Demand'!$C5*2</f>
        <v>1352.5459689706668</v>
      </c>
      <c r="BD5" s="2">
        <f>'First Dose Daily Demand'!$C5*2</f>
        <v>1352.5459689706668</v>
      </c>
      <c r="BE5" s="2">
        <f>'First Dose Daily Demand'!$C5*2</f>
        <v>1352.5459689706668</v>
      </c>
      <c r="BF5" s="2">
        <f>'First Dose Daily Demand'!$C5*2</f>
        <v>1352.5459689706668</v>
      </c>
      <c r="BG5" s="2">
        <f>'First Dose Daily Demand'!$C5*2</f>
        <v>1352.5459689706668</v>
      </c>
      <c r="BH5" s="2">
        <f>'First Dose Daily Demand'!$C5*2</f>
        <v>1352.5459689706668</v>
      </c>
      <c r="BI5" s="2">
        <f>'First Dose Daily Demand'!$C5*2</f>
        <v>1352.5459689706668</v>
      </c>
      <c r="BJ5" s="2">
        <f>'First Dose Daily Demand'!$C5*2</f>
        <v>1352.5459689706668</v>
      </c>
      <c r="BK5" s="2">
        <f>'First Dose Daily Demand'!$C5*2</f>
        <v>1352.5459689706668</v>
      </c>
      <c r="BL5" s="2">
        <f>'First Dose Daily Demand'!$C5*2</f>
        <v>1352.5459689706668</v>
      </c>
      <c r="BM5" s="2">
        <f>'First Dose Daily Demand'!$C5*2</f>
        <v>1352.5459689706668</v>
      </c>
      <c r="BN5" s="2">
        <f>'First Dose Daily Demand'!$C5*2</f>
        <v>1352.5459689706668</v>
      </c>
      <c r="BO5" s="2">
        <f>'First Dose Daily Demand'!$C5*2</f>
        <v>1352.5459689706668</v>
      </c>
      <c r="BP5" s="2">
        <f>'First Dose Daily Demand'!$C5*2</f>
        <v>1352.5459689706668</v>
      </c>
      <c r="BQ5" s="2">
        <f>'First Dose Daily Demand'!$C5*2</f>
        <v>1352.5459689706668</v>
      </c>
      <c r="BR5" s="2">
        <f>'First Dose Daily Demand'!$C5*2</f>
        <v>1352.5459689706668</v>
      </c>
      <c r="BS5" s="2">
        <f>'First Dose Daily Demand'!$C5*2</f>
        <v>1352.5459689706668</v>
      </c>
      <c r="BT5" s="2">
        <f>'First Dose Daily Demand'!$C5*2</f>
        <v>1352.5459689706668</v>
      </c>
      <c r="BU5" s="2">
        <f>'First Dose Daily Demand'!$C5*2</f>
        <v>1352.5459689706668</v>
      </c>
      <c r="BV5" s="2">
        <f>'First Dose Daily Demand'!$C5*2</f>
        <v>1352.5459689706668</v>
      </c>
      <c r="BW5" s="2">
        <f>'First Dose Daily Demand'!$C5*2</f>
        <v>1352.5459689706668</v>
      </c>
      <c r="BX5" s="2">
        <f>'First Dose Daily Demand'!$C5*2</f>
        <v>1352.5459689706668</v>
      </c>
      <c r="BY5" s="2">
        <f>'First Dose Daily Demand'!$C5*2</f>
        <v>1352.5459689706668</v>
      </c>
      <c r="BZ5" s="2">
        <f>'First Dose Daily Demand'!$C5*2</f>
        <v>1352.5459689706668</v>
      </c>
      <c r="CA5" s="2">
        <f>'First Dose Daily Demand'!$C5*2</f>
        <v>1352.5459689706668</v>
      </c>
      <c r="CB5" s="2">
        <f>'First Dose Daily Demand'!$C5*2</f>
        <v>1352.5459689706668</v>
      </c>
      <c r="CC5" s="2">
        <f>'First Dose Daily Demand'!$C5*2</f>
        <v>1352.5459689706668</v>
      </c>
      <c r="CD5" s="2">
        <f>'First Dose Daily Demand'!$C5*2</f>
        <v>1352.5459689706668</v>
      </c>
      <c r="CE5" s="2">
        <f>'First Dose Daily Demand'!$C5*2</f>
        <v>1352.5459689706668</v>
      </c>
      <c r="CF5" s="2">
        <f>'First Dose Daily Demand'!$C5*2</f>
        <v>1352.5459689706668</v>
      </c>
      <c r="CG5" s="2">
        <f>'First Dose Daily Demand'!$C5*2</f>
        <v>1352.5459689706668</v>
      </c>
      <c r="CH5" s="2">
        <f>'First Dose Daily Demand'!$C5*2</f>
        <v>1352.5459689706668</v>
      </c>
      <c r="CI5" s="2">
        <f>'First Dose Daily Demand'!$C5*2</f>
        <v>1352.5459689706668</v>
      </c>
      <c r="CJ5" s="2">
        <f>'First Dose Daily Demand'!$C5*2</f>
        <v>1352.5459689706668</v>
      </c>
      <c r="CK5" s="2">
        <f>'First Dose Daily Demand'!$C5*2</f>
        <v>1352.5459689706668</v>
      </c>
      <c r="CL5" s="2">
        <f>'First Dose Daily Demand'!$C5*2</f>
        <v>1352.5459689706668</v>
      </c>
      <c r="CM5" s="2">
        <f>'First Dose Daily Demand'!$C5*2</f>
        <v>1352.5459689706668</v>
      </c>
      <c r="CN5" s="2">
        <f>'First Dose Daily Demand'!$C5*2</f>
        <v>1352.5459689706668</v>
      </c>
      <c r="CO5" s="2">
        <f>'First Dose Daily Demand'!$C5*2</f>
        <v>1352.5459689706668</v>
      </c>
      <c r="CP5" s="3">
        <f>'First Dose Daily Demand'!$F5+$CO5</f>
        <v>1759.3930368666099</v>
      </c>
      <c r="CQ5" s="3">
        <f>'First Dose Daily Demand'!$F5+$CO5</f>
        <v>1759.3930368666099</v>
      </c>
      <c r="CR5" s="3">
        <f>'First Dose Daily Demand'!$F5+$CO5</f>
        <v>1759.3930368666099</v>
      </c>
      <c r="CS5" s="3">
        <f>'First Dose Daily Demand'!$F5+$CO5</f>
        <v>1759.3930368666099</v>
      </c>
      <c r="CT5" s="3">
        <f>'First Dose Daily Demand'!$F5+$CO5</f>
        <v>1759.3930368666099</v>
      </c>
      <c r="CU5" s="3">
        <f>'First Dose Daily Demand'!$F5+$CO5</f>
        <v>1759.3930368666099</v>
      </c>
      <c r="CV5" s="3">
        <f>'First Dose Daily Demand'!$F5+$CO5</f>
        <v>1759.3930368666099</v>
      </c>
      <c r="CW5" s="3">
        <f>'First Dose Daily Demand'!$F5+$CO5</f>
        <v>1759.3930368666099</v>
      </c>
      <c r="CX5" s="3">
        <f>'First Dose Daily Demand'!$F5+$CO5</f>
        <v>1759.3930368666099</v>
      </c>
      <c r="CY5" s="3">
        <f>'First Dose Daily Demand'!$F5+$CO5</f>
        <v>1759.3930368666099</v>
      </c>
      <c r="CZ5" s="3">
        <f>'First Dose Daily Demand'!$F5+$CO5</f>
        <v>1759.3930368666099</v>
      </c>
      <c r="DA5" s="3">
        <f>'First Dose Daily Demand'!$F5+$CO5</f>
        <v>1759.3930368666099</v>
      </c>
      <c r="DB5" s="3">
        <f>'First Dose Daily Demand'!$F5+$CO5</f>
        <v>1759.3930368666099</v>
      </c>
      <c r="DC5" s="3">
        <f>'First Dose Daily Demand'!$F5+$CO5</f>
        <v>1759.3930368666099</v>
      </c>
      <c r="DD5" s="3">
        <f>'First Dose Daily Demand'!$F5+$CO5</f>
        <v>1759.3930368666099</v>
      </c>
      <c r="DE5" s="3">
        <f>'First Dose Daily Demand'!$F5+$CO5</f>
        <v>1759.3930368666099</v>
      </c>
      <c r="DF5" s="3">
        <f>'First Dose Daily Demand'!$F5+$CO5</f>
        <v>1759.3930368666099</v>
      </c>
      <c r="DG5" s="3">
        <f>'First Dose Daily Demand'!$F5+$CO5</f>
        <v>1759.3930368666099</v>
      </c>
      <c r="DH5" s="3">
        <f>'First Dose Daily Demand'!$F5+$CO5</f>
        <v>1759.3930368666099</v>
      </c>
      <c r="DI5" s="3">
        <f>'First Dose Daily Demand'!$F5+$CO5</f>
        <v>1759.3930368666099</v>
      </c>
      <c r="DJ5" s="3">
        <f>'First Dose Daily Demand'!$F5+$CO5</f>
        <v>1759.3930368666099</v>
      </c>
      <c r="DK5" s="3">
        <f>'First Dose Daily Demand'!$F5+$CO5</f>
        <v>1759.3930368666099</v>
      </c>
      <c r="DL5" s="3">
        <f>'First Dose Daily Demand'!$F5+$CO5</f>
        <v>1759.3930368666099</v>
      </c>
      <c r="DM5" s="3">
        <f>'First Dose Daily Demand'!$F5+$CO5</f>
        <v>1759.3930368666099</v>
      </c>
      <c r="DN5" s="3">
        <f>'First Dose Daily Demand'!$F5+$CO5</f>
        <v>1759.3930368666099</v>
      </c>
      <c r="DO5" s="3">
        <f>'First Dose Daily Demand'!$F5+$CO5</f>
        <v>1759.3930368666099</v>
      </c>
      <c r="DP5" s="3">
        <f>'First Dose Daily Demand'!$F5+$CO5</f>
        <v>1759.3930368666099</v>
      </c>
      <c r="DQ5" s="3">
        <f>'First Dose Daily Demand'!$F5*2</f>
        <v>813.6941357918862</v>
      </c>
      <c r="DR5" s="3">
        <f>'First Dose Daily Demand'!$F5*2</f>
        <v>813.6941357918862</v>
      </c>
      <c r="DS5" s="3">
        <f>'First Dose Daily Demand'!$F5*2</f>
        <v>813.6941357918862</v>
      </c>
      <c r="DT5" s="3">
        <f>'First Dose Daily Demand'!$F5*2</f>
        <v>813.6941357918862</v>
      </c>
      <c r="DU5" s="3">
        <f>'First Dose Daily Demand'!$F5*2</f>
        <v>813.6941357918862</v>
      </c>
      <c r="DV5" s="3">
        <f>'First Dose Daily Demand'!$F5*2</f>
        <v>813.6941357918862</v>
      </c>
      <c r="DW5" s="3">
        <f>'First Dose Daily Demand'!$F5*2</f>
        <v>813.6941357918862</v>
      </c>
      <c r="DX5" s="3">
        <f>'First Dose Daily Demand'!$F5*2</f>
        <v>813.6941357918862</v>
      </c>
      <c r="DY5" s="3">
        <f>'First Dose Daily Demand'!$F5*2</f>
        <v>813.6941357918862</v>
      </c>
      <c r="DZ5" s="3">
        <f>'First Dose Daily Demand'!$F5*2</f>
        <v>813.6941357918862</v>
      </c>
      <c r="EA5" s="3">
        <f>'First Dose Daily Demand'!$F5*2</f>
        <v>813.6941357918862</v>
      </c>
      <c r="EB5" s="3">
        <f>'First Dose Daily Demand'!$F5*2</f>
        <v>813.6941357918862</v>
      </c>
      <c r="EC5" s="3">
        <f>'First Dose Daily Demand'!$F5*2</f>
        <v>813.6941357918862</v>
      </c>
      <c r="ED5" s="3">
        <f>'First Dose Daily Demand'!$F5*2</f>
        <v>813.6941357918862</v>
      </c>
      <c r="EE5" s="3">
        <f>'First Dose Daily Demand'!$F5*2</f>
        <v>813.6941357918862</v>
      </c>
      <c r="EF5" s="3">
        <f>'First Dose Daily Demand'!$F5*2</f>
        <v>813.6941357918862</v>
      </c>
      <c r="EG5" s="3">
        <f>'First Dose Daily Demand'!$F5*2</f>
        <v>813.6941357918862</v>
      </c>
      <c r="EH5" s="3">
        <f>'First Dose Daily Demand'!$F5*2</f>
        <v>813.6941357918862</v>
      </c>
      <c r="EI5" s="3">
        <f>'First Dose Daily Demand'!$F5*2</f>
        <v>813.6941357918862</v>
      </c>
      <c r="EJ5" s="3">
        <f>'First Dose Daily Demand'!$F5*2</f>
        <v>813.6941357918862</v>
      </c>
      <c r="EK5" s="3">
        <f>'First Dose Daily Demand'!$F5*2</f>
        <v>813.6941357918862</v>
      </c>
      <c r="EL5" s="3">
        <f>'First Dose Daily Demand'!$F5*2</f>
        <v>813.6941357918862</v>
      </c>
      <c r="EM5" s="3">
        <f>'First Dose Daily Demand'!$F5*2</f>
        <v>813.6941357918862</v>
      </c>
      <c r="EN5" s="3">
        <f>'First Dose Daily Demand'!$F5*2</f>
        <v>813.6941357918862</v>
      </c>
      <c r="EO5" s="3">
        <f>'First Dose Daily Demand'!$F5*2</f>
        <v>813.6941357918862</v>
      </c>
      <c r="EP5" s="3">
        <f>'First Dose Daily Demand'!$F5*2</f>
        <v>813.6941357918862</v>
      </c>
      <c r="EQ5" s="3">
        <f>'First Dose Daily Demand'!$F5*2</f>
        <v>813.6941357918862</v>
      </c>
      <c r="ER5" s="3">
        <f>'First Dose Daily Demand'!$F5*2</f>
        <v>813.6941357918862</v>
      </c>
      <c r="ES5" s="3">
        <f>'First Dose Daily Demand'!$F5*2</f>
        <v>813.6941357918862</v>
      </c>
      <c r="ET5" s="3">
        <f>'First Dose Daily Demand'!$F5*2</f>
        <v>813.6941357918862</v>
      </c>
      <c r="EU5" s="3">
        <f>'First Dose Daily Demand'!$F5*2</f>
        <v>813.6941357918862</v>
      </c>
      <c r="EV5" s="3">
        <f>'First Dose Daily Demand'!$F5*2</f>
        <v>813.6941357918862</v>
      </c>
      <c r="EW5" s="3">
        <f>'First Dose Daily Demand'!$F5*2</f>
        <v>813.6941357918862</v>
      </c>
      <c r="EX5" s="3">
        <f>'First Dose Daily Demand'!$F5*2</f>
        <v>813.6941357918862</v>
      </c>
      <c r="EY5" s="3">
        <f>'First Dose Daily Demand'!$F5*2</f>
        <v>813.6941357918862</v>
      </c>
      <c r="EZ5" s="3">
        <f>'First Dose Daily Demand'!$F5*2</f>
        <v>813.6941357918862</v>
      </c>
      <c r="FA5" s="3">
        <f>'First Dose Daily Demand'!$F5*2</f>
        <v>813.6941357918862</v>
      </c>
      <c r="FB5" s="3">
        <f>'First Dose Daily Demand'!$F5*2</f>
        <v>813.6941357918862</v>
      </c>
      <c r="FC5" s="3">
        <f>'First Dose Daily Demand'!$F5*2</f>
        <v>813.6941357918862</v>
      </c>
      <c r="FD5" s="3">
        <f>'First Dose Daily Demand'!$F5*2</f>
        <v>813.6941357918862</v>
      </c>
      <c r="FE5" s="3">
        <f>'First Dose Daily Demand'!$F5*2</f>
        <v>813.6941357918862</v>
      </c>
      <c r="FF5" s="3">
        <f>'First Dose Daily Demand'!$F5*2</f>
        <v>813.6941357918862</v>
      </c>
      <c r="FG5" s="3">
        <f>'First Dose Daily Demand'!$F5*2</f>
        <v>813.6941357918862</v>
      </c>
      <c r="FH5" s="3">
        <f>'First Dose Daily Demand'!$F5*2</f>
        <v>813.6941357918862</v>
      </c>
      <c r="FI5" s="3">
        <f>'First Dose Daily Demand'!$F5*2</f>
        <v>813.6941357918862</v>
      </c>
      <c r="FJ5" s="3">
        <f>'First Dose Daily Demand'!$F5*2</f>
        <v>813.6941357918862</v>
      </c>
      <c r="FK5" s="3">
        <f>'First Dose Daily Demand'!$F5*2</f>
        <v>813.6941357918862</v>
      </c>
      <c r="FL5" s="3">
        <f>'First Dose Daily Demand'!$F5*2</f>
        <v>813.6941357918862</v>
      </c>
      <c r="FM5" s="3">
        <f>'First Dose Daily Demand'!$F5*2</f>
        <v>813.6941357918862</v>
      </c>
      <c r="FN5" s="3">
        <f>'First Dose Daily Demand'!$F5*2</f>
        <v>813.6941357918862</v>
      </c>
      <c r="FO5" s="3">
        <f>'First Dose Daily Demand'!$F5*2</f>
        <v>813.6941357918862</v>
      </c>
      <c r="FP5" s="3">
        <f>'First Dose Daily Demand'!$F5*2</f>
        <v>813.6941357918862</v>
      </c>
      <c r="FQ5" s="3">
        <f>'First Dose Daily Demand'!$F5*2</f>
        <v>813.6941357918862</v>
      </c>
      <c r="FR5" s="3">
        <f>'First Dose Daily Demand'!$F5*2</f>
        <v>813.6941357918862</v>
      </c>
      <c r="FS5" s="3">
        <f>'First Dose Daily Demand'!$F5*2</f>
        <v>813.6941357918862</v>
      </c>
      <c r="FT5" s="3">
        <f>'First Dose Daily Demand'!$F5*2</f>
        <v>813.6941357918862</v>
      </c>
      <c r="FU5" s="3">
        <f>'First Dose Daily Demand'!$F5*2</f>
        <v>813.6941357918862</v>
      </c>
      <c r="FV5" s="3">
        <f>'First Dose Daily Demand'!$F5*2</f>
        <v>813.6941357918862</v>
      </c>
      <c r="FW5" s="3">
        <f>'First Dose Daily Demand'!$F5*2</f>
        <v>813.6941357918862</v>
      </c>
      <c r="FX5" s="3">
        <f>'First Dose Daily Demand'!$F5*2</f>
        <v>813.6941357918862</v>
      </c>
      <c r="FY5" s="3">
        <f>'First Dose Daily Demand'!$F5*2</f>
        <v>813.6941357918862</v>
      </c>
      <c r="FZ5" s="3">
        <f>'First Dose Daily Demand'!$F5*2</f>
        <v>813.6941357918862</v>
      </c>
      <c r="GA5" s="3">
        <f>'First Dose Daily Demand'!$F5*2</f>
        <v>813.6941357918862</v>
      </c>
      <c r="GB5" s="3">
        <f>'First Dose Daily Demand'!$F5*2</f>
        <v>813.6941357918862</v>
      </c>
      <c r="GC5" s="3">
        <f>'First Dose Daily Demand'!$F5*2</f>
        <v>813.6941357918862</v>
      </c>
      <c r="GD5" s="3">
        <f>'First Dose Daily Demand'!$F5*2</f>
        <v>813.6941357918862</v>
      </c>
      <c r="GE5" s="3">
        <f>'First Dose Daily Demand'!$F5*2</f>
        <v>813.6941357918862</v>
      </c>
      <c r="GF5" s="3">
        <f>'First Dose Daily Demand'!$F5*2</f>
        <v>813.6941357918862</v>
      </c>
      <c r="GG5" s="3">
        <f>'First Dose Daily Demand'!$F5*2</f>
        <v>813.6941357918862</v>
      </c>
      <c r="GH5" s="3">
        <f>'First Dose Daily Demand'!$F5*2</f>
        <v>813.6941357918862</v>
      </c>
      <c r="GI5" s="3">
        <f>'First Dose Daily Demand'!$F5*2</f>
        <v>813.6941357918862</v>
      </c>
      <c r="GJ5" s="3">
        <f>'First Dose Daily Demand'!$F5*2</f>
        <v>813.6941357918862</v>
      </c>
      <c r="GK5" s="3">
        <f>'First Dose Daily Demand'!$F5*2</f>
        <v>813.6941357918862</v>
      </c>
      <c r="GL5" s="3">
        <f>'First Dose Daily Demand'!$F5*2</f>
        <v>813.6941357918862</v>
      </c>
      <c r="GM5" s="3">
        <f>'First Dose Daily Demand'!$F5*2</f>
        <v>813.6941357918862</v>
      </c>
      <c r="GN5" s="3">
        <f>'First Dose Daily Demand'!$F5*2</f>
        <v>813.6941357918862</v>
      </c>
      <c r="GO5" s="3">
        <f>'First Dose Daily Demand'!$F5*2</f>
        <v>813.6941357918862</v>
      </c>
      <c r="GP5" s="3">
        <f>'First Dose Daily Demand'!$F5*2</f>
        <v>813.6941357918862</v>
      </c>
      <c r="GQ5" s="3">
        <f>'First Dose Daily Demand'!$F5*2</f>
        <v>813.6941357918862</v>
      </c>
      <c r="GR5" s="3">
        <f>'First Dose Daily Demand'!$F5*2</f>
        <v>813.6941357918862</v>
      </c>
      <c r="GS5" s="3">
        <f>'First Dose Daily Demand'!$F5*2</f>
        <v>813.6941357918862</v>
      </c>
      <c r="GT5" s="3">
        <f>'First Dose Daily Demand'!$F5*2</f>
        <v>813.6941357918862</v>
      </c>
      <c r="GU5" s="3">
        <f>'First Dose Daily Demand'!$F5*2</f>
        <v>813.6941357918862</v>
      </c>
      <c r="GV5" s="3">
        <f>'First Dose Daily Demand'!$F5*2</f>
        <v>813.6941357918862</v>
      </c>
      <c r="GW5" s="3">
        <f>'First Dose Daily Demand'!$F5*2</f>
        <v>813.6941357918862</v>
      </c>
      <c r="GX5" s="3">
        <f>'First Dose Daily Demand'!$F5*2</f>
        <v>813.6941357918862</v>
      </c>
      <c r="GY5" s="3">
        <f>'First Dose Daily Demand'!$F5*2</f>
        <v>813.6941357918862</v>
      </c>
      <c r="GZ5" s="3">
        <f>'First Dose Daily Demand'!$F5*2</f>
        <v>813.6941357918862</v>
      </c>
      <c r="HA5" s="3">
        <f>'First Dose Daily Demand'!$F5*2</f>
        <v>813.6941357918862</v>
      </c>
      <c r="HB5" s="3">
        <f>'First Dose Daily Demand'!$F5*2</f>
        <v>813.6941357918862</v>
      </c>
      <c r="HC5" s="3">
        <f>'First Dose Daily Demand'!$F5*2</f>
        <v>813.6941357918862</v>
      </c>
      <c r="HD5" s="3">
        <f>'First Dose Daily Demand'!$F5*2</f>
        <v>813.6941357918862</v>
      </c>
      <c r="HE5" s="3">
        <f>'First Dose Daily Demand'!$F5*2</f>
        <v>813.6941357918862</v>
      </c>
      <c r="HF5" s="3">
        <f>'First Dose Daily Demand'!$F5*2</f>
        <v>813.6941357918862</v>
      </c>
      <c r="HG5" s="3">
        <f>'First Dose Daily Demand'!$F5*2</f>
        <v>813.6941357918862</v>
      </c>
      <c r="HH5" s="3">
        <f>'First Dose Daily Demand'!$F5*2</f>
        <v>813.6941357918862</v>
      </c>
      <c r="HI5" s="3">
        <f>'First Dose Daily Demand'!$F5*2</f>
        <v>813.6941357918862</v>
      </c>
      <c r="HJ5" s="3">
        <f>'First Dose Daily Demand'!$F5*2</f>
        <v>813.6941357918862</v>
      </c>
      <c r="HK5" s="3">
        <f>'First Dose Daily Demand'!$F5*2</f>
        <v>813.6941357918862</v>
      </c>
      <c r="HL5" s="3">
        <f>'First Dose Daily Demand'!$F5*2</f>
        <v>813.6941357918862</v>
      </c>
      <c r="HM5" s="3">
        <f>'First Dose Daily Demand'!$F5*2</f>
        <v>813.6941357918862</v>
      </c>
      <c r="HN5" s="3">
        <f>'First Dose Daily Demand'!$F5*2</f>
        <v>813.6941357918862</v>
      </c>
      <c r="HO5" s="3">
        <f>'First Dose Daily Demand'!$F5*2</f>
        <v>813.6941357918862</v>
      </c>
      <c r="HP5" s="3">
        <f>'First Dose Daily Demand'!$F5*2</f>
        <v>813.6941357918862</v>
      </c>
      <c r="HQ5" s="3">
        <f>'First Dose Daily Demand'!$F5*2</f>
        <v>813.6941357918862</v>
      </c>
      <c r="HR5" s="3">
        <f>'First Dose Daily Demand'!$F5*2</f>
        <v>813.6941357918862</v>
      </c>
      <c r="HS5" s="3">
        <f>'First Dose Daily Demand'!$F5*2</f>
        <v>813.6941357918862</v>
      </c>
      <c r="HT5" s="3">
        <f>'First Dose Daily Demand'!$F5*2</f>
        <v>813.6941357918862</v>
      </c>
      <c r="HU5" s="3">
        <f>'First Dose Daily Demand'!$F5*2</f>
        <v>813.6941357918862</v>
      </c>
      <c r="HV5" s="3">
        <f>'First Dose Daily Demand'!$F5*2</f>
        <v>813.6941357918862</v>
      </c>
      <c r="HW5" s="3">
        <f>'First Dose Daily Demand'!$F5*2</f>
        <v>813.6941357918862</v>
      </c>
      <c r="HX5" s="3">
        <f>'First Dose Daily Demand'!$F5*2</f>
        <v>813.6941357918862</v>
      </c>
      <c r="HY5" s="3">
        <f>'First Dose Daily Demand'!$F5*2</f>
        <v>813.6941357918862</v>
      </c>
      <c r="HZ5" s="3">
        <f>'First Dose Daily Demand'!$F5*2</f>
        <v>813.6941357918862</v>
      </c>
      <c r="IA5" s="3">
        <f>'First Dose Daily Demand'!$F5*2</f>
        <v>813.6941357918862</v>
      </c>
      <c r="IB5" s="3">
        <f>'First Dose Daily Demand'!$F5*2</f>
        <v>813.6941357918862</v>
      </c>
      <c r="IC5" s="3">
        <f>'First Dose Daily Demand'!$F5*2</f>
        <v>813.6941357918862</v>
      </c>
      <c r="ID5" s="3">
        <f>'First Dose Daily Demand'!$F5*2</f>
        <v>813.6941357918862</v>
      </c>
      <c r="IE5" s="3">
        <f>'First Dose Daily Demand'!$F5*2</f>
        <v>813.6941357918862</v>
      </c>
      <c r="IF5" s="3">
        <f>'First Dose Daily Demand'!$F5*2</f>
        <v>813.6941357918862</v>
      </c>
      <c r="IG5" s="3">
        <f>'First Dose Daily Demand'!$F5*2</f>
        <v>813.6941357918862</v>
      </c>
      <c r="IH5" s="3">
        <f>'First Dose Daily Demand'!$F5*2</f>
        <v>813.6941357918862</v>
      </c>
      <c r="II5" s="3">
        <f>'First Dose Daily Demand'!$F5*2</f>
        <v>813.6941357918862</v>
      </c>
      <c r="IJ5" s="3">
        <f>'First Dose Daily Demand'!$F5*2</f>
        <v>813.6941357918862</v>
      </c>
      <c r="IK5" s="3">
        <f>'First Dose Daily Demand'!$F5*2</f>
        <v>813.6941357918862</v>
      </c>
      <c r="IL5" s="3">
        <f>'First Dose Daily Demand'!$F5*2</f>
        <v>813.6941357918862</v>
      </c>
      <c r="IM5" s="3">
        <f>'First Dose Daily Demand'!$F5*2</f>
        <v>813.6941357918862</v>
      </c>
      <c r="IN5" s="3">
        <f>'First Dose Daily Demand'!$F5*2</f>
        <v>813.6941357918862</v>
      </c>
      <c r="IO5" s="3">
        <f>'First Dose Daily Demand'!$F5*2</f>
        <v>813.6941357918862</v>
      </c>
      <c r="IP5" s="3">
        <f>'First Dose Daily Demand'!$F5*2</f>
        <v>813.6941357918862</v>
      </c>
      <c r="IQ5" s="3">
        <f>'First Dose Daily Demand'!$F5*2</f>
        <v>813.6941357918862</v>
      </c>
      <c r="IR5" s="3">
        <f>'First Dose Daily Demand'!$F5*2</f>
        <v>813.6941357918862</v>
      </c>
      <c r="IS5" s="3">
        <f>'First Dose Daily Demand'!$F5*2</f>
        <v>813.6941357918862</v>
      </c>
      <c r="IT5" s="3">
        <f>'First Dose Daily Demand'!$F5*2</f>
        <v>813.6941357918862</v>
      </c>
      <c r="IU5" s="3">
        <f>'First Dose Daily Demand'!$F5*2</f>
        <v>813.6941357918862</v>
      </c>
      <c r="IV5" s="3">
        <f>'First Dose Daily Demand'!$F5*2</f>
        <v>813.6941357918862</v>
      </c>
      <c r="IW5" s="3">
        <f>'First Dose Daily Demand'!$F5*2</f>
        <v>813.6941357918862</v>
      </c>
      <c r="IX5" s="3">
        <f>'First Dose Daily Demand'!$F5*2</f>
        <v>813.6941357918862</v>
      </c>
      <c r="IY5" s="3">
        <f>'First Dose Daily Demand'!$F5*2</f>
        <v>813.6941357918862</v>
      </c>
      <c r="IZ5" s="3">
        <f>'First Dose Daily Demand'!$F5*2</f>
        <v>813.6941357918862</v>
      </c>
      <c r="JA5" s="3">
        <f>'First Dose Daily Demand'!$F5*2</f>
        <v>813.6941357918862</v>
      </c>
      <c r="JB5" s="3">
        <f>'First Dose Daily Demand'!$F5*2</f>
        <v>813.6941357918862</v>
      </c>
      <c r="JC5" s="3">
        <f>'First Dose Daily Demand'!$F5*2</f>
        <v>813.6941357918862</v>
      </c>
      <c r="JD5" s="3">
        <f>'First Dose Daily Demand'!$F5*2</f>
        <v>813.6941357918862</v>
      </c>
      <c r="JE5" s="3">
        <f>'First Dose Daily Demand'!$F5*2</f>
        <v>813.6941357918862</v>
      </c>
      <c r="JF5" s="3">
        <f>'First Dose Daily Demand'!$F5*2</f>
        <v>813.6941357918862</v>
      </c>
      <c r="JG5" s="3">
        <f>'First Dose Daily Demand'!$F5*2</f>
        <v>813.6941357918862</v>
      </c>
      <c r="JH5" s="3">
        <f>'First Dose Daily Demand'!$F5*2</f>
        <v>813.6941357918862</v>
      </c>
      <c r="JI5" s="3">
        <f>'First Dose Daily Demand'!$F5*2</f>
        <v>813.6941357918862</v>
      </c>
      <c r="JJ5" s="3">
        <f>'First Dose Daily Demand'!$F5*2</f>
        <v>813.6941357918862</v>
      </c>
      <c r="JK5" s="3">
        <f>'First Dose Daily Demand'!$F5*2</f>
        <v>813.6941357918862</v>
      </c>
      <c r="JL5" s="3">
        <f>'First Dose Daily Demand'!$F5*2</f>
        <v>813.6941357918862</v>
      </c>
      <c r="JM5" s="3">
        <f>'First Dose Daily Demand'!$F5*2</f>
        <v>813.6941357918862</v>
      </c>
      <c r="JN5" s="3">
        <f>'First Dose Daily Demand'!$F5*2</f>
        <v>813.6941357918862</v>
      </c>
      <c r="JO5" s="3">
        <f>'First Dose Daily Demand'!$F5*2</f>
        <v>813.6941357918862</v>
      </c>
      <c r="JP5" s="3">
        <f>'First Dose Daily Demand'!$F5*2</f>
        <v>813.6941357918862</v>
      </c>
      <c r="JQ5" s="3">
        <f>'First Dose Daily Demand'!$F5*2</f>
        <v>813.6941357918862</v>
      </c>
    </row>
    <row r="6" spans="1:277">
      <c r="A6" s="68"/>
      <c r="B6" t="s">
        <v>175</v>
      </c>
      <c r="C6" s="2">
        <f>'First Dose Daily Demand'!$C6</f>
        <v>1031.7617544819611</v>
      </c>
      <c r="D6" s="2">
        <f>'First Dose Daily Demand'!$C6</f>
        <v>1031.7617544819611</v>
      </c>
      <c r="E6" s="2">
        <f>'First Dose Daily Demand'!$C6</f>
        <v>1031.7617544819611</v>
      </c>
      <c r="F6" s="2">
        <f>'First Dose Daily Demand'!$C6</f>
        <v>1031.7617544819611</v>
      </c>
      <c r="G6" s="2">
        <f>'First Dose Daily Demand'!$C6</f>
        <v>1031.7617544819611</v>
      </c>
      <c r="H6" s="2">
        <f>'First Dose Daily Demand'!$C6</f>
        <v>1031.7617544819611</v>
      </c>
      <c r="I6" s="2">
        <f>'First Dose Daily Demand'!$C6</f>
        <v>1031.7617544819611</v>
      </c>
      <c r="J6" s="2">
        <f>'First Dose Daily Demand'!$C6</f>
        <v>1031.7617544819611</v>
      </c>
      <c r="K6" s="2">
        <f>'First Dose Daily Demand'!$C6</f>
        <v>1031.7617544819611</v>
      </c>
      <c r="L6" s="2">
        <f>'First Dose Daily Demand'!$C6</f>
        <v>1031.7617544819611</v>
      </c>
      <c r="M6" s="2">
        <f>'First Dose Daily Demand'!$C6</f>
        <v>1031.7617544819611</v>
      </c>
      <c r="N6" s="2">
        <f>'First Dose Daily Demand'!$C6</f>
        <v>1031.7617544819611</v>
      </c>
      <c r="O6" s="2">
        <f>'First Dose Daily Demand'!$C6</f>
        <v>1031.7617544819611</v>
      </c>
      <c r="P6" s="2">
        <f>'First Dose Daily Demand'!$C6</f>
        <v>1031.7617544819611</v>
      </c>
      <c r="Q6" s="2">
        <f>'First Dose Daily Demand'!$C6</f>
        <v>1031.7617544819611</v>
      </c>
      <c r="R6" s="2">
        <f>'First Dose Daily Demand'!$C6</f>
        <v>1031.7617544819611</v>
      </c>
      <c r="S6" s="2">
        <f>'First Dose Daily Demand'!$C6</f>
        <v>1031.7617544819611</v>
      </c>
      <c r="T6" s="2">
        <f>'First Dose Daily Demand'!$C6</f>
        <v>1031.7617544819611</v>
      </c>
      <c r="U6" s="2">
        <f>'First Dose Daily Demand'!$C6</f>
        <v>1031.7617544819611</v>
      </c>
      <c r="V6" s="2">
        <f>'First Dose Daily Demand'!$C6</f>
        <v>1031.7617544819611</v>
      </c>
      <c r="W6" s="2">
        <f>'First Dose Daily Demand'!$C6</f>
        <v>1031.7617544819611</v>
      </c>
      <c r="X6" s="2">
        <f>'First Dose Daily Demand'!$C6</f>
        <v>1031.7617544819611</v>
      </c>
      <c r="Y6" s="2">
        <f>'First Dose Daily Demand'!$C6</f>
        <v>1031.7617544819611</v>
      </c>
      <c r="Z6" s="2">
        <f>'First Dose Daily Demand'!$C6</f>
        <v>1031.7617544819611</v>
      </c>
      <c r="AA6" s="2">
        <f>'First Dose Daily Demand'!$C6</f>
        <v>1031.7617544819611</v>
      </c>
      <c r="AB6" s="2">
        <f>'First Dose Daily Demand'!$C6</f>
        <v>1031.7617544819611</v>
      </c>
      <c r="AC6" s="2">
        <f>'First Dose Daily Demand'!$C6</f>
        <v>1031.7617544819611</v>
      </c>
      <c r="AD6" s="2">
        <f>'First Dose Daily Demand'!$C6*2</f>
        <v>2063.5235089639223</v>
      </c>
      <c r="AE6" s="2">
        <f>'First Dose Daily Demand'!$C6*2</f>
        <v>2063.5235089639223</v>
      </c>
      <c r="AF6" s="2">
        <f>'First Dose Daily Demand'!$C6*2</f>
        <v>2063.5235089639223</v>
      </c>
      <c r="AG6" s="2">
        <f>'First Dose Daily Demand'!$C6*2</f>
        <v>2063.5235089639223</v>
      </c>
      <c r="AH6" s="2">
        <f>'First Dose Daily Demand'!$C6*2</f>
        <v>2063.5235089639223</v>
      </c>
      <c r="AI6" s="2">
        <f>'First Dose Daily Demand'!$C6*2</f>
        <v>2063.5235089639223</v>
      </c>
      <c r="AJ6" s="2">
        <f>'First Dose Daily Demand'!$C6*2</f>
        <v>2063.5235089639223</v>
      </c>
      <c r="AK6" s="2">
        <f>'First Dose Daily Demand'!$C6*2</f>
        <v>2063.5235089639223</v>
      </c>
      <c r="AL6" s="2">
        <f>'First Dose Daily Demand'!$C6*2</f>
        <v>2063.5235089639223</v>
      </c>
      <c r="AM6" s="2">
        <f>'First Dose Daily Demand'!$C6*2</f>
        <v>2063.5235089639223</v>
      </c>
      <c r="AN6" s="2">
        <f>'First Dose Daily Demand'!$C6*2</f>
        <v>2063.5235089639223</v>
      </c>
      <c r="AO6" s="2">
        <f>'First Dose Daily Demand'!$C6*2</f>
        <v>2063.5235089639223</v>
      </c>
      <c r="AP6" s="2">
        <f>'First Dose Daily Demand'!$C6*2</f>
        <v>2063.5235089639223</v>
      </c>
      <c r="AQ6" s="2">
        <f>'First Dose Daily Demand'!$C6*2</f>
        <v>2063.5235089639223</v>
      </c>
      <c r="AR6" s="2">
        <f>'First Dose Daily Demand'!$C6*2</f>
        <v>2063.5235089639223</v>
      </c>
      <c r="AS6" s="2">
        <f>'First Dose Daily Demand'!$C6*2</f>
        <v>2063.5235089639223</v>
      </c>
      <c r="AT6" s="2">
        <f>'First Dose Daily Demand'!$C6*2</f>
        <v>2063.5235089639223</v>
      </c>
      <c r="AU6" s="2">
        <f>'First Dose Daily Demand'!$C6*2</f>
        <v>2063.5235089639223</v>
      </c>
      <c r="AV6" s="2">
        <f>'First Dose Daily Demand'!$C6*2</f>
        <v>2063.5235089639223</v>
      </c>
      <c r="AW6" s="2">
        <f>'First Dose Daily Demand'!$C6*2</f>
        <v>2063.5235089639223</v>
      </c>
      <c r="AX6" s="2">
        <f>'First Dose Daily Demand'!$C6*2</f>
        <v>2063.5235089639223</v>
      </c>
      <c r="AY6" s="2">
        <f>'First Dose Daily Demand'!$C6*2</f>
        <v>2063.5235089639223</v>
      </c>
      <c r="AZ6" s="2">
        <f>'First Dose Daily Demand'!$C6*2</f>
        <v>2063.5235089639223</v>
      </c>
      <c r="BA6" s="2">
        <f>'First Dose Daily Demand'!$C6*2</f>
        <v>2063.5235089639223</v>
      </c>
      <c r="BB6" s="2">
        <f>'First Dose Daily Demand'!$C6*2</f>
        <v>2063.5235089639223</v>
      </c>
      <c r="BC6" s="2">
        <f>'First Dose Daily Demand'!$C6*2</f>
        <v>2063.5235089639223</v>
      </c>
      <c r="BD6" s="2">
        <f>'First Dose Daily Demand'!$C6*2</f>
        <v>2063.5235089639223</v>
      </c>
      <c r="BE6" s="2">
        <f>'First Dose Daily Demand'!$C6*2</f>
        <v>2063.5235089639223</v>
      </c>
      <c r="BF6" s="2">
        <f>'First Dose Daily Demand'!$C6*2</f>
        <v>2063.5235089639223</v>
      </c>
      <c r="BG6" s="2">
        <f>'First Dose Daily Demand'!$C6*2</f>
        <v>2063.5235089639223</v>
      </c>
      <c r="BH6" s="2">
        <f>'First Dose Daily Demand'!$C6*2</f>
        <v>2063.5235089639223</v>
      </c>
      <c r="BI6" s="2">
        <f>'First Dose Daily Demand'!$C6*2</f>
        <v>2063.5235089639223</v>
      </c>
      <c r="BJ6" s="2">
        <f>'First Dose Daily Demand'!$C6*2</f>
        <v>2063.5235089639223</v>
      </c>
      <c r="BK6" s="2">
        <f>'First Dose Daily Demand'!$C6*2</f>
        <v>2063.5235089639223</v>
      </c>
      <c r="BL6" s="2">
        <f>'First Dose Daily Demand'!$C6*2</f>
        <v>2063.5235089639223</v>
      </c>
      <c r="BM6" s="2">
        <f>'First Dose Daily Demand'!$C6*2</f>
        <v>2063.5235089639223</v>
      </c>
      <c r="BN6" s="2">
        <f>'First Dose Daily Demand'!$C6*2</f>
        <v>2063.5235089639223</v>
      </c>
      <c r="BO6" s="2">
        <f>'First Dose Daily Demand'!$C6*2</f>
        <v>2063.5235089639223</v>
      </c>
      <c r="BP6" s="2">
        <f>'First Dose Daily Demand'!$C6*2</f>
        <v>2063.5235089639223</v>
      </c>
      <c r="BQ6" s="2">
        <f>'First Dose Daily Demand'!$C6*2</f>
        <v>2063.5235089639223</v>
      </c>
      <c r="BR6" s="2">
        <f>'First Dose Daily Demand'!$C6*2</f>
        <v>2063.5235089639223</v>
      </c>
      <c r="BS6" s="2">
        <f>'First Dose Daily Demand'!$C6*2</f>
        <v>2063.5235089639223</v>
      </c>
      <c r="BT6" s="2">
        <f>'First Dose Daily Demand'!$C6*2</f>
        <v>2063.5235089639223</v>
      </c>
      <c r="BU6" s="2">
        <f>'First Dose Daily Demand'!$C6*2</f>
        <v>2063.5235089639223</v>
      </c>
      <c r="BV6" s="2">
        <f>'First Dose Daily Demand'!$C6*2</f>
        <v>2063.5235089639223</v>
      </c>
      <c r="BW6" s="2">
        <f>'First Dose Daily Demand'!$C6*2</f>
        <v>2063.5235089639223</v>
      </c>
      <c r="BX6" s="2">
        <f>'First Dose Daily Demand'!$C6*2</f>
        <v>2063.5235089639223</v>
      </c>
      <c r="BY6" s="2">
        <f>'First Dose Daily Demand'!$C6*2</f>
        <v>2063.5235089639223</v>
      </c>
      <c r="BZ6" s="2">
        <f>'First Dose Daily Demand'!$C6*2</f>
        <v>2063.5235089639223</v>
      </c>
      <c r="CA6" s="2">
        <f>'First Dose Daily Demand'!$C6*2</f>
        <v>2063.5235089639223</v>
      </c>
      <c r="CB6" s="2">
        <f>'First Dose Daily Demand'!$C6*2</f>
        <v>2063.5235089639223</v>
      </c>
      <c r="CC6" s="2">
        <f>'First Dose Daily Demand'!$C6*2</f>
        <v>2063.5235089639223</v>
      </c>
      <c r="CD6" s="2">
        <f>'First Dose Daily Demand'!$C6*2</f>
        <v>2063.5235089639223</v>
      </c>
      <c r="CE6" s="2">
        <f>'First Dose Daily Demand'!$C6*2</f>
        <v>2063.5235089639223</v>
      </c>
      <c r="CF6" s="2">
        <f>'First Dose Daily Demand'!$C6*2</f>
        <v>2063.5235089639223</v>
      </c>
      <c r="CG6" s="2">
        <f>'First Dose Daily Demand'!$C6*2</f>
        <v>2063.5235089639223</v>
      </c>
      <c r="CH6" s="2">
        <f>'First Dose Daily Demand'!$C6*2</f>
        <v>2063.5235089639223</v>
      </c>
      <c r="CI6" s="2">
        <f>'First Dose Daily Demand'!$C6*2</f>
        <v>2063.5235089639223</v>
      </c>
      <c r="CJ6" s="2">
        <f>'First Dose Daily Demand'!$C6*2</f>
        <v>2063.5235089639223</v>
      </c>
      <c r="CK6" s="2">
        <f>'First Dose Daily Demand'!$C6*2</f>
        <v>2063.5235089639223</v>
      </c>
      <c r="CL6" s="2">
        <f>'First Dose Daily Demand'!$C6*2</f>
        <v>2063.5235089639223</v>
      </c>
      <c r="CM6" s="2">
        <f>'First Dose Daily Demand'!$C6*2</f>
        <v>2063.5235089639223</v>
      </c>
      <c r="CN6" s="2">
        <f>'First Dose Daily Demand'!$C6*2</f>
        <v>2063.5235089639223</v>
      </c>
      <c r="CO6" s="2">
        <f>'First Dose Daily Demand'!$C6*2</f>
        <v>2063.5235089639223</v>
      </c>
      <c r="CP6" s="3">
        <f>'First Dose Daily Demand'!$F6+$CO6</f>
        <v>2684.2332729324157</v>
      </c>
      <c r="CQ6" s="3">
        <f>'First Dose Daily Demand'!$F6+$CO6</f>
        <v>2684.2332729324157</v>
      </c>
      <c r="CR6" s="3">
        <f>'First Dose Daily Demand'!$F6+$CO6</f>
        <v>2684.2332729324157</v>
      </c>
      <c r="CS6" s="3">
        <f>'First Dose Daily Demand'!$F6+$CO6</f>
        <v>2684.2332729324157</v>
      </c>
      <c r="CT6" s="3">
        <f>'First Dose Daily Demand'!$F6+$CO6</f>
        <v>2684.2332729324157</v>
      </c>
      <c r="CU6" s="3">
        <f>'First Dose Daily Demand'!$F6+$CO6</f>
        <v>2684.2332729324157</v>
      </c>
      <c r="CV6" s="3">
        <f>'First Dose Daily Demand'!$F6+$CO6</f>
        <v>2684.2332729324157</v>
      </c>
      <c r="CW6" s="3">
        <f>'First Dose Daily Demand'!$F6+$CO6</f>
        <v>2684.2332729324157</v>
      </c>
      <c r="CX6" s="3">
        <f>'First Dose Daily Demand'!$F6+$CO6</f>
        <v>2684.2332729324157</v>
      </c>
      <c r="CY6" s="3">
        <f>'First Dose Daily Demand'!$F6+$CO6</f>
        <v>2684.2332729324157</v>
      </c>
      <c r="CZ6" s="3">
        <f>'First Dose Daily Demand'!$F6+$CO6</f>
        <v>2684.2332729324157</v>
      </c>
      <c r="DA6" s="3">
        <f>'First Dose Daily Demand'!$F6+$CO6</f>
        <v>2684.2332729324157</v>
      </c>
      <c r="DB6" s="3">
        <f>'First Dose Daily Demand'!$F6+$CO6</f>
        <v>2684.2332729324157</v>
      </c>
      <c r="DC6" s="3">
        <f>'First Dose Daily Demand'!$F6+$CO6</f>
        <v>2684.2332729324157</v>
      </c>
      <c r="DD6" s="3">
        <f>'First Dose Daily Demand'!$F6+$CO6</f>
        <v>2684.2332729324157</v>
      </c>
      <c r="DE6" s="3">
        <f>'First Dose Daily Demand'!$F6+$CO6</f>
        <v>2684.2332729324157</v>
      </c>
      <c r="DF6" s="3">
        <f>'First Dose Daily Demand'!$F6+$CO6</f>
        <v>2684.2332729324157</v>
      </c>
      <c r="DG6" s="3">
        <f>'First Dose Daily Demand'!$F6+$CO6</f>
        <v>2684.2332729324157</v>
      </c>
      <c r="DH6" s="3">
        <f>'First Dose Daily Demand'!$F6+$CO6</f>
        <v>2684.2332729324157</v>
      </c>
      <c r="DI6" s="3">
        <f>'First Dose Daily Demand'!$F6+$CO6</f>
        <v>2684.2332729324157</v>
      </c>
      <c r="DJ6" s="3">
        <f>'First Dose Daily Demand'!$F6+$CO6</f>
        <v>2684.2332729324157</v>
      </c>
      <c r="DK6" s="3">
        <f>'First Dose Daily Demand'!$F6+$CO6</f>
        <v>2684.2332729324157</v>
      </c>
      <c r="DL6" s="3">
        <f>'First Dose Daily Demand'!$F6+$CO6</f>
        <v>2684.2332729324157</v>
      </c>
      <c r="DM6" s="3">
        <f>'First Dose Daily Demand'!$F6+$CO6</f>
        <v>2684.2332729324157</v>
      </c>
      <c r="DN6" s="3">
        <f>'First Dose Daily Demand'!$F6+$CO6</f>
        <v>2684.2332729324157</v>
      </c>
      <c r="DO6" s="3">
        <f>'First Dose Daily Demand'!$F6+$CO6</f>
        <v>2684.2332729324157</v>
      </c>
      <c r="DP6" s="3">
        <f>'First Dose Daily Demand'!$F6+$CO6</f>
        <v>2684.2332729324157</v>
      </c>
      <c r="DQ6" s="3">
        <f>'First Dose Daily Demand'!$F6*2</f>
        <v>1241.4195279369869</v>
      </c>
      <c r="DR6" s="3">
        <f>'First Dose Daily Demand'!$F6*2</f>
        <v>1241.4195279369869</v>
      </c>
      <c r="DS6" s="3">
        <f>'First Dose Daily Demand'!$F6*2</f>
        <v>1241.4195279369869</v>
      </c>
      <c r="DT6" s="3">
        <f>'First Dose Daily Demand'!$F6*2</f>
        <v>1241.4195279369869</v>
      </c>
      <c r="DU6" s="3">
        <f>'First Dose Daily Demand'!$F6*2</f>
        <v>1241.4195279369869</v>
      </c>
      <c r="DV6" s="3">
        <f>'First Dose Daily Demand'!$F6*2</f>
        <v>1241.4195279369869</v>
      </c>
      <c r="DW6" s="3">
        <f>'First Dose Daily Demand'!$F6*2</f>
        <v>1241.4195279369869</v>
      </c>
      <c r="DX6" s="3">
        <f>'First Dose Daily Demand'!$F6*2</f>
        <v>1241.4195279369869</v>
      </c>
      <c r="DY6" s="3">
        <f>'First Dose Daily Demand'!$F6*2</f>
        <v>1241.4195279369869</v>
      </c>
      <c r="DZ6" s="3">
        <f>'First Dose Daily Demand'!$F6*2</f>
        <v>1241.4195279369869</v>
      </c>
      <c r="EA6" s="3">
        <f>'First Dose Daily Demand'!$F6*2</f>
        <v>1241.4195279369869</v>
      </c>
      <c r="EB6" s="3">
        <f>'First Dose Daily Demand'!$F6*2</f>
        <v>1241.4195279369869</v>
      </c>
      <c r="EC6" s="3">
        <f>'First Dose Daily Demand'!$F6*2</f>
        <v>1241.4195279369869</v>
      </c>
      <c r="ED6" s="3">
        <f>'First Dose Daily Demand'!$F6*2</f>
        <v>1241.4195279369869</v>
      </c>
      <c r="EE6" s="3">
        <f>'First Dose Daily Demand'!$F6*2</f>
        <v>1241.4195279369869</v>
      </c>
      <c r="EF6" s="3">
        <f>'First Dose Daily Demand'!$F6*2</f>
        <v>1241.4195279369869</v>
      </c>
      <c r="EG6" s="3">
        <f>'First Dose Daily Demand'!$F6*2</f>
        <v>1241.4195279369869</v>
      </c>
      <c r="EH6" s="3">
        <f>'First Dose Daily Demand'!$F6*2</f>
        <v>1241.4195279369869</v>
      </c>
      <c r="EI6" s="3">
        <f>'First Dose Daily Demand'!$F6*2</f>
        <v>1241.4195279369869</v>
      </c>
      <c r="EJ6" s="3">
        <f>'First Dose Daily Demand'!$F6*2</f>
        <v>1241.4195279369869</v>
      </c>
      <c r="EK6" s="3">
        <f>'First Dose Daily Demand'!$F6*2</f>
        <v>1241.4195279369869</v>
      </c>
      <c r="EL6" s="3">
        <f>'First Dose Daily Demand'!$F6*2</f>
        <v>1241.4195279369869</v>
      </c>
      <c r="EM6" s="3">
        <f>'First Dose Daily Demand'!$F6*2</f>
        <v>1241.4195279369869</v>
      </c>
      <c r="EN6" s="3">
        <f>'First Dose Daily Demand'!$F6*2</f>
        <v>1241.4195279369869</v>
      </c>
      <c r="EO6" s="3">
        <f>'First Dose Daily Demand'!$F6*2</f>
        <v>1241.4195279369869</v>
      </c>
      <c r="EP6" s="3">
        <f>'First Dose Daily Demand'!$F6*2</f>
        <v>1241.4195279369869</v>
      </c>
      <c r="EQ6" s="3">
        <f>'First Dose Daily Demand'!$F6*2</f>
        <v>1241.4195279369869</v>
      </c>
      <c r="ER6" s="3">
        <f>'First Dose Daily Demand'!$F6*2</f>
        <v>1241.4195279369869</v>
      </c>
      <c r="ES6" s="3">
        <f>'First Dose Daily Demand'!$F6*2</f>
        <v>1241.4195279369869</v>
      </c>
      <c r="ET6" s="3">
        <f>'First Dose Daily Demand'!$F6*2</f>
        <v>1241.4195279369869</v>
      </c>
      <c r="EU6" s="3">
        <f>'First Dose Daily Demand'!$F6*2</f>
        <v>1241.4195279369869</v>
      </c>
      <c r="EV6" s="3">
        <f>'First Dose Daily Demand'!$F6*2</f>
        <v>1241.4195279369869</v>
      </c>
      <c r="EW6" s="3">
        <f>'First Dose Daily Demand'!$F6*2</f>
        <v>1241.4195279369869</v>
      </c>
      <c r="EX6" s="3">
        <f>'First Dose Daily Demand'!$F6*2</f>
        <v>1241.4195279369869</v>
      </c>
      <c r="EY6" s="3">
        <f>'First Dose Daily Demand'!$F6*2</f>
        <v>1241.4195279369869</v>
      </c>
      <c r="EZ6" s="3">
        <f>'First Dose Daily Demand'!$F6*2</f>
        <v>1241.4195279369869</v>
      </c>
      <c r="FA6" s="3">
        <f>'First Dose Daily Demand'!$F6*2</f>
        <v>1241.4195279369869</v>
      </c>
      <c r="FB6" s="3">
        <f>'First Dose Daily Demand'!$F6*2</f>
        <v>1241.4195279369869</v>
      </c>
      <c r="FC6" s="3">
        <f>'First Dose Daily Demand'!$F6*2</f>
        <v>1241.4195279369869</v>
      </c>
      <c r="FD6" s="3">
        <f>'First Dose Daily Demand'!$F6*2</f>
        <v>1241.4195279369869</v>
      </c>
      <c r="FE6" s="3">
        <f>'First Dose Daily Demand'!$F6*2</f>
        <v>1241.4195279369869</v>
      </c>
      <c r="FF6" s="3">
        <f>'First Dose Daily Demand'!$F6*2</f>
        <v>1241.4195279369869</v>
      </c>
      <c r="FG6" s="3">
        <f>'First Dose Daily Demand'!$F6*2</f>
        <v>1241.4195279369869</v>
      </c>
      <c r="FH6" s="3">
        <f>'First Dose Daily Demand'!$F6*2</f>
        <v>1241.4195279369869</v>
      </c>
      <c r="FI6" s="3">
        <f>'First Dose Daily Demand'!$F6*2</f>
        <v>1241.4195279369869</v>
      </c>
      <c r="FJ6" s="3">
        <f>'First Dose Daily Demand'!$F6*2</f>
        <v>1241.4195279369869</v>
      </c>
      <c r="FK6" s="3">
        <f>'First Dose Daily Demand'!$F6*2</f>
        <v>1241.4195279369869</v>
      </c>
      <c r="FL6" s="3">
        <f>'First Dose Daily Demand'!$F6*2</f>
        <v>1241.4195279369869</v>
      </c>
      <c r="FM6" s="3">
        <f>'First Dose Daily Demand'!$F6*2</f>
        <v>1241.4195279369869</v>
      </c>
      <c r="FN6" s="3">
        <f>'First Dose Daily Demand'!$F6*2</f>
        <v>1241.4195279369869</v>
      </c>
      <c r="FO6" s="3">
        <f>'First Dose Daily Demand'!$F6*2</f>
        <v>1241.4195279369869</v>
      </c>
      <c r="FP6" s="3">
        <f>'First Dose Daily Demand'!$F6*2</f>
        <v>1241.4195279369869</v>
      </c>
      <c r="FQ6" s="3">
        <f>'First Dose Daily Demand'!$F6*2</f>
        <v>1241.4195279369869</v>
      </c>
      <c r="FR6" s="3">
        <f>'First Dose Daily Demand'!$F6*2</f>
        <v>1241.4195279369869</v>
      </c>
      <c r="FS6" s="3">
        <f>'First Dose Daily Demand'!$F6*2</f>
        <v>1241.4195279369869</v>
      </c>
      <c r="FT6" s="3">
        <f>'First Dose Daily Demand'!$F6*2</f>
        <v>1241.4195279369869</v>
      </c>
      <c r="FU6" s="3">
        <f>'First Dose Daily Demand'!$F6*2</f>
        <v>1241.4195279369869</v>
      </c>
      <c r="FV6" s="3">
        <f>'First Dose Daily Demand'!$F6*2</f>
        <v>1241.4195279369869</v>
      </c>
      <c r="FW6" s="3">
        <f>'First Dose Daily Demand'!$F6*2</f>
        <v>1241.4195279369869</v>
      </c>
      <c r="FX6" s="3">
        <f>'First Dose Daily Demand'!$F6*2</f>
        <v>1241.4195279369869</v>
      </c>
      <c r="FY6" s="3">
        <f>'First Dose Daily Demand'!$F6*2</f>
        <v>1241.4195279369869</v>
      </c>
      <c r="FZ6" s="3">
        <f>'First Dose Daily Demand'!$F6*2</f>
        <v>1241.4195279369869</v>
      </c>
      <c r="GA6" s="3">
        <f>'First Dose Daily Demand'!$F6*2</f>
        <v>1241.4195279369869</v>
      </c>
      <c r="GB6" s="3">
        <f>'First Dose Daily Demand'!$F6*2</f>
        <v>1241.4195279369869</v>
      </c>
      <c r="GC6" s="3">
        <f>'First Dose Daily Demand'!$F6*2</f>
        <v>1241.4195279369869</v>
      </c>
      <c r="GD6" s="3">
        <f>'First Dose Daily Demand'!$F6*2</f>
        <v>1241.4195279369869</v>
      </c>
      <c r="GE6" s="3">
        <f>'First Dose Daily Demand'!$F6*2</f>
        <v>1241.4195279369869</v>
      </c>
      <c r="GF6" s="3">
        <f>'First Dose Daily Demand'!$F6*2</f>
        <v>1241.4195279369869</v>
      </c>
      <c r="GG6" s="3">
        <f>'First Dose Daily Demand'!$F6*2</f>
        <v>1241.4195279369869</v>
      </c>
      <c r="GH6" s="3">
        <f>'First Dose Daily Demand'!$F6*2</f>
        <v>1241.4195279369869</v>
      </c>
      <c r="GI6" s="3">
        <f>'First Dose Daily Demand'!$F6*2</f>
        <v>1241.4195279369869</v>
      </c>
      <c r="GJ6" s="3">
        <f>'First Dose Daily Demand'!$F6*2</f>
        <v>1241.4195279369869</v>
      </c>
      <c r="GK6" s="3">
        <f>'First Dose Daily Demand'!$F6*2</f>
        <v>1241.4195279369869</v>
      </c>
      <c r="GL6" s="3">
        <f>'First Dose Daily Demand'!$F6*2</f>
        <v>1241.4195279369869</v>
      </c>
      <c r="GM6" s="3">
        <f>'First Dose Daily Demand'!$F6*2</f>
        <v>1241.4195279369869</v>
      </c>
      <c r="GN6" s="3">
        <f>'First Dose Daily Demand'!$F6*2</f>
        <v>1241.4195279369869</v>
      </c>
      <c r="GO6" s="3">
        <f>'First Dose Daily Demand'!$F6*2</f>
        <v>1241.4195279369869</v>
      </c>
      <c r="GP6" s="3">
        <f>'First Dose Daily Demand'!$F6*2</f>
        <v>1241.4195279369869</v>
      </c>
      <c r="GQ6" s="3">
        <f>'First Dose Daily Demand'!$F6*2</f>
        <v>1241.4195279369869</v>
      </c>
      <c r="GR6" s="3">
        <f>'First Dose Daily Demand'!$F6*2</f>
        <v>1241.4195279369869</v>
      </c>
      <c r="GS6" s="3">
        <f>'First Dose Daily Demand'!$F6*2</f>
        <v>1241.4195279369869</v>
      </c>
      <c r="GT6" s="3">
        <f>'First Dose Daily Demand'!$F6*2</f>
        <v>1241.4195279369869</v>
      </c>
      <c r="GU6" s="3">
        <f>'First Dose Daily Demand'!$F6*2</f>
        <v>1241.4195279369869</v>
      </c>
      <c r="GV6" s="3">
        <f>'First Dose Daily Demand'!$F6*2</f>
        <v>1241.4195279369869</v>
      </c>
      <c r="GW6" s="3">
        <f>'First Dose Daily Demand'!$F6*2</f>
        <v>1241.4195279369869</v>
      </c>
      <c r="GX6" s="3">
        <f>'First Dose Daily Demand'!$F6*2</f>
        <v>1241.4195279369869</v>
      </c>
      <c r="GY6" s="3">
        <f>'First Dose Daily Demand'!$F6*2</f>
        <v>1241.4195279369869</v>
      </c>
      <c r="GZ6" s="3">
        <f>'First Dose Daily Demand'!$F6*2</f>
        <v>1241.4195279369869</v>
      </c>
      <c r="HA6" s="3">
        <f>'First Dose Daily Demand'!$F6*2</f>
        <v>1241.4195279369869</v>
      </c>
      <c r="HB6" s="3">
        <f>'First Dose Daily Demand'!$F6*2</f>
        <v>1241.4195279369869</v>
      </c>
      <c r="HC6" s="3">
        <f>'First Dose Daily Demand'!$F6*2</f>
        <v>1241.4195279369869</v>
      </c>
      <c r="HD6" s="3">
        <f>'First Dose Daily Demand'!$F6*2</f>
        <v>1241.4195279369869</v>
      </c>
      <c r="HE6" s="3">
        <f>'First Dose Daily Demand'!$F6*2</f>
        <v>1241.4195279369869</v>
      </c>
      <c r="HF6" s="3">
        <f>'First Dose Daily Demand'!$F6*2</f>
        <v>1241.4195279369869</v>
      </c>
      <c r="HG6" s="3">
        <f>'First Dose Daily Demand'!$F6*2</f>
        <v>1241.4195279369869</v>
      </c>
      <c r="HH6" s="3">
        <f>'First Dose Daily Demand'!$F6*2</f>
        <v>1241.4195279369869</v>
      </c>
      <c r="HI6" s="3">
        <f>'First Dose Daily Demand'!$F6*2</f>
        <v>1241.4195279369869</v>
      </c>
      <c r="HJ6" s="3">
        <f>'First Dose Daily Demand'!$F6*2</f>
        <v>1241.4195279369869</v>
      </c>
      <c r="HK6" s="3">
        <f>'First Dose Daily Demand'!$F6*2</f>
        <v>1241.4195279369869</v>
      </c>
      <c r="HL6" s="3">
        <f>'First Dose Daily Demand'!$F6*2</f>
        <v>1241.4195279369869</v>
      </c>
      <c r="HM6" s="3">
        <f>'First Dose Daily Demand'!$F6*2</f>
        <v>1241.4195279369869</v>
      </c>
      <c r="HN6" s="3">
        <f>'First Dose Daily Demand'!$F6*2</f>
        <v>1241.4195279369869</v>
      </c>
      <c r="HO6" s="3">
        <f>'First Dose Daily Demand'!$F6*2</f>
        <v>1241.4195279369869</v>
      </c>
      <c r="HP6" s="3">
        <f>'First Dose Daily Demand'!$F6*2</f>
        <v>1241.4195279369869</v>
      </c>
      <c r="HQ6" s="3">
        <f>'First Dose Daily Demand'!$F6*2</f>
        <v>1241.4195279369869</v>
      </c>
      <c r="HR6" s="3">
        <f>'First Dose Daily Demand'!$F6*2</f>
        <v>1241.4195279369869</v>
      </c>
      <c r="HS6" s="3">
        <f>'First Dose Daily Demand'!$F6*2</f>
        <v>1241.4195279369869</v>
      </c>
      <c r="HT6" s="3">
        <f>'First Dose Daily Demand'!$F6*2</f>
        <v>1241.4195279369869</v>
      </c>
      <c r="HU6" s="3">
        <f>'First Dose Daily Demand'!$F6*2</f>
        <v>1241.4195279369869</v>
      </c>
      <c r="HV6" s="3">
        <f>'First Dose Daily Demand'!$F6*2</f>
        <v>1241.4195279369869</v>
      </c>
      <c r="HW6" s="3">
        <f>'First Dose Daily Demand'!$F6*2</f>
        <v>1241.4195279369869</v>
      </c>
      <c r="HX6" s="3">
        <f>'First Dose Daily Demand'!$F6*2</f>
        <v>1241.4195279369869</v>
      </c>
      <c r="HY6" s="3">
        <f>'First Dose Daily Demand'!$F6*2</f>
        <v>1241.4195279369869</v>
      </c>
      <c r="HZ6" s="3">
        <f>'First Dose Daily Demand'!$F6*2</f>
        <v>1241.4195279369869</v>
      </c>
      <c r="IA6" s="3">
        <f>'First Dose Daily Demand'!$F6*2</f>
        <v>1241.4195279369869</v>
      </c>
      <c r="IB6" s="3">
        <f>'First Dose Daily Demand'!$F6*2</f>
        <v>1241.4195279369869</v>
      </c>
      <c r="IC6" s="3">
        <f>'First Dose Daily Demand'!$F6*2</f>
        <v>1241.4195279369869</v>
      </c>
      <c r="ID6" s="3">
        <f>'First Dose Daily Demand'!$F6*2</f>
        <v>1241.4195279369869</v>
      </c>
      <c r="IE6" s="3">
        <f>'First Dose Daily Demand'!$F6*2</f>
        <v>1241.4195279369869</v>
      </c>
      <c r="IF6" s="3">
        <f>'First Dose Daily Demand'!$F6*2</f>
        <v>1241.4195279369869</v>
      </c>
      <c r="IG6" s="3">
        <f>'First Dose Daily Demand'!$F6*2</f>
        <v>1241.4195279369869</v>
      </c>
      <c r="IH6" s="3">
        <f>'First Dose Daily Demand'!$F6*2</f>
        <v>1241.4195279369869</v>
      </c>
      <c r="II6" s="3">
        <f>'First Dose Daily Demand'!$F6*2</f>
        <v>1241.4195279369869</v>
      </c>
      <c r="IJ6" s="3">
        <f>'First Dose Daily Demand'!$F6*2</f>
        <v>1241.4195279369869</v>
      </c>
      <c r="IK6" s="3">
        <f>'First Dose Daily Demand'!$F6*2</f>
        <v>1241.4195279369869</v>
      </c>
      <c r="IL6" s="3">
        <f>'First Dose Daily Demand'!$F6*2</f>
        <v>1241.4195279369869</v>
      </c>
      <c r="IM6" s="3">
        <f>'First Dose Daily Demand'!$F6*2</f>
        <v>1241.4195279369869</v>
      </c>
      <c r="IN6" s="3">
        <f>'First Dose Daily Demand'!$F6*2</f>
        <v>1241.4195279369869</v>
      </c>
      <c r="IO6" s="3">
        <f>'First Dose Daily Demand'!$F6*2</f>
        <v>1241.4195279369869</v>
      </c>
      <c r="IP6" s="3">
        <f>'First Dose Daily Demand'!$F6*2</f>
        <v>1241.4195279369869</v>
      </c>
      <c r="IQ6" s="3">
        <f>'First Dose Daily Demand'!$F6*2</f>
        <v>1241.4195279369869</v>
      </c>
      <c r="IR6" s="3">
        <f>'First Dose Daily Demand'!$F6*2</f>
        <v>1241.4195279369869</v>
      </c>
      <c r="IS6" s="3">
        <f>'First Dose Daily Demand'!$F6*2</f>
        <v>1241.4195279369869</v>
      </c>
      <c r="IT6" s="3">
        <f>'First Dose Daily Demand'!$F6*2</f>
        <v>1241.4195279369869</v>
      </c>
      <c r="IU6" s="3">
        <f>'First Dose Daily Demand'!$F6*2</f>
        <v>1241.4195279369869</v>
      </c>
      <c r="IV6" s="3">
        <f>'First Dose Daily Demand'!$F6*2</f>
        <v>1241.4195279369869</v>
      </c>
      <c r="IW6" s="3">
        <f>'First Dose Daily Demand'!$F6*2</f>
        <v>1241.4195279369869</v>
      </c>
      <c r="IX6" s="3">
        <f>'First Dose Daily Demand'!$F6*2</f>
        <v>1241.4195279369869</v>
      </c>
      <c r="IY6" s="3">
        <f>'First Dose Daily Demand'!$F6*2</f>
        <v>1241.4195279369869</v>
      </c>
      <c r="IZ6" s="3">
        <f>'First Dose Daily Demand'!$F6*2</f>
        <v>1241.4195279369869</v>
      </c>
      <c r="JA6" s="3">
        <f>'First Dose Daily Demand'!$F6*2</f>
        <v>1241.4195279369869</v>
      </c>
      <c r="JB6" s="3">
        <f>'First Dose Daily Demand'!$F6*2</f>
        <v>1241.4195279369869</v>
      </c>
      <c r="JC6" s="3">
        <f>'First Dose Daily Demand'!$F6*2</f>
        <v>1241.4195279369869</v>
      </c>
      <c r="JD6" s="3">
        <f>'First Dose Daily Demand'!$F6*2</f>
        <v>1241.4195279369869</v>
      </c>
      <c r="JE6" s="3">
        <f>'First Dose Daily Demand'!$F6*2</f>
        <v>1241.4195279369869</v>
      </c>
      <c r="JF6" s="3">
        <f>'First Dose Daily Demand'!$F6*2</f>
        <v>1241.4195279369869</v>
      </c>
      <c r="JG6" s="3">
        <f>'First Dose Daily Demand'!$F6*2</f>
        <v>1241.4195279369869</v>
      </c>
      <c r="JH6" s="3">
        <f>'First Dose Daily Demand'!$F6*2</f>
        <v>1241.4195279369869</v>
      </c>
      <c r="JI6" s="3">
        <f>'First Dose Daily Demand'!$F6*2</f>
        <v>1241.4195279369869</v>
      </c>
      <c r="JJ6" s="3">
        <f>'First Dose Daily Demand'!$F6*2</f>
        <v>1241.4195279369869</v>
      </c>
      <c r="JK6" s="3">
        <f>'First Dose Daily Demand'!$F6*2</f>
        <v>1241.4195279369869</v>
      </c>
      <c r="JL6" s="3">
        <f>'First Dose Daily Demand'!$F6*2</f>
        <v>1241.4195279369869</v>
      </c>
      <c r="JM6" s="3">
        <f>'First Dose Daily Demand'!$F6*2</f>
        <v>1241.4195279369869</v>
      </c>
      <c r="JN6" s="3">
        <f>'First Dose Daily Demand'!$F6*2</f>
        <v>1241.4195279369869</v>
      </c>
      <c r="JO6" s="3">
        <f>'First Dose Daily Demand'!$F6*2</f>
        <v>1241.4195279369869</v>
      </c>
      <c r="JP6" s="3">
        <f>'First Dose Daily Demand'!$F6*2</f>
        <v>1241.4195279369869</v>
      </c>
      <c r="JQ6" s="3">
        <f>'First Dose Daily Demand'!$F6*2</f>
        <v>1241.4195279369869</v>
      </c>
    </row>
    <row r="7" spans="1:277">
      <c r="A7" s="68"/>
      <c r="B7" t="s">
        <v>28</v>
      </c>
      <c r="C7" s="2">
        <f>'First Dose Daily Demand'!$C7</f>
        <v>468.18830343218082</v>
      </c>
      <c r="D7" s="2">
        <f>'First Dose Daily Demand'!$C7</f>
        <v>468.18830343218082</v>
      </c>
      <c r="E7" s="2">
        <f>'First Dose Daily Demand'!$C7</f>
        <v>468.18830343218082</v>
      </c>
      <c r="F7" s="2">
        <f>'First Dose Daily Demand'!$C7</f>
        <v>468.18830343218082</v>
      </c>
      <c r="G7" s="2">
        <f>'First Dose Daily Demand'!$C7</f>
        <v>468.18830343218082</v>
      </c>
      <c r="H7" s="2">
        <f>'First Dose Daily Demand'!$C7</f>
        <v>468.18830343218082</v>
      </c>
      <c r="I7" s="2">
        <f>'First Dose Daily Demand'!$C7</f>
        <v>468.18830343218082</v>
      </c>
      <c r="J7" s="2">
        <f>'First Dose Daily Demand'!$C7</f>
        <v>468.18830343218082</v>
      </c>
      <c r="K7" s="2">
        <f>'First Dose Daily Demand'!$C7</f>
        <v>468.18830343218082</v>
      </c>
      <c r="L7" s="2">
        <f>'First Dose Daily Demand'!$C7</f>
        <v>468.18830343218082</v>
      </c>
      <c r="M7" s="2">
        <f>'First Dose Daily Demand'!$C7</f>
        <v>468.18830343218082</v>
      </c>
      <c r="N7" s="2">
        <f>'First Dose Daily Demand'!$C7</f>
        <v>468.18830343218082</v>
      </c>
      <c r="O7" s="2">
        <f>'First Dose Daily Demand'!$C7</f>
        <v>468.18830343218082</v>
      </c>
      <c r="P7" s="2">
        <f>'First Dose Daily Demand'!$C7</f>
        <v>468.18830343218082</v>
      </c>
      <c r="Q7" s="2">
        <f>'First Dose Daily Demand'!$C7</f>
        <v>468.18830343218082</v>
      </c>
      <c r="R7" s="2">
        <f>'First Dose Daily Demand'!$C7</f>
        <v>468.18830343218082</v>
      </c>
      <c r="S7" s="2">
        <f>'First Dose Daily Demand'!$C7</f>
        <v>468.18830343218082</v>
      </c>
      <c r="T7" s="2">
        <f>'First Dose Daily Demand'!$C7</f>
        <v>468.18830343218082</v>
      </c>
      <c r="U7" s="2">
        <f>'First Dose Daily Demand'!$C7</f>
        <v>468.18830343218082</v>
      </c>
      <c r="V7" s="2">
        <f>'First Dose Daily Demand'!$C7</f>
        <v>468.18830343218082</v>
      </c>
      <c r="W7" s="2">
        <f>'First Dose Daily Demand'!$C7</f>
        <v>468.18830343218082</v>
      </c>
      <c r="X7" s="2">
        <f>'First Dose Daily Demand'!$C7</f>
        <v>468.18830343218082</v>
      </c>
      <c r="Y7" s="2">
        <f>'First Dose Daily Demand'!$C7</f>
        <v>468.18830343218082</v>
      </c>
      <c r="Z7" s="2">
        <f>'First Dose Daily Demand'!$C7</f>
        <v>468.18830343218082</v>
      </c>
      <c r="AA7" s="2">
        <f>'First Dose Daily Demand'!$C7</f>
        <v>468.18830343218082</v>
      </c>
      <c r="AB7" s="2">
        <f>'First Dose Daily Demand'!$C7</f>
        <v>468.18830343218082</v>
      </c>
      <c r="AC7" s="2">
        <f>'First Dose Daily Demand'!$C7</f>
        <v>468.18830343218082</v>
      </c>
      <c r="AD7" s="2">
        <f>'First Dose Daily Demand'!$C7*2</f>
        <v>936.37660686436163</v>
      </c>
      <c r="AE7" s="2">
        <f>'First Dose Daily Demand'!$C7*2</f>
        <v>936.37660686436163</v>
      </c>
      <c r="AF7" s="2">
        <f>'First Dose Daily Demand'!$C7*2</f>
        <v>936.37660686436163</v>
      </c>
      <c r="AG7" s="2">
        <f>'First Dose Daily Demand'!$C7*2</f>
        <v>936.37660686436163</v>
      </c>
      <c r="AH7" s="2">
        <f>'First Dose Daily Demand'!$C7*2</f>
        <v>936.37660686436163</v>
      </c>
      <c r="AI7" s="2">
        <f>'First Dose Daily Demand'!$C7*2</f>
        <v>936.37660686436163</v>
      </c>
      <c r="AJ7" s="2">
        <f>'First Dose Daily Demand'!$C7*2</f>
        <v>936.37660686436163</v>
      </c>
      <c r="AK7" s="2">
        <f>'First Dose Daily Demand'!$C7*2</f>
        <v>936.37660686436163</v>
      </c>
      <c r="AL7" s="2">
        <f>'First Dose Daily Demand'!$C7*2</f>
        <v>936.37660686436163</v>
      </c>
      <c r="AM7" s="2">
        <f>'First Dose Daily Demand'!$C7*2</f>
        <v>936.37660686436163</v>
      </c>
      <c r="AN7" s="2">
        <f>'First Dose Daily Demand'!$C7*2</f>
        <v>936.37660686436163</v>
      </c>
      <c r="AO7" s="2">
        <f>'First Dose Daily Demand'!$C7*2</f>
        <v>936.37660686436163</v>
      </c>
      <c r="AP7" s="2">
        <f>'First Dose Daily Demand'!$C7*2</f>
        <v>936.37660686436163</v>
      </c>
      <c r="AQ7" s="2">
        <f>'First Dose Daily Demand'!$C7*2</f>
        <v>936.37660686436163</v>
      </c>
      <c r="AR7" s="2">
        <f>'First Dose Daily Demand'!$C7*2</f>
        <v>936.37660686436163</v>
      </c>
      <c r="AS7" s="2">
        <f>'First Dose Daily Demand'!$C7*2</f>
        <v>936.37660686436163</v>
      </c>
      <c r="AT7" s="2">
        <f>'First Dose Daily Demand'!$C7*2</f>
        <v>936.37660686436163</v>
      </c>
      <c r="AU7" s="2">
        <f>'First Dose Daily Demand'!$C7*2</f>
        <v>936.37660686436163</v>
      </c>
      <c r="AV7" s="2">
        <f>'First Dose Daily Demand'!$C7*2</f>
        <v>936.37660686436163</v>
      </c>
      <c r="AW7" s="2">
        <f>'First Dose Daily Demand'!$C7*2</f>
        <v>936.37660686436163</v>
      </c>
      <c r="AX7" s="2">
        <f>'First Dose Daily Demand'!$C7*2</f>
        <v>936.37660686436163</v>
      </c>
      <c r="AY7" s="2">
        <f>'First Dose Daily Demand'!$C7*2</f>
        <v>936.37660686436163</v>
      </c>
      <c r="AZ7" s="2">
        <f>'First Dose Daily Demand'!$C7*2</f>
        <v>936.37660686436163</v>
      </c>
      <c r="BA7" s="2">
        <f>'First Dose Daily Demand'!$C7*2</f>
        <v>936.37660686436163</v>
      </c>
      <c r="BB7" s="2">
        <f>'First Dose Daily Demand'!$C7*2</f>
        <v>936.37660686436163</v>
      </c>
      <c r="BC7" s="2">
        <f>'First Dose Daily Demand'!$C7*2</f>
        <v>936.37660686436163</v>
      </c>
      <c r="BD7" s="2">
        <f>'First Dose Daily Demand'!$C7*2</f>
        <v>936.37660686436163</v>
      </c>
      <c r="BE7" s="2">
        <f>'First Dose Daily Demand'!$C7*2</f>
        <v>936.37660686436163</v>
      </c>
      <c r="BF7" s="2">
        <f>'First Dose Daily Demand'!$C7*2</f>
        <v>936.37660686436163</v>
      </c>
      <c r="BG7" s="2">
        <f>'First Dose Daily Demand'!$C7*2</f>
        <v>936.37660686436163</v>
      </c>
      <c r="BH7" s="2">
        <f>'First Dose Daily Demand'!$C7*2</f>
        <v>936.37660686436163</v>
      </c>
      <c r="BI7" s="2">
        <f>'First Dose Daily Demand'!$C7*2</f>
        <v>936.37660686436163</v>
      </c>
      <c r="BJ7" s="2">
        <f>'First Dose Daily Demand'!$C7*2</f>
        <v>936.37660686436163</v>
      </c>
      <c r="BK7" s="2">
        <f>'First Dose Daily Demand'!$C7*2</f>
        <v>936.37660686436163</v>
      </c>
      <c r="BL7" s="2">
        <f>'First Dose Daily Demand'!$C7*2</f>
        <v>936.37660686436163</v>
      </c>
      <c r="BM7" s="2">
        <f>'First Dose Daily Demand'!$C7*2</f>
        <v>936.37660686436163</v>
      </c>
      <c r="BN7" s="2">
        <f>'First Dose Daily Demand'!$C7*2</f>
        <v>936.37660686436163</v>
      </c>
      <c r="BO7" s="2">
        <f>'First Dose Daily Demand'!$C7*2</f>
        <v>936.37660686436163</v>
      </c>
      <c r="BP7" s="2">
        <f>'First Dose Daily Demand'!$C7*2</f>
        <v>936.37660686436163</v>
      </c>
      <c r="BQ7" s="2">
        <f>'First Dose Daily Demand'!$C7*2</f>
        <v>936.37660686436163</v>
      </c>
      <c r="BR7" s="2">
        <f>'First Dose Daily Demand'!$C7*2</f>
        <v>936.37660686436163</v>
      </c>
      <c r="BS7" s="2">
        <f>'First Dose Daily Demand'!$C7*2</f>
        <v>936.37660686436163</v>
      </c>
      <c r="BT7" s="2">
        <f>'First Dose Daily Demand'!$C7*2</f>
        <v>936.37660686436163</v>
      </c>
      <c r="BU7" s="2">
        <f>'First Dose Daily Demand'!$C7*2</f>
        <v>936.37660686436163</v>
      </c>
      <c r="BV7" s="2">
        <f>'First Dose Daily Demand'!$C7*2</f>
        <v>936.37660686436163</v>
      </c>
      <c r="BW7" s="2">
        <f>'First Dose Daily Demand'!$C7*2</f>
        <v>936.37660686436163</v>
      </c>
      <c r="BX7" s="2">
        <f>'First Dose Daily Demand'!$C7*2</f>
        <v>936.37660686436163</v>
      </c>
      <c r="BY7" s="2">
        <f>'First Dose Daily Demand'!$C7*2</f>
        <v>936.37660686436163</v>
      </c>
      <c r="BZ7" s="2">
        <f>'First Dose Daily Demand'!$C7*2</f>
        <v>936.37660686436163</v>
      </c>
      <c r="CA7" s="2">
        <f>'First Dose Daily Demand'!$C7*2</f>
        <v>936.37660686436163</v>
      </c>
      <c r="CB7" s="2">
        <f>'First Dose Daily Demand'!$C7*2</f>
        <v>936.37660686436163</v>
      </c>
      <c r="CC7" s="2">
        <f>'First Dose Daily Demand'!$C7*2</f>
        <v>936.37660686436163</v>
      </c>
      <c r="CD7" s="2">
        <f>'First Dose Daily Demand'!$C7*2</f>
        <v>936.37660686436163</v>
      </c>
      <c r="CE7" s="2">
        <f>'First Dose Daily Demand'!$C7*2</f>
        <v>936.37660686436163</v>
      </c>
      <c r="CF7" s="2">
        <f>'First Dose Daily Demand'!$C7*2</f>
        <v>936.37660686436163</v>
      </c>
      <c r="CG7" s="2">
        <f>'First Dose Daily Demand'!$C7*2</f>
        <v>936.37660686436163</v>
      </c>
      <c r="CH7" s="2">
        <f>'First Dose Daily Demand'!$C7*2</f>
        <v>936.37660686436163</v>
      </c>
      <c r="CI7" s="2">
        <f>'First Dose Daily Demand'!$C7*2</f>
        <v>936.37660686436163</v>
      </c>
      <c r="CJ7" s="2">
        <f>'First Dose Daily Demand'!$C7*2</f>
        <v>936.37660686436163</v>
      </c>
      <c r="CK7" s="2">
        <f>'First Dose Daily Demand'!$C7*2</f>
        <v>936.37660686436163</v>
      </c>
      <c r="CL7" s="2">
        <f>'First Dose Daily Demand'!$C7*2</f>
        <v>936.37660686436163</v>
      </c>
      <c r="CM7" s="2">
        <f>'First Dose Daily Demand'!$C7*2</f>
        <v>936.37660686436163</v>
      </c>
      <c r="CN7" s="2">
        <f>'First Dose Daily Demand'!$C7*2</f>
        <v>936.37660686436163</v>
      </c>
      <c r="CO7" s="2">
        <f>'First Dose Daily Demand'!$C7*2</f>
        <v>936.37660686436163</v>
      </c>
      <c r="CP7" s="3">
        <f>'First Dose Daily Demand'!$F7+$CO7</f>
        <v>1218.0395489668344</v>
      </c>
      <c r="CQ7" s="3">
        <f>'First Dose Daily Demand'!$F7+$CO7</f>
        <v>1218.0395489668344</v>
      </c>
      <c r="CR7" s="3">
        <f>'First Dose Daily Demand'!$F7+$CO7</f>
        <v>1218.0395489668344</v>
      </c>
      <c r="CS7" s="3">
        <f>'First Dose Daily Demand'!$F7+$CO7</f>
        <v>1218.0395489668344</v>
      </c>
      <c r="CT7" s="3">
        <f>'First Dose Daily Demand'!$F7+$CO7</f>
        <v>1218.0395489668344</v>
      </c>
      <c r="CU7" s="3">
        <f>'First Dose Daily Demand'!$F7+$CO7</f>
        <v>1218.0395489668344</v>
      </c>
      <c r="CV7" s="3">
        <f>'First Dose Daily Demand'!$F7+$CO7</f>
        <v>1218.0395489668344</v>
      </c>
      <c r="CW7" s="3">
        <f>'First Dose Daily Demand'!$F7+$CO7</f>
        <v>1218.0395489668344</v>
      </c>
      <c r="CX7" s="3">
        <f>'First Dose Daily Demand'!$F7+$CO7</f>
        <v>1218.0395489668344</v>
      </c>
      <c r="CY7" s="3">
        <f>'First Dose Daily Demand'!$F7+$CO7</f>
        <v>1218.0395489668344</v>
      </c>
      <c r="CZ7" s="3">
        <f>'First Dose Daily Demand'!$F7+$CO7</f>
        <v>1218.0395489668344</v>
      </c>
      <c r="DA7" s="3">
        <f>'First Dose Daily Demand'!$F7+$CO7</f>
        <v>1218.0395489668344</v>
      </c>
      <c r="DB7" s="3">
        <f>'First Dose Daily Demand'!$F7+$CO7</f>
        <v>1218.0395489668344</v>
      </c>
      <c r="DC7" s="3">
        <f>'First Dose Daily Demand'!$F7+$CO7</f>
        <v>1218.0395489668344</v>
      </c>
      <c r="DD7" s="3">
        <f>'First Dose Daily Demand'!$F7+$CO7</f>
        <v>1218.0395489668344</v>
      </c>
      <c r="DE7" s="3">
        <f>'First Dose Daily Demand'!$F7+$CO7</f>
        <v>1218.0395489668344</v>
      </c>
      <c r="DF7" s="3">
        <f>'First Dose Daily Demand'!$F7+$CO7</f>
        <v>1218.0395489668344</v>
      </c>
      <c r="DG7" s="3">
        <f>'First Dose Daily Demand'!$F7+$CO7</f>
        <v>1218.0395489668344</v>
      </c>
      <c r="DH7" s="3">
        <f>'First Dose Daily Demand'!$F7+$CO7</f>
        <v>1218.0395489668344</v>
      </c>
      <c r="DI7" s="3">
        <f>'First Dose Daily Demand'!$F7+$CO7</f>
        <v>1218.0395489668344</v>
      </c>
      <c r="DJ7" s="3">
        <f>'First Dose Daily Demand'!$F7+$CO7</f>
        <v>1218.0395489668344</v>
      </c>
      <c r="DK7" s="3">
        <f>'First Dose Daily Demand'!$F7+$CO7</f>
        <v>1218.0395489668344</v>
      </c>
      <c r="DL7" s="3">
        <f>'First Dose Daily Demand'!$F7+$CO7</f>
        <v>1218.0395489668344</v>
      </c>
      <c r="DM7" s="3">
        <f>'First Dose Daily Demand'!$F7+$CO7</f>
        <v>1218.0395489668344</v>
      </c>
      <c r="DN7" s="3">
        <f>'First Dose Daily Demand'!$F7+$CO7</f>
        <v>1218.0395489668344</v>
      </c>
      <c r="DO7" s="3">
        <f>'First Dose Daily Demand'!$F7+$CO7</f>
        <v>1218.0395489668344</v>
      </c>
      <c r="DP7" s="3">
        <f>'First Dose Daily Demand'!$F7+$CO7</f>
        <v>1218.0395489668344</v>
      </c>
      <c r="DQ7" s="3">
        <f>'First Dose Daily Demand'!$F7*2</f>
        <v>563.32588420494551</v>
      </c>
      <c r="DR7" s="3">
        <f>'First Dose Daily Demand'!$F7*2</f>
        <v>563.32588420494551</v>
      </c>
      <c r="DS7" s="3">
        <f>'First Dose Daily Demand'!$F7*2</f>
        <v>563.32588420494551</v>
      </c>
      <c r="DT7" s="3">
        <f>'First Dose Daily Demand'!$F7*2</f>
        <v>563.32588420494551</v>
      </c>
      <c r="DU7" s="3">
        <f>'First Dose Daily Demand'!$F7*2</f>
        <v>563.32588420494551</v>
      </c>
      <c r="DV7" s="3">
        <f>'First Dose Daily Demand'!$F7*2</f>
        <v>563.32588420494551</v>
      </c>
      <c r="DW7" s="3">
        <f>'First Dose Daily Demand'!$F7*2</f>
        <v>563.32588420494551</v>
      </c>
      <c r="DX7" s="3">
        <f>'First Dose Daily Demand'!$F7*2</f>
        <v>563.32588420494551</v>
      </c>
      <c r="DY7" s="3">
        <f>'First Dose Daily Demand'!$F7*2</f>
        <v>563.32588420494551</v>
      </c>
      <c r="DZ7" s="3">
        <f>'First Dose Daily Demand'!$F7*2</f>
        <v>563.32588420494551</v>
      </c>
      <c r="EA7" s="3">
        <f>'First Dose Daily Demand'!$F7*2</f>
        <v>563.32588420494551</v>
      </c>
      <c r="EB7" s="3">
        <f>'First Dose Daily Demand'!$F7*2</f>
        <v>563.32588420494551</v>
      </c>
      <c r="EC7" s="3">
        <f>'First Dose Daily Demand'!$F7*2</f>
        <v>563.32588420494551</v>
      </c>
      <c r="ED7" s="3">
        <f>'First Dose Daily Demand'!$F7*2</f>
        <v>563.32588420494551</v>
      </c>
      <c r="EE7" s="3">
        <f>'First Dose Daily Demand'!$F7*2</f>
        <v>563.32588420494551</v>
      </c>
      <c r="EF7" s="3">
        <f>'First Dose Daily Demand'!$F7*2</f>
        <v>563.32588420494551</v>
      </c>
      <c r="EG7" s="3">
        <f>'First Dose Daily Demand'!$F7*2</f>
        <v>563.32588420494551</v>
      </c>
      <c r="EH7" s="3">
        <f>'First Dose Daily Demand'!$F7*2</f>
        <v>563.32588420494551</v>
      </c>
      <c r="EI7" s="3">
        <f>'First Dose Daily Demand'!$F7*2</f>
        <v>563.32588420494551</v>
      </c>
      <c r="EJ7" s="3">
        <f>'First Dose Daily Demand'!$F7*2</f>
        <v>563.32588420494551</v>
      </c>
      <c r="EK7" s="3">
        <f>'First Dose Daily Demand'!$F7*2</f>
        <v>563.32588420494551</v>
      </c>
      <c r="EL7" s="3">
        <f>'First Dose Daily Demand'!$F7*2</f>
        <v>563.32588420494551</v>
      </c>
      <c r="EM7" s="3">
        <f>'First Dose Daily Demand'!$F7*2</f>
        <v>563.32588420494551</v>
      </c>
      <c r="EN7" s="3">
        <f>'First Dose Daily Demand'!$F7*2</f>
        <v>563.32588420494551</v>
      </c>
      <c r="EO7" s="3">
        <f>'First Dose Daily Demand'!$F7*2</f>
        <v>563.32588420494551</v>
      </c>
      <c r="EP7" s="3">
        <f>'First Dose Daily Demand'!$F7*2</f>
        <v>563.32588420494551</v>
      </c>
      <c r="EQ7" s="3">
        <f>'First Dose Daily Demand'!$F7*2</f>
        <v>563.32588420494551</v>
      </c>
      <c r="ER7" s="3">
        <f>'First Dose Daily Demand'!$F7*2</f>
        <v>563.32588420494551</v>
      </c>
      <c r="ES7" s="3">
        <f>'First Dose Daily Demand'!$F7*2</f>
        <v>563.32588420494551</v>
      </c>
      <c r="ET7" s="3">
        <f>'First Dose Daily Demand'!$F7*2</f>
        <v>563.32588420494551</v>
      </c>
      <c r="EU7" s="3">
        <f>'First Dose Daily Demand'!$F7*2</f>
        <v>563.32588420494551</v>
      </c>
      <c r="EV7" s="3">
        <f>'First Dose Daily Demand'!$F7*2</f>
        <v>563.32588420494551</v>
      </c>
      <c r="EW7" s="3">
        <f>'First Dose Daily Demand'!$F7*2</f>
        <v>563.32588420494551</v>
      </c>
      <c r="EX7" s="3">
        <f>'First Dose Daily Demand'!$F7*2</f>
        <v>563.32588420494551</v>
      </c>
      <c r="EY7" s="3">
        <f>'First Dose Daily Demand'!$F7*2</f>
        <v>563.32588420494551</v>
      </c>
      <c r="EZ7" s="3">
        <f>'First Dose Daily Demand'!$F7*2</f>
        <v>563.32588420494551</v>
      </c>
      <c r="FA7" s="3">
        <f>'First Dose Daily Demand'!$F7*2</f>
        <v>563.32588420494551</v>
      </c>
      <c r="FB7" s="3">
        <f>'First Dose Daily Demand'!$F7*2</f>
        <v>563.32588420494551</v>
      </c>
      <c r="FC7" s="3">
        <f>'First Dose Daily Demand'!$F7*2</f>
        <v>563.32588420494551</v>
      </c>
      <c r="FD7" s="3">
        <f>'First Dose Daily Demand'!$F7*2</f>
        <v>563.32588420494551</v>
      </c>
      <c r="FE7" s="3">
        <f>'First Dose Daily Demand'!$F7*2</f>
        <v>563.32588420494551</v>
      </c>
      <c r="FF7" s="3">
        <f>'First Dose Daily Demand'!$F7*2</f>
        <v>563.32588420494551</v>
      </c>
      <c r="FG7" s="3">
        <f>'First Dose Daily Demand'!$F7*2</f>
        <v>563.32588420494551</v>
      </c>
      <c r="FH7" s="3">
        <f>'First Dose Daily Demand'!$F7*2</f>
        <v>563.32588420494551</v>
      </c>
      <c r="FI7" s="3">
        <f>'First Dose Daily Demand'!$F7*2</f>
        <v>563.32588420494551</v>
      </c>
      <c r="FJ7" s="3">
        <f>'First Dose Daily Demand'!$F7*2</f>
        <v>563.32588420494551</v>
      </c>
      <c r="FK7" s="3">
        <f>'First Dose Daily Demand'!$F7*2</f>
        <v>563.32588420494551</v>
      </c>
      <c r="FL7" s="3">
        <f>'First Dose Daily Demand'!$F7*2</f>
        <v>563.32588420494551</v>
      </c>
      <c r="FM7" s="3">
        <f>'First Dose Daily Demand'!$F7*2</f>
        <v>563.32588420494551</v>
      </c>
      <c r="FN7" s="3">
        <f>'First Dose Daily Demand'!$F7*2</f>
        <v>563.32588420494551</v>
      </c>
      <c r="FO7" s="3">
        <f>'First Dose Daily Demand'!$F7*2</f>
        <v>563.32588420494551</v>
      </c>
      <c r="FP7" s="3">
        <f>'First Dose Daily Demand'!$F7*2</f>
        <v>563.32588420494551</v>
      </c>
      <c r="FQ7" s="3">
        <f>'First Dose Daily Demand'!$F7*2</f>
        <v>563.32588420494551</v>
      </c>
      <c r="FR7" s="3">
        <f>'First Dose Daily Demand'!$F7*2</f>
        <v>563.32588420494551</v>
      </c>
      <c r="FS7" s="3">
        <f>'First Dose Daily Demand'!$F7*2</f>
        <v>563.32588420494551</v>
      </c>
      <c r="FT7" s="3">
        <f>'First Dose Daily Demand'!$F7*2</f>
        <v>563.32588420494551</v>
      </c>
      <c r="FU7" s="3">
        <f>'First Dose Daily Demand'!$F7*2</f>
        <v>563.32588420494551</v>
      </c>
      <c r="FV7" s="3">
        <f>'First Dose Daily Demand'!$F7*2</f>
        <v>563.32588420494551</v>
      </c>
      <c r="FW7" s="3">
        <f>'First Dose Daily Demand'!$F7*2</f>
        <v>563.32588420494551</v>
      </c>
      <c r="FX7" s="3">
        <f>'First Dose Daily Demand'!$F7*2</f>
        <v>563.32588420494551</v>
      </c>
      <c r="FY7" s="3">
        <f>'First Dose Daily Demand'!$F7*2</f>
        <v>563.32588420494551</v>
      </c>
      <c r="FZ7" s="3">
        <f>'First Dose Daily Demand'!$F7*2</f>
        <v>563.32588420494551</v>
      </c>
      <c r="GA7" s="3">
        <f>'First Dose Daily Demand'!$F7*2</f>
        <v>563.32588420494551</v>
      </c>
      <c r="GB7" s="3">
        <f>'First Dose Daily Demand'!$F7*2</f>
        <v>563.32588420494551</v>
      </c>
      <c r="GC7" s="3">
        <f>'First Dose Daily Demand'!$F7*2</f>
        <v>563.32588420494551</v>
      </c>
      <c r="GD7" s="3">
        <f>'First Dose Daily Demand'!$F7*2</f>
        <v>563.32588420494551</v>
      </c>
      <c r="GE7" s="3">
        <f>'First Dose Daily Demand'!$F7*2</f>
        <v>563.32588420494551</v>
      </c>
      <c r="GF7" s="3">
        <f>'First Dose Daily Demand'!$F7*2</f>
        <v>563.32588420494551</v>
      </c>
      <c r="GG7" s="3">
        <f>'First Dose Daily Demand'!$F7*2</f>
        <v>563.32588420494551</v>
      </c>
      <c r="GH7" s="3">
        <f>'First Dose Daily Demand'!$F7*2</f>
        <v>563.32588420494551</v>
      </c>
      <c r="GI7" s="3">
        <f>'First Dose Daily Demand'!$F7*2</f>
        <v>563.32588420494551</v>
      </c>
      <c r="GJ7" s="3">
        <f>'First Dose Daily Demand'!$F7*2</f>
        <v>563.32588420494551</v>
      </c>
      <c r="GK7" s="3">
        <f>'First Dose Daily Demand'!$F7*2</f>
        <v>563.32588420494551</v>
      </c>
      <c r="GL7" s="3">
        <f>'First Dose Daily Demand'!$F7*2</f>
        <v>563.32588420494551</v>
      </c>
      <c r="GM7" s="3">
        <f>'First Dose Daily Demand'!$F7*2</f>
        <v>563.32588420494551</v>
      </c>
      <c r="GN7" s="3">
        <f>'First Dose Daily Demand'!$F7*2</f>
        <v>563.32588420494551</v>
      </c>
      <c r="GO7" s="3">
        <f>'First Dose Daily Demand'!$F7*2</f>
        <v>563.32588420494551</v>
      </c>
      <c r="GP7" s="3">
        <f>'First Dose Daily Demand'!$F7*2</f>
        <v>563.32588420494551</v>
      </c>
      <c r="GQ7" s="3">
        <f>'First Dose Daily Demand'!$F7*2</f>
        <v>563.32588420494551</v>
      </c>
      <c r="GR7" s="3">
        <f>'First Dose Daily Demand'!$F7*2</f>
        <v>563.32588420494551</v>
      </c>
      <c r="GS7" s="3">
        <f>'First Dose Daily Demand'!$F7*2</f>
        <v>563.32588420494551</v>
      </c>
      <c r="GT7" s="3">
        <f>'First Dose Daily Demand'!$F7*2</f>
        <v>563.32588420494551</v>
      </c>
      <c r="GU7" s="3">
        <f>'First Dose Daily Demand'!$F7*2</f>
        <v>563.32588420494551</v>
      </c>
      <c r="GV7" s="3">
        <f>'First Dose Daily Demand'!$F7*2</f>
        <v>563.32588420494551</v>
      </c>
      <c r="GW7" s="3">
        <f>'First Dose Daily Demand'!$F7*2</f>
        <v>563.32588420494551</v>
      </c>
      <c r="GX7" s="3">
        <f>'First Dose Daily Demand'!$F7*2</f>
        <v>563.32588420494551</v>
      </c>
      <c r="GY7" s="3">
        <f>'First Dose Daily Demand'!$F7*2</f>
        <v>563.32588420494551</v>
      </c>
      <c r="GZ7" s="3">
        <f>'First Dose Daily Demand'!$F7*2</f>
        <v>563.32588420494551</v>
      </c>
      <c r="HA7" s="3">
        <f>'First Dose Daily Demand'!$F7*2</f>
        <v>563.32588420494551</v>
      </c>
      <c r="HB7" s="3">
        <f>'First Dose Daily Demand'!$F7*2</f>
        <v>563.32588420494551</v>
      </c>
      <c r="HC7" s="3">
        <f>'First Dose Daily Demand'!$F7*2</f>
        <v>563.32588420494551</v>
      </c>
      <c r="HD7" s="3">
        <f>'First Dose Daily Demand'!$F7*2</f>
        <v>563.32588420494551</v>
      </c>
      <c r="HE7" s="3">
        <f>'First Dose Daily Demand'!$F7*2</f>
        <v>563.32588420494551</v>
      </c>
      <c r="HF7" s="3">
        <f>'First Dose Daily Demand'!$F7*2</f>
        <v>563.32588420494551</v>
      </c>
      <c r="HG7" s="3">
        <f>'First Dose Daily Demand'!$F7*2</f>
        <v>563.32588420494551</v>
      </c>
      <c r="HH7" s="3">
        <f>'First Dose Daily Demand'!$F7*2</f>
        <v>563.32588420494551</v>
      </c>
      <c r="HI7" s="3">
        <f>'First Dose Daily Demand'!$F7*2</f>
        <v>563.32588420494551</v>
      </c>
      <c r="HJ7" s="3">
        <f>'First Dose Daily Demand'!$F7*2</f>
        <v>563.32588420494551</v>
      </c>
      <c r="HK7" s="3">
        <f>'First Dose Daily Demand'!$F7*2</f>
        <v>563.32588420494551</v>
      </c>
      <c r="HL7" s="3">
        <f>'First Dose Daily Demand'!$F7*2</f>
        <v>563.32588420494551</v>
      </c>
      <c r="HM7" s="3">
        <f>'First Dose Daily Demand'!$F7*2</f>
        <v>563.32588420494551</v>
      </c>
      <c r="HN7" s="3">
        <f>'First Dose Daily Demand'!$F7*2</f>
        <v>563.32588420494551</v>
      </c>
      <c r="HO7" s="3">
        <f>'First Dose Daily Demand'!$F7*2</f>
        <v>563.32588420494551</v>
      </c>
      <c r="HP7" s="3">
        <f>'First Dose Daily Demand'!$F7*2</f>
        <v>563.32588420494551</v>
      </c>
      <c r="HQ7" s="3">
        <f>'First Dose Daily Demand'!$F7*2</f>
        <v>563.32588420494551</v>
      </c>
      <c r="HR7" s="3">
        <f>'First Dose Daily Demand'!$F7*2</f>
        <v>563.32588420494551</v>
      </c>
      <c r="HS7" s="3">
        <f>'First Dose Daily Demand'!$F7*2</f>
        <v>563.32588420494551</v>
      </c>
      <c r="HT7" s="3">
        <f>'First Dose Daily Demand'!$F7*2</f>
        <v>563.32588420494551</v>
      </c>
      <c r="HU7" s="3">
        <f>'First Dose Daily Demand'!$F7*2</f>
        <v>563.32588420494551</v>
      </c>
      <c r="HV7" s="3">
        <f>'First Dose Daily Demand'!$F7*2</f>
        <v>563.32588420494551</v>
      </c>
      <c r="HW7" s="3">
        <f>'First Dose Daily Demand'!$F7*2</f>
        <v>563.32588420494551</v>
      </c>
      <c r="HX7" s="3">
        <f>'First Dose Daily Demand'!$F7*2</f>
        <v>563.32588420494551</v>
      </c>
      <c r="HY7" s="3">
        <f>'First Dose Daily Demand'!$F7*2</f>
        <v>563.32588420494551</v>
      </c>
      <c r="HZ7" s="3">
        <f>'First Dose Daily Demand'!$F7*2</f>
        <v>563.32588420494551</v>
      </c>
      <c r="IA7" s="3">
        <f>'First Dose Daily Demand'!$F7*2</f>
        <v>563.32588420494551</v>
      </c>
      <c r="IB7" s="3">
        <f>'First Dose Daily Demand'!$F7*2</f>
        <v>563.32588420494551</v>
      </c>
      <c r="IC7" s="3">
        <f>'First Dose Daily Demand'!$F7*2</f>
        <v>563.32588420494551</v>
      </c>
      <c r="ID7" s="3">
        <f>'First Dose Daily Demand'!$F7*2</f>
        <v>563.32588420494551</v>
      </c>
      <c r="IE7" s="3">
        <f>'First Dose Daily Demand'!$F7*2</f>
        <v>563.32588420494551</v>
      </c>
      <c r="IF7" s="3">
        <f>'First Dose Daily Demand'!$F7*2</f>
        <v>563.32588420494551</v>
      </c>
      <c r="IG7" s="3">
        <f>'First Dose Daily Demand'!$F7*2</f>
        <v>563.32588420494551</v>
      </c>
      <c r="IH7" s="3">
        <f>'First Dose Daily Demand'!$F7*2</f>
        <v>563.32588420494551</v>
      </c>
      <c r="II7" s="3">
        <f>'First Dose Daily Demand'!$F7*2</f>
        <v>563.32588420494551</v>
      </c>
      <c r="IJ7" s="3">
        <f>'First Dose Daily Demand'!$F7*2</f>
        <v>563.32588420494551</v>
      </c>
      <c r="IK7" s="3">
        <f>'First Dose Daily Demand'!$F7*2</f>
        <v>563.32588420494551</v>
      </c>
      <c r="IL7" s="3">
        <f>'First Dose Daily Demand'!$F7*2</f>
        <v>563.32588420494551</v>
      </c>
      <c r="IM7" s="3">
        <f>'First Dose Daily Demand'!$F7*2</f>
        <v>563.32588420494551</v>
      </c>
      <c r="IN7" s="3">
        <f>'First Dose Daily Demand'!$F7*2</f>
        <v>563.32588420494551</v>
      </c>
      <c r="IO7" s="3">
        <f>'First Dose Daily Demand'!$F7*2</f>
        <v>563.32588420494551</v>
      </c>
      <c r="IP7" s="3">
        <f>'First Dose Daily Demand'!$F7*2</f>
        <v>563.32588420494551</v>
      </c>
      <c r="IQ7" s="3">
        <f>'First Dose Daily Demand'!$F7*2</f>
        <v>563.32588420494551</v>
      </c>
      <c r="IR7" s="3">
        <f>'First Dose Daily Demand'!$F7*2</f>
        <v>563.32588420494551</v>
      </c>
      <c r="IS7" s="3">
        <f>'First Dose Daily Demand'!$F7*2</f>
        <v>563.32588420494551</v>
      </c>
      <c r="IT7" s="3">
        <f>'First Dose Daily Demand'!$F7*2</f>
        <v>563.32588420494551</v>
      </c>
      <c r="IU7" s="3">
        <f>'First Dose Daily Demand'!$F7*2</f>
        <v>563.32588420494551</v>
      </c>
      <c r="IV7" s="3">
        <f>'First Dose Daily Demand'!$F7*2</f>
        <v>563.32588420494551</v>
      </c>
      <c r="IW7" s="3">
        <f>'First Dose Daily Demand'!$F7*2</f>
        <v>563.32588420494551</v>
      </c>
      <c r="IX7" s="3">
        <f>'First Dose Daily Demand'!$F7*2</f>
        <v>563.32588420494551</v>
      </c>
      <c r="IY7" s="3">
        <f>'First Dose Daily Demand'!$F7*2</f>
        <v>563.32588420494551</v>
      </c>
      <c r="IZ7" s="3">
        <f>'First Dose Daily Demand'!$F7*2</f>
        <v>563.32588420494551</v>
      </c>
      <c r="JA7" s="3">
        <f>'First Dose Daily Demand'!$F7*2</f>
        <v>563.32588420494551</v>
      </c>
      <c r="JB7" s="3">
        <f>'First Dose Daily Demand'!$F7*2</f>
        <v>563.32588420494551</v>
      </c>
      <c r="JC7" s="3">
        <f>'First Dose Daily Demand'!$F7*2</f>
        <v>563.32588420494551</v>
      </c>
      <c r="JD7" s="3">
        <f>'First Dose Daily Demand'!$F7*2</f>
        <v>563.32588420494551</v>
      </c>
      <c r="JE7" s="3">
        <f>'First Dose Daily Demand'!$F7*2</f>
        <v>563.32588420494551</v>
      </c>
      <c r="JF7" s="3">
        <f>'First Dose Daily Demand'!$F7*2</f>
        <v>563.32588420494551</v>
      </c>
      <c r="JG7" s="3">
        <f>'First Dose Daily Demand'!$F7*2</f>
        <v>563.32588420494551</v>
      </c>
      <c r="JH7" s="3">
        <f>'First Dose Daily Demand'!$F7*2</f>
        <v>563.32588420494551</v>
      </c>
      <c r="JI7" s="3">
        <f>'First Dose Daily Demand'!$F7*2</f>
        <v>563.32588420494551</v>
      </c>
      <c r="JJ7" s="3">
        <f>'First Dose Daily Demand'!$F7*2</f>
        <v>563.32588420494551</v>
      </c>
      <c r="JK7" s="3">
        <f>'First Dose Daily Demand'!$F7*2</f>
        <v>563.32588420494551</v>
      </c>
      <c r="JL7" s="3">
        <f>'First Dose Daily Demand'!$F7*2</f>
        <v>563.32588420494551</v>
      </c>
      <c r="JM7" s="3">
        <f>'First Dose Daily Demand'!$F7*2</f>
        <v>563.32588420494551</v>
      </c>
      <c r="JN7" s="3">
        <f>'First Dose Daily Demand'!$F7*2</f>
        <v>563.32588420494551</v>
      </c>
      <c r="JO7" s="3">
        <f>'First Dose Daily Demand'!$F7*2</f>
        <v>563.32588420494551</v>
      </c>
      <c r="JP7" s="3">
        <f>'First Dose Daily Demand'!$F7*2</f>
        <v>563.32588420494551</v>
      </c>
      <c r="JQ7" s="3">
        <f>'First Dose Daily Demand'!$F7*2</f>
        <v>563.32588420494551</v>
      </c>
    </row>
    <row r="8" spans="1:277">
      <c r="A8" s="68"/>
      <c r="B8" t="s">
        <v>29</v>
      </c>
      <c r="C8" s="2">
        <f>'First Dose Daily Demand'!$C8</f>
        <v>2308.6754191819264</v>
      </c>
      <c r="D8" s="2">
        <f>'First Dose Daily Demand'!$C8</f>
        <v>2308.6754191819264</v>
      </c>
      <c r="E8" s="2">
        <f>'First Dose Daily Demand'!$C8</f>
        <v>2308.6754191819264</v>
      </c>
      <c r="F8" s="2">
        <f>'First Dose Daily Demand'!$C8</f>
        <v>2308.6754191819264</v>
      </c>
      <c r="G8" s="2">
        <f>'First Dose Daily Demand'!$C8</f>
        <v>2308.6754191819264</v>
      </c>
      <c r="H8" s="2">
        <f>'First Dose Daily Demand'!$C8</f>
        <v>2308.6754191819264</v>
      </c>
      <c r="I8" s="2">
        <f>'First Dose Daily Demand'!$C8</f>
        <v>2308.6754191819264</v>
      </c>
      <c r="J8" s="2">
        <f>'First Dose Daily Demand'!$C8</f>
        <v>2308.6754191819264</v>
      </c>
      <c r="K8" s="2">
        <f>'First Dose Daily Demand'!$C8</f>
        <v>2308.6754191819264</v>
      </c>
      <c r="L8" s="2">
        <f>'First Dose Daily Demand'!$C8</f>
        <v>2308.6754191819264</v>
      </c>
      <c r="M8" s="2">
        <f>'First Dose Daily Demand'!$C8</f>
        <v>2308.6754191819264</v>
      </c>
      <c r="N8" s="2">
        <f>'First Dose Daily Demand'!$C8</f>
        <v>2308.6754191819264</v>
      </c>
      <c r="O8" s="2">
        <f>'First Dose Daily Demand'!$C8</f>
        <v>2308.6754191819264</v>
      </c>
      <c r="P8" s="2">
        <f>'First Dose Daily Demand'!$C8</f>
        <v>2308.6754191819264</v>
      </c>
      <c r="Q8" s="2">
        <f>'First Dose Daily Demand'!$C8</f>
        <v>2308.6754191819264</v>
      </c>
      <c r="R8" s="2">
        <f>'First Dose Daily Demand'!$C8</f>
        <v>2308.6754191819264</v>
      </c>
      <c r="S8" s="2">
        <f>'First Dose Daily Demand'!$C8</f>
        <v>2308.6754191819264</v>
      </c>
      <c r="T8" s="2">
        <f>'First Dose Daily Demand'!$C8</f>
        <v>2308.6754191819264</v>
      </c>
      <c r="U8" s="2">
        <f>'First Dose Daily Demand'!$C8</f>
        <v>2308.6754191819264</v>
      </c>
      <c r="V8" s="2">
        <f>'First Dose Daily Demand'!$C8</f>
        <v>2308.6754191819264</v>
      </c>
      <c r="W8" s="2">
        <f>'First Dose Daily Demand'!$C8</f>
        <v>2308.6754191819264</v>
      </c>
      <c r="X8" s="2">
        <f>'First Dose Daily Demand'!$C8</f>
        <v>2308.6754191819264</v>
      </c>
      <c r="Y8" s="2">
        <f>'First Dose Daily Demand'!$C8</f>
        <v>2308.6754191819264</v>
      </c>
      <c r="Z8" s="2">
        <f>'First Dose Daily Demand'!$C8</f>
        <v>2308.6754191819264</v>
      </c>
      <c r="AA8" s="2">
        <f>'First Dose Daily Demand'!$C8</f>
        <v>2308.6754191819264</v>
      </c>
      <c r="AB8" s="2">
        <f>'First Dose Daily Demand'!$C8</f>
        <v>2308.6754191819264</v>
      </c>
      <c r="AC8" s="2">
        <f>'First Dose Daily Demand'!$C8</f>
        <v>2308.6754191819264</v>
      </c>
      <c r="AD8" s="2">
        <f>'First Dose Daily Demand'!$C8*2</f>
        <v>4617.3508383638527</v>
      </c>
      <c r="AE8" s="2">
        <f>'First Dose Daily Demand'!$C8*2</f>
        <v>4617.3508383638527</v>
      </c>
      <c r="AF8" s="2">
        <f>'First Dose Daily Demand'!$C8*2</f>
        <v>4617.3508383638527</v>
      </c>
      <c r="AG8" s="2">
        <f>'First Dose Daily Demand'!$C8*2</f>
        <v>4617.3508383638527</v>
      </c>
      <c r="AH8" s="2">
        <f>'First Dose Daily Demand'!$C8*2</f>
        <v>4617.3508383638527</v>
      </c>
      <c r="AI8" s="2">
        <f>'First Dose Daily Demand'!$C8*2</f>
        <v>4617.3508383638527</v>
      </c>
      <c r="AJ8" s="2">
        <f>'First Dose Daily Demand'!$C8*2</f>
        <v>4617.3508383638527</v>
      </c>
      <c r="AK8" s="2">
        <f>'First Dose Daily Demand'!$C8*2</f>
        <v>4617.3508383638527</v>
      </c>
      <c r="AL8" s="2">
        <f>'First Dose Daily Demand'!$C8*2</f>
        <v>4617.3508383638527</v>
      </c>
      <c r="AM8" s="2">
        <f>'First Dose Daily Demand'!$C8*2</f>
        <v>4617.3508383638527</v>
      </c>
      <c r="AN8" s="2">
        <f>'First Dose Daily Demand'!$C8*2</f>
        <v>4617.3508383638527</v>
      </c>
      <c r="AO8" s="2">
        <f>'First Dose Daily Demand'!$C8*2</f>
        <v>4617.3508383638527</v>
      </c>
      <c r="AP8" s="2">
        <f>'First Dose Daily Demand'!$C8*2</f>
        <v>4617.3508383638527</v>
      </c>
      <c r="AQ8" s="2">
        <f>'First Dose Daily Demand'!$C8*2</f>
        <v>4617.3508383638527</v>
      </c>
      <c r="AR8" s="2">
        <f>'First Dose Daily Demand'!$C8*2</f>
        <v>4617.3508383638527</v>
      </c>
      <c r="AS8" s="2">
        <f>'First Dose Daily Demand'!$C8*2</f>
        <v>4617.3508383638527</v>
      </c>
      <c r="AT8" s="2">
        <f>'First Dose Daily Demand'!$C8*2</f>
        <v>4617.3508383638527</v>
      </c>
      <c r="AU8" s="2">
        <f>'First Dose Daily Demand'!$C8*2</f>
        <v>4617.3508383638527</v>
      </c>
      <c r="AV8" s="2">
        <f>'First Dose Daily Demand'!$C8*2</f>
        <v>4617.3508383638527</v>
      </c>
      <c r="AW8" s="2">
        <f>'First Dose Daily Demand'!$C8*2</f>
        <v>4617.3508383638527</v>
      </c>
      <c r="AX8" s="2">
        <f>'First Dose Daily Demand'!$C8*2</f>
        <v>4617.3508383638527</v>
      </c>
      <c r="AY8" s="2">
        <f>'First Dose Daily Demand'!$C8*2</f>
        <v>4617.3508383638527</v>
      </c>
      <c r="AZ8" s="2">
        <f>'First Dose Daily Demand'!$C8*2</f>
        <v>4617.3508383638527</v>
      </c>
      <c r="BA8" s="2">
        <f>'First Dose Daily Demand'!$C8*2</f>
        <v>4617.3508383638527</v>
      </c>
      <c r="BB8" s="2">
        <f>'First Dose Daily Demand'!$C8*2</f>
        <v>4617.3508383638527</v>
      </c>
      <c r="BC8" s="2">
        <f>'First Dose Daily Demand'!$C8*2</f>
        <v>4617.3508383638527</v>
      </c>
      <c r="BD8" s="2">
        <f>'First Dose Daily Demand'!$C8*2</f>
        <v>4617.3508383638527</v>
      </c>
      <c r="BE8" s="2">
        <f>'First Dose Daily Demand'!$C8*2</f>
        <v>4617.3508383638527</v>
      </c>
      <c r="BF8" s="2">
        <f>'First Dose Daily Demand'!$C8*2</f>
        <v>4617.3508383638527</v>
      </c>
      <c r="BG8" s="2">
        <f>'First Dose Daily Demand'!$C8*2</f>
        <v>4617.3508383638527</v>
      </c>
      <c r="BH8" s="2">
        <f>'First Dose Daily Demand'!$C8*2</f>
        <v>4617.3508383638527</v>
      </c>
      <c r="BI8" s="2">
        <f>'First Dose Daily Demand'!$C8*2</f>
        <v>4617.3508383638527</v>
      </c>
      <c r="BJ8" s="2">
        <f>'First Dose Daily Demand'!$C8*2</f>
        <v>4617.3508383638527</v>
      </c>
      <c r="BK8" s="2">
        <f>'First Dose Daily Demand'!$C8*2</f>
        <v>4617.3508383638527</v>
      </c>
      <c r="BL8" s="2">
        <f>'First Dose Daily Demand'!$C8*2</f>
        <v>4617.3508383638527</v>
      </c>
      <c r="BM8" s="2">
        <f>'First Dose Daily Demand'!$C8*2</f>
        <v>4617.3508383638527</v>
      </c>
      <c r="BN8" s="2">
        <f>'First Dose Daily Demand'!$C8*2</f>
        <v>4617.3508383638527</v>
      </c>
      <c r="BO8" s="2">
        <f>'First Dose Daily Demand'!$C8*2</f>
        <v>4617.3508383638527</v>
      </c>
      <c r="BP8" s="2">
        <f>'First Dose Daily Demand'!$C8*2</f>
        <v>4617.3508383638527</v>
      </c>
      <c r="BQ8" s="2">
        <f>'First Dose Daily Demand'!$C8*2</f>
        <v>4617.3508383638527</v>
      </c>
      <c r="BR8" s="2">
        <f>'First Dose Daily Demand'!$C8*2</f>
        <v>4617.3508383638527</v>
      </c>
      <c r="BS8" s="2">
        <f>'First Dose Daily Demand'!$C8*2</f>
        <v>4617.3508383638527</v>
      </c>
      <c r="BT8" s="2">
        <f>'First Dose Daily Demand'!$C8*2</f>
        <v>4617.3508383638527</v>
      </c>
      <c r="BU8" s="2">
        <f>'First Dose Daily Demand'!$C8*2</f>
        <v>4617.3508383638527</v>
      </c>
      <c r="BV8" s="2">
        <f>'First Dose Daily Demand'!$C8*2</f>
        <v>4617.3508383638527</v>
      </c>
      <c r="BW8" s="2">
        <f>'First Dose Daily Demand'!$C8*2</f>
        <v>4617.3508383638527</v>
      </c>
      <c r="BX8" s="2">
        <f>'First Dose Daily Demand'!$C8*2</f>
        <v>4617.3508383638527</v>
      </c>
      <c r="BY8" s="2">
        <f>'First Dose Daily Demand'!$C8*2</f>
        <v>4617.3508383638527</v>
      </c>
      <c r="BZ8" s="2">
        <f>'First Dose Daily Demand'!$C8*2</f>
        <v>4617.3508383638527</v>
      </c>
      <c r="CA8" s="2">
        <f>'First Dose Daily Demand'!$C8*2</f>
        <v>4617.3508383638527</v>
      </c>
      <c r="CB8" s="2">
        <f>'First Dose Daily Demand'!$C8*2</f>
        <v>4617.3508383638527</v>
      </c>
      <c r="CC8" s="2">
        <f>'First Dose Daily Demand'!$C8*2</f>
        <v>4617.3508383638527</v>
      </c>
      <c r="CD8" s="2">
        <f>'First Dose Daily Demand'!$C8*2</f>
        <v>4617.3508383638527</v>
      </c>
      <c r="CE8" s="2">
        <f>'First Dose Daily Demand'!$C8*2</f>
        <v>4617.3508383638527</v>
      </c>
      <c r="CF8" s="2">
        <f>'First Dose Daily Demand'!$C8*2</f>
        <v>4617.3508383638527</v>
      </c>
      <c r="CG8" s="2">
        <f>'First Dose Daily Demand'!$C8*2</f>
        <v>4617.3508383638527</v>
      </c>
      <c r="CH8" s="2">
        <f>'First Dose Daily Demand'!$C8*2</f>
        <v>4617.3508383638527</v>
      </c>
      <c r="CI8" s="2">
        <f>'First Dose Daily Demand'!$C8*2</f>
        <v>4617.3508383638527</v>
      </c>
      <c r="CJ8" s="2">
        <f>'First Dose Daily Demand'!$C8*2</f>
        <v>4617.3508383638527</v>
      </c>
      <c r="CK8" s="2">
        <f>'First Dose Daily Demand'!$C8*2</f>
        <v>4617.3508383638527</v>
      </c>
      <c r="CL8" s="2">
        <f>'First Dose Daily Demand'!$C8*2</f>
        <v>4617.3508383638527</v>
      </c>
      <c r="CM8" s="2">
        <f>'First Dose Daily Demand'!$C8*2</f>
        <v>4617.3508383638527</v>
      </c>
      <c r="CN8" s="2">
        <f>'First Dose Daily Demand'!$C8*2</f>
        <v>4617.3508383638527</v>
      </c>
      <c r="CO8" s="2">
        <f>'First Dose Daily Demand'!$C8*2</f>
        <v>4617.3508383638527</v>
      </c>
      <c r="CP8" s="3">
        <f>'First Dose Daily Demand'!$F8+$CO8</f>
        <v>6006.2542051491255</v>
      </c>
      <c r="CQ8" s="3">
        <f>'First Dose Daily Demand'!$F8+$CO8</f>
        <v>6006.2542051491255</v>
      </c>
      <c r="CR8" s="3">
        <f>'First Dose Daily Demand'!$F8+$CO8</f>
        <v>6006.2542051491255</v>
      </c>
      <c r="CS8" s="3">
        <f>'First Dose Daily Demand'!$F8+$CO8</f>
        <v>6006.2542051491255</v>
      </c>
      <c r="CT8" s="3">
        <f>'First Dose Daily Demand'!$F8+$CO8</f>
        <v>6006.2542051491255</v>
      </c>
      <c r="CU8" s="3">
        <f>'First Dose Daily Demand'!$F8+$CO8</f>
        <v>6006.2542051491255</v>
      </c>
      <c r="CV8" s="3">
        <f>'First Dose Daily Demand'!$F8+$CO8</f>
        <v>6006.2542051491255</v>
      </c>
      <c r="CW8" s="3">
        <f>'First Dose Daily Demand'!$F8+$CO8</f>
        <v>6006.2542051491255</v>
      </c>
      <c r="CX8" s="3">
        <f>'First Dose Daily Demand'!$F8+$CO8</f>
        <v>6006.2542051491255</v>
      </c>
      <c r="CY8" s="3">
        <f>'First Dose Daily Demand'!$F8+$CO8</f>
        <v>6006.2542051491255</v>
      </c>
      <c r="CZ8" s="3">
        <f>'First Dose Daily Demand'!$F8+$CO8</f>
        <v>6006.2542051491255</v>
      </c>
      <c r="DA8" s="3">
        <f>'First Dose Daily Demand'!$F8+$CO8</f>
        <v>6006.2542051491255</v>
      </c>
      <c r="DB8" s="3">
        <f>'First Dose Daily Demand'!$F8+$CO8</f>
        <v>6006.2542051491255</v>
      </c>
      <c r="DC8" s="3">
        <f>'First Dose Daily Demand'!$F8+$CO8</f>
        <v>6006.2542051491255</v>
      </c>
      <c r="DD8" s="3">
        <f>'First Dose Daily Demand'!$F8+$CO8</f>
        <v>6006.2542051491255</v>
      </c>
      <c r="DE8" s="3">
        <f>'First Dose Daily Demand'!$F8+$CO8</f>
        <v>6006.2542051491255</v>
      </c>
      <c r="DF8" s="3">
        <f>'First Dose Daily Demand'!$F8+$CO8</f>
        <v>6006.2542051491255</v>
      </c>
      <c r="DG8" s="3">
        <f>'First Dose Daily Demand'!$F8+$CO8</f>
        <v>6006.2542051491255</v>
      </c>
      <c r="DH8" s="3">
        <f>'First Dose Daily Demand'!$F8+$CO8</f>
        <v>6006.2542051491255</v>
      </c>
      <c r="DI8" s="3">
        <f>'First Dose Daily Demand'!$F8+$CO8</f>
        <v>6006.2542051491255</v>
      </c>
      <c r="DJ8" s="3">
        <f>'First Dose Daily Demand'!$F8+$CO8</f>
        <v>6006.2542051491255</v>
      </c>
      <c r="DK8" s="3">
        <f>'First Dose Daily Demand'!$F8+$CO8</f>
        <v>6006.2542051491255</v>
      </c>
      <c r="DL8" s="3">
        <f>'First Dose Daily Demand'!$F8+$CO8</f>
        <v>6006.2542051491255</v>
      </c>
      <c r="DM8" s="3">
        <f>'First Dose Daily Demand'!$F8+$CO8</f>
        <v>6006.2542051491255</v>
      </c>
      <c r="DN8" s="3">
        <f>'First Dose Daily Demand'!$F8+$CO8</f>
        <v>6006.2542051491255</v>
      </c>
      <c r="DO8" s="3">
        <f>'First Dose Daily Demand'!$F8+$CO8</f>
        <v>6006.2542051491255</v>
      </c>
      <c r="DP8" s="3">
        <f>'First Dose Daily Demand'!$F8+$CO8</f>
        <v>6006.2542051491255</v>
      </c>
      <c r="DQ8" s="3">
        <f>'First Dose Daily Demand'!$F8*2</f>
        <v>2777.8067335705464</v>
      </c>
      <c r="DR8" s="3">
        <f>'First Dose Daily Demand'!$F8*2</f>
        <v>2777.8067335705464</v>
      </c>
      <c r="DS8" s="3">
        <f>'First Dose Daily Demand'!$F8*2</f>
        <v>2777.8067335705464</v>
      </c>
      <c r="DT8" s="3">
        <f>'First Dose Daily Demand'!$F8*2</f>
        <v>2777.8067335705464</v>
      </c>
      <c r="DU8" s="3">
        <f>'First Dose Daily Demand'!$F8*2</f>
        <v>2777.8067335705464</v>
      </c>
      <c r="DV8" s="3">
        <f>'First Dose Daily Demand'!$F8*2</f>
        <v>2777.8067335705464</v>
      </c>
      <c r="DW8" s="3">
        <f>'First Dose Daily Demand'!$F8*2</f>
        <v>2777.8067335705464</v>
      </c>
      <c r="DX8" s="3">
        <f>'First Dose Daily Demand'!$F8*2</f>
        <v>2777.8067335705464</v>
      </c>
      <c r="DY8" s="3">
        <f>'First Dose Daily Demand'!$F8*2</f>
        <v>2777.8067335705464</v>
      </c>
      <c r="DZ8" s="3">
        <f>'First Dose Daily Demand'!$F8*2</f>
        <v>2777.8067335705464</v>
      </c>
      <c r="EA8" s="3">
        <f>'First Dose Daily Demand'!$F8*2</f>
        <v>2777.8067335705464</v>
      </c>
      <c r="EB8" s="3">
        <f>'First Dose Daily Demand'!$F8*2</f>
        <v>2777.8067335705464</v>
      </c>
      <c r="EC8" s="3">
        <f>'First Dose Daily Demand'!$F8*2</f>
        <v>2777.8067335705464</v>
      </c>
      <c r="ED8" s="3">
        <f>'First Dose Daily Demand'!$F8*2</f>
        <v>2777.8067335705464</v>
      </c>
      <c r="EE8" s="3">
        <f>'First Dose Daily Demand'!$F8*2</f>
        <v>2777.8067335705464</v>
      </c>
      <c r="EF8" s="3">
        <f>'First Dose Daily Demand'!$F8*2</f>
        <v>2777.8067335705464</v>
      </c>
      <c r="EG8" s="3">
        <f>'First Dose Daily Demand'!$F8*2</f>
        <v>2777.8067335705464</v>
      </c>
      <c r="EH8" s="3">
        <f>'First Dose Daily Demand'!$F8*2</f>
        <v>2777.8067335705464</v>
      </c>
      <c r="EI8" s="3">
        <f>'First Dose Daily Demand'!$F8*2</f>
        <v>2777.8067335705464</v>
      </c>
      <c r="EJ8" s="3">
        <f>'First Dose Daily Demand'!$F8*2</f>
        <v>2777.8067335705464</v>
      </c>
      <c r="EK8" s="3">
        <f>'First Dose Daily Demand'!$F8*2</f>
        <v>2777.8067335705464</v>
      </c>
      <c r="EL8" s="3">
        <f>'First Dose Daily Demand'!$F8*2</f>
        <v>2777.8067335705464</v>
      </c>
      <c r="EM8" s="3">
        <f>'First Dose Daily Demand'!$F8*2</f>
        <v>2777.8067335705464</v>
      </c>
      <c r="EN8" s="3">
        <f>'First Dose Daily Demand'!$F8*2</f>
        <v>2777.8067335705464</v>
      </c>
      <c r="EO8" s="3">
        <f>'First Dose Daily Demand'!$F8*2</f>
        <v>2777.8067335705464</v>
      </c>
      <c r="EP8" s="3">
        <f>'First Dose Daily Demand'!$F8*2</f>
        <v>2777.8067335705464</v>
      </c>
      <c r="EQ8" s="3">
        <f>'First Dose Daily Demand'!$F8*2</f>
        <v>2777.8067335705464</v>
      </c>
      <c r="ER8" s="3">
        <f>'First Dose Daily Demand'!$F8*2</f>
        <v>2777.8067335705464</v>
      </c>
      <c r="ES8" s="3">
        <f>'First Dose Daily Demand'!$F8*2</f>
        <v>2777.8067335705464</v>
      </c>
      <c r="ET8" s="3">
        <f>'First Dose Daily Demand'!$F8*2</f>
        <v>2777.8067335705464</v>
      </c>
      <c r="EU8" s="3">
        <f>'First Dose Daily Demand'!$F8*2</f>
        <v>2777.8067335705464</v>
      </c>
      <c r="EV8" s="3">
        <f>'First Dose Daily Demand'!$F8*2</f>
        <v>2777.8067335705464</v>
      </c>
      <c r="EW8" s="3">
        <f>'First Dose Daily Demand'!$F8*2</f>
        <v>2777.8067335705464</v>
      </c>
      <c r="EX8" s="3">
        <f>'First Dose Daily Demand'!$F8*2</f>
        <v>2777.8067335705464</v>
      </c>
      <c r="EY8" s="3">
        <f>'First Dose Daily Demand'!$F8*2</f>
        <v>2777.8067335705464</v>
      </c>
      <c r="EZ8" s="3">
        <f>'First Dose Daily Demand'!$F8*2</f>
        <v>2777.8067335705464</v>
      </c>
      <c r="FA8" s="3">
        <f>'First Dose Daily Demand'!$F8*2</f>
        <v>2777.8067335705464</v>
      </c>
      <c r="FB8" s="3">
        <f>'First Dose Daily Demand'!$F8*2</f>
        <v>2777.8067335705464</v>
      </c>
      <c r="FC8" s="3">
        <f>'First Dose Daily Demand'!$F8*2</f>
        <v>2777.8067335705464</v>
      </c>
      <c r="FD8" s="3">
        <f>'First Dose Daily Demand'!$F8*2</f>
        <v>2777.8067335705464</v>
      </c>
      <c r="FE8" s="3">
        <f>'First Dose Daily Demand'!$F8*2</f>
        <v>2777.8067335705464</v>
      </c>
      <c r="FF8" s="3">
        <f>'First Dose Daily Demand'!$F8*2</f>
        <v>2777.8067335705464</v>
      </c>
      <c r="FG8" s="3">
        <f>'First Dose Daily Demand'!$F8*2</f>
        <v>2777.8067335705464</v>
      </c>
      <c r="FH8" s="3">
        <f>'First Dose Daily Demand'!$F8*2</f>
        <v>2777.8067335705464</v>
      </c>
      <c r="FI8" s="3">
        <f>'First Dose Daily Demand'!$F8*2</f>
        <v>2777.8067335705464</v>
      </c>
      <c r="FJ8" s="3">
        <f>'First Dose Daily Demand'!$F8*2</f>
        <v>2777.8067335705464</v>
      </c>
      <c r="FK8" s="3">
        <f>'First Dose Daily Demand'!$F8*2</f>
        <v>2777.8067335705464</v>
      </c>
      <c r="FL8" s="3">
        <f>'First Dose Daily Demand'!$F8*2</f>
        <v>2777.8067335705464</v>
      </c>
      <c r="FM8" s="3">
        <f>'First Dose Daily Demand'!$F8*2</f>
        <v>2777.8067335705464</v>
      </c>
      <c r="FN8" s="3">
        <f>'First Dose Daily Demand'!$F8*2</f>
        <v>2777.8067335705464</v>
      </c>
      <c r="FO8" s="3">
        <f>'First Dose Daily Demand'!$F8*2</f>
        <v>2777.8067335705464</v>
      </c>
      <c r="FP8" s="3">
        <f>'First Dose Daily Demand'!$F8*2</f>
        <v>2777.8067335705464</v>
      </c>
      <c r="FQ8" s="3">
        <f>'First Dose Daily Demand'!$F8*2</f>
        <v>2777.8067335705464</v>
      </c>
      <c r="FR8" s="3">
        <f>'First Dose Daily Demand'!$F8*2</f>
        <v>2777.8067335705464</v>
      </c>
      <c r="FS8" s="3">
        <f>'First Dose Daily Demand'!$F8*2</f>
        <v>2777.8067335705464</v>
      </c>
      <c r="FT8" s="3">
        <f>'First Dose Daily Demand'!$F8*2</f>
        <v>2777.8067335705464</v>
      </c>
      <c r="FU8" s="3">
        <f>'First Dose Daily Demand'!$F8*2</f>
        <v>2777.8067335705464</v>
      </c>
      <c r="FV8" s="3">
        <f>'First Dose Daily Demand'!$F8*2</f>
        <v>2777.8067335705464</v>
      </c>
      <c r="FW8" s="3">
        <f>'First Dose Daily Demand'!$F8*2</f>
        <v>2777.8067335705464</v>
      </c>
      <c r="FX8" s="3">
        <f>'First Dose Daily Demand'!$F8*2</f>
        <v>2777.8067335705464</v>
      </c>
      <c r="FY8" s="3">
        <f>'First Dose Daily Demand'!$F8*2</f>
        <v>2777.8067335705464</v>
      </c>
      <c r="FZ8" s="3">
        <f>'First Dose Daily Demand'!$F8*2</f>
        <v>2777.8067335705464</v>
      </c>
      <c r="GA8" s="3">
        <f>'First Dose Daily Demand'!$F8*2</f>
        <v>2777.8067335705464</v>
      </c>
      <c r="GB8" s="3">
        <f>'First Dose Daily Demand'!$F8*2</f>
        <v>2777.8067335705464</v>
      </c>
      <c r="GC8" s="3">
        <f>'First Dose Daily Demand'!$F8*2</f>
        <v>2777.8067335705464</v>
      </c>
      <c r="GD8" s="3">
        <f>'First Dose Daily Demand'!$F8*2</f>
        <v>2777.8067335705464</v>
      </c>
      <c r="GE8" s="3">
        <f>'First Dose Daily Demand'!$F8*2</f>
        <v>2777.8067335705464</v>
      </c>
      <c r="GF8" s="3">
        <f>'First Dose Daily Demand'!$F8*2</f>
        <v>2777.8067335705464</v>
      </c>
      <c r="GG8" s="3">
        <f>'First Dose Daily Demand'!$F8*2</f>
        <v>2777.8067335705464</v>
      </c>
      <c r="GH8" s="3">
        <f>'First Dose Daily Demand'!$F8*2</f>
        <v>2777.8067335705464</v>
      </c>
      <c r="GI8" s="3">
        <f>'First Dose Daily Demand'!$F8*2</f>
        <v>2777.8067335705464</v>
      </c>
      <c r="GJ8" s="3">
        <f>'First Dose Daily Demand'!$F8*2</f>
        <v>2777.8067335705464</v>
      </c>
      <c r="GK8" s="3">
        <f>'First Dose Daily Demand'!$F8*2</f>
        <v>2777.8067335705464</v>
      </c>
      <c r="GL8" s="3">
        <f>'First Dose Daily Demand'!$F8*2</f>
        <v>2777.8067335705464</v>
      </c>
      <c r="GM8" s="3">
        <f>'First Dose Daily Demand'!$F8*2</f>
        <v>2777.8067335705464</v>
      </c>
      <c r="GN8" s="3">
        <f>'First Dose Daily Demand'!$F8*2</f>
        <v>2777.8067335705464</v>
      </c>
      <c r="GO8" s="3">
        <f>'First Dose Daily Demand'!$F8*2</f>
        <v>2777.8067335705464</v>
      </c>
      <c r="GP8" s="3">
        <f>'First Dose Daily Demand'!$F8*2</f>
        <v>2777.8067335705464</v>
      </c>
      <c r="GQ8" s="3">
        <f>'First Dose Daily Demand'!$F8*2</f>
        <v>2777.8067335705464</v>
      </c>
      <c r="GR8" s="3">
        <f>'First Dose Daily Demand'!$F8*2</f>
        <v>2777.8067335705464</v>
      </c>
      <c r="GS8" s="3">
        <f>'First Dose Daily Demand'!$F8*2</f>
        <v>2777.8067335705464</v>
      </c>
      <c r="GT8" s="3">
        <f>'First Dose Daily Demand'!$F8*2</f>
        <v>2777.8067335705464</v>
      </c>
      <c r="GU8" s="3">
        <f>'First Dose Daily Demand'!$F8*2</f>
        <v>2777.8067335705464</v>
      </c>
      <c r="GV8" s="3">
        <f>'First Dose Daily Demand'!$F8*2</f>
        <v>2777.8067335705464</v>
      </c>
      <c r="GW8" s="3">
        <f>'First Dose Daily Demand'!$F8*2</f>
        <v>2777.8067335705464</v>
      </c>
      <c r="GX8" s="3">
        <f>'First Dose Daily Demand'!$F8*2</f>
        <v>2777.8067335705464</v>
      </c>
      <c r="GY8" s="3">
        <f>'First Dose Daily Demand'!$F8*2</f>
        <v>2777.8067335705464</v>
      </c>
      <c r="GZ8" s="3">
        <f>'First Dose Daily Demand'!$F8*2</f>
        <v>2777.8067335705464</v>
      </c>
      <c r="HA8" s="3">
        <f>'First Dose Daily Demand'!$F8*2</f>
        <v>2777.8067335705464</v>
      </c>
      <c r="HB8" s="3">
        <f>'First Dose Daily Demand'!$F8*2</f>
        <v>2777.8067335705464</v>
      </c>
      <c r="HC8" s="3">
        <f>'First Dose Daily Demand'!$F8*2</f>
        <v>2777.8067335705464</v>
      </c>
      <c r="HD8" s="3">
        <f>'First Dose Daily Demand'!$F8*2</f>
        <v>2777.8067335705464</v>
      </c>
      <c r="HE8" s="3">
        <f>'First Dose Daily Demand'!$F8*2</f>
        <v>2777.8067335705464</v>
      </c>
      <c r="HF8" s="3">
        <f>'First Dose Daily Demand'!$F8*2</f>
        <v>2777.8067335705464</v>
      </c>
      <c r="HG8" s="3">
        <f>'First Dose Daily Demand'!$F8*2</f>
        <v>2777.8067335705464</v>
      </c>
      <c r="HH8" s="3">
        <f>'First Dose Daily Demand'!$F8*2</f>
        <v>2777.8067335705464</v>
      </c>
      <c r="HI8" s="3">
        <f>'First Dose Daily Demand'!$F8*2</f>
        <v>2777.8067335705464</v>
      </c>
      <c r="HJ8" s="3">
        <f>'First Dose Daily Demand'!$F8*2</f>
        <v>2777.8067335705464</v>
      </c>
      <c r="HK8" s="3">
        <f>'First Dose Daily Demand'!$F8*2</f>
        <v>2777.8067335705464</v>
      </c>
      <c r="HL8" s="3">
        <f>'First Dose Daily Demand'!$F8*2</f>
        <v>2777.8067335705464</v>
      </c>
      <c r="HM8" s="3">
        <f>'First Dose Daily Demand'!$F8*2</f>
        <v>2777.8067335705464</v>
      </c>
      <c r="HN8" s="3">
        <f>'First Dose Daily Demand'!$F8*2</f>
        <v>2777.8067335705464</v>
      </c>
      <c r="HO8" s="3">
        <f>'First Dose Daily Demand'!$F8*2</f>
        <v>2777.8067335705464</v>
      </c>
      <c r="HP8" s="3">
        <f>'First Dose Daily Demand'!$F8*2</f>
        <v>2777.8067335705464</v>
      </c>
      <c r="HQ8" s="3">
        <f>'First Dose Daily Demand'!$F8*2</f>
        <v>2777.8067335705464</v>
      </c>
      <c r="HR8" s="3">
        <f>'First Dose Daily Demand'!$F8*2</f>
        <v>2777.8067335705464</v>
      </c>
      <c r="HS8" s="3">
        <f>'First Dose Daily Demand'!$F8*2</f>
        <v>2777.8067335705464</v>
      </c>
      <c r="HT8" s="3">
        <f>'First Dose Daily Demand'!$F8*2</f>
        <v>2777.8067335705464</v>
      </c>
      <c r="HU8" s="3">
        <f>'First Dose Daily Demand'!$F8*2</f>
        <v>2777.8067335705464</v>
      </c>
      <c r="HV8" s="3">
        <f>'First Dose Daily Demand'!$F8*2</f>
        <v>2777.8067335705464</v>
      </c>
      <c r="HW8" s="3">
        <f>'First Dose Daily Demand'!$F8*2</f>
        <v>2777.8067335705464</v>
      </c>
      <c r="HX8" s="3">
        <f>'First Dose Daily Demand'!$F8*2</f>
        <v>2777.8067335705464</v>
      </c>
      <c r="HY8" s="3">
        <f>'First Dose Daily Demand'!$F8*2</f>
        <v>2777.8067335705464</v>
      </c>
      <c r="HZ8" s="3">
        <f>'First Dose Daily Demand'!$F8*2</f>
        <v>2777.8067335705464</v>
      </c>
      <c r="IA8" s="3">
        <f>'First Dose Daily Demand'!$F8*2</f>
        <v>2777.8067335705464</v>
      </c>
      <c r="IB8" s="3">
        <f>'First Dose Daily Demand'!$F8*2</f>
        <v>2777.8067335705464</v>
      </c>
      <c r="IC8" s="3">
        <f>'First Dose Daily Demand'!$F8*2</f>
        <v>2777.8067335705464</v>
      </c>
      <c r="ID8" s="3">
        <f>'First Dose Daily Demand'!$F8*2</f>
        <v>2777.8067335705464</v>
      </c>
      <c r="IE8" s="3">
        <f>'First Dose Daily Demand'!$F8*2</f>
        <v>2777.8067335705464</v>
      </c>
      <c r="IF8" s="3">
        <f>'First Dose Daily Demand'!$F8*2</f>
        <v>2777.8067335705464</v>
      </c>
      <c r="IG8" s="3">
        <f>'First Dose Daily Demand'!$F8*2</f>
        <v>2777.8067335705464</v>
      </c>
      <c r="IH8" s="3">
        <f>'First Dose Daily Demand'!$F8*2</f>
        <v>2777.8067335705464</v>
      </c>
      <c r="II8" s="3">
        <f>'First Dose Daily Demand'!$F8*2</f>
        <v>2777.8067335705464</v>
      </c>
      <c r="IJ8" s="3">
        <f>'First Dose Daily Demand'!$F8*2</f>
        <v>2777.8067335705464</v>
      </c>
      <c r="IK8" s="3">
        <f>'First Dose Daily Demand'!$F8*2</f>
        <v>2777.8067335705464</v>
      </c>
      <c r="IL8" s="3">
        <f>'First Dose Daily Demand'!$F8*2</f>
        <v>2777.8067335705464</v>
      </c>
      <c r="IM8" s="3">
        <f>'First Dose Daily Demand'!$F8*2</f>
        <v>2777.8067335705464</v>
      </c>
      <c r="IN8" s="3">
        <f>'First Dose Daily Demand'!$F8*2</f>
        <v>2777.8067335705464</v>
      </c>
      <c r="IO8" s="3">
        <f>'First Dose Daily Demand'!$F8*2</f>
        <v>2777.8067335705464</v>
      </c>
      <c r="IP8" s="3">
        <f>'First Dose Daily Demand'!$F8*2</f>
        <v>2777.8067335705464</v>
      </c>
      <c r="IQ8" s="3">
        <f>'First Dose Daily Demand'!$F8*2</f>
        <v>2777.8067335705464</v>
      </c>
      <c r="IR8" s="3">
        <f>'First Dose Daily Demand'!$F8*2</f>
        <v>2777.8067335705464</v>
      </c>
      <c r="IS8" s="3">
        <f>'First Dose Daily Demand'!$F8*2</f>
        <v>2777.8067335705464</v>
      </c>
      <c r="IT8" s="3">
        <f>'First Dose Daily Demand'!$F8*2</f>
        <v>2777.8067335705464</v>
      </c>
      <c r="IU8" s="3">
        <f>'First Dose Daily Demand'!$F8*2</f>
        <v>2777.8067335705464</v>
      </c>
      <c r="IV8" s="3">
        <f>'First Dose Daily Demand'!$F8*2</f>
        <v>2777.8067335705464</v>
      </c>
      <c r="IW8" s="3">
        <f>'First Dose Daily Demand'!$F8*2</f>
        <v>2777.8067335705464</v>
      </c>
      <c r="IX8" s="3">
        <f>'First Dose Daily Demand'!$F8*2</f>
        <v>2777.8067335705464</v>
      </c>
      <c r="IY8" s="3">
        <f>'First Dose Daily Demand'!$F8*2</f>
        <v>2777.8067335705464</v>
      </c>
      <c r="IZ8" s="3">
        <f>'First Dose Daily Demand'!$F8*2</f>
        <v>2777.8067335705464</v>
      </c>
      <c r="JA8" s="3">
        <f>'First Dose Daily Demand'!$F8*2</f>
        <v>2777.8067335705464</v>
      </c>
      <c r="JB8" s="3">
        <f>'First Dose Daily Demand'!$F8*2</f>
        <v>2777.8067335705464</v>
      </c>
      <c r="JC8" s="3">
        <f>'First Dose Daily Demand'!$F8*2</f>
        <v>2777.8067335705464</v>
      </c>
      <c r="JD8" s="3">
        <f>'First Dose Daily Demand'!$F8*2</f>
        <v>2777.8067335705464</v>
      </c>
      <c r="JE8" s="3">
        <f>'First Dose Daily Demand'!$F8*2</f>
        <v>2777.8067335705464</v>
      </c>
      <c r="JF8" s="3">
        <f>'First Dose Daily Demand'!$F8*2</f>
        <v>2777.8067335705464</v>
      </c>
      <c r="JG8" s="3">
        <f>'First Dose Daily Demand'!$F8*2</f>
        <v>2777.8067335705464</v>
      </c>
      <c r="JH8" s="3">
        <f>'First Dose Daily Demand'!$F8*2</f>
        <v>2777.8067335705464</v>
      </c>
      <c r="JI8" s="3">
        <f>'First Dose Daily Demand'!$F8*2</f>
        <v>2777.8067335705464</v>
      </c>
      <c r="JJ8" s="3">
        <f>'First Dose Daily Demand'!$F8*2</f>
        <v>2777.8067335705464</v>
      </c>
      <c r="JK8" s="3">
        <f>'First Dose Daily Demand'!$F8*2</f>
        <v>2777.8067335705464</v>
      </c>
      <c r="JL8" s="3">
        <f>'First Dose Daily Demand'!$F8*2</f>
        <v>2777.8067335705464</v>
      </c>
      <c r="JM8" s="3">
        <f>'First Dose Daily Demand'!$F8*2</f>
        <v>2777.8067335705464</v>
      </c>
      <c r="JN8" s="3">
        <f>'First Dose Daily Demand'!$F8*2</f>
        <v>2777.8067335705464</v>
      </c>
      <c r="JO8" s="3">
        <f>'First Dose Daily Demand'!$F8*2</f>
        <v>2777.8067335705464</v>
      </c>
      <c r="JP8" s="3">
        <f>'First Dose Daily Demand'!$F8*2</f>
        <v>2777.8067335705464</v>
      </c>
      <c r="JQ8" s="3">
        <f>'First Dose Daily Demand'!$F8*2</f>
        <v>2777.8067335705464</v>
      </c>
    </row>
    <row r="9" spans="1:277">
      <c r="A9" s="68"/>
      <c r="B9" t="s">
        <v>30</v>
      </c>
      <c r="C9" s="2">
        <f>'First Dose Daily Demand'!$C9</f>
        <v>884.03669855112923</v>
      </c>
      <c r="D9" s="2">
        <f>'First Dose Daily Demand'!$C9</f>
        <v>884.03669855112923</v>
      </c>
      <c r="E9" s="2">
        <f>'First Dose Daily Demand'!$C9</f>
        <v>884.03669855112923</v>
      </c>
      <c r="F9" s="2">
        <f>'First Dose Daily Demand'!$C9</f>
        <v>884.03669855112923</v>
      </c>
      <c r="G9" s="2">
        <f>'First Dose Daily Demand'!$C9</f>
        <v>884.03669855112923</v>
      </c>
      <c r="H9" s="2">
        <f>'First Dose Daily Demand'!$C9</f>
        <v>884.03669855112923</v>
      </c>
      <c r="I9" s="2">
        <f>'First Dose Daily Demand'!$C9</f>
        <v>884.03669855112923</v>
      </c>
      <c r="J9" s="2">
        <f>'First Dose Daily Demand'!$C9</f>
        <v>884.03669855112923</v>
      </c>
      <c r="K9" s="2">
        <f>'First Dose Daily Demand'!$C9</f>
        <v>884.03669855112923</v>
      </c>
      <c r="L9" s="2">
        <f>'First Dose Daily Demand'!$C9</f>
        <v>884.03669855112923</v>
      </c>
      <c r="M9" s="2">
        <f>'First Dose Daily Demand'!$C9</f>
        <v>884.03669855112923</v>
      </c>
      <c r="N9" s="2">
        <f>'First Dose Daily Demand'!$C9</f>
        <v>884.03669855112923</v>
      </c>
      <c r="O9" s="2">
        <f>'First Dose Daily Demand'!$C9</f>
        <v>884.03669855112923</v>
      </c>
      <c r="P9" s="2">
        <f>'First Dose Daily Demand'!$C9</f>
        <v>884.03669855112923</v>
      </c>
      <c r="Q9" s="2">
        <f>'First Dose Daily Demand'!$C9</f>
        <v>884.03669855112923</v>
      </c>
      <c r="R9" s="2">
        <f>'First Dose Daily Demand'!$C9</f>
        <v>884.03669855112923</v>
      </c>
      <c r="S9" s="2">
        <f>'First Dose Daily Demand'!$C9</f>
        <v>884.03669855112923</v>
      </c>
      <c r="T9" s="2">
        <f>'First Dose Daily Demand'!$C9</f>
        <v>884.03669855112923</v>
      </c>
      <c r="U9" s="2">
        <f>'First Dose Daily Demand'!$C9</f>
        <v>884.03669855112923</v>
      </c>
      <c r="V9" s="2">
        <f>'First Dose Daily Demand'!$C9</f>
        <v>884.03669855112923</v>
      </c>
      <c r="W9" s="2">
        <f>'First Dose Daily Demand'!$C9</f>
        <v>884.03669855112923</v>
      </c>
      <c r="X9" s="2">
        <f>'First Dose Daily Demand'!$C9</f>
        <v>884.03669855112923</v>
      </c>
      <c r="Y9" s="2">
        <f>'First Dose Daily Demand'!$C9</f>
        <v>884.03669855112923</v>
      </c>
      <c r="Z9" s="2">
        <f>'First Dose Daily Demand'!$C9</f>
        <v>884.03669855112923</v>
      </c>
      <c r="AA9" s="2">
        <f>'First Dose Daily Demand'!$C9</f>
        <v>884.03669855112923</v>
      </c>
      <c r="AB9" s="2">
        <f>'First Dose Daily Demand'!$C9</f>
        <v>884.03669855112923</v>
      </c>
      <c r="AC9" s="2">
        <f>'First Dose Daily Demand'!$C9</f>
        <v>884.03669855112923</v>
      </c>
      <c r="AD9" s="2">
        <f>'First Dose Daily Demand'!$C9*2</f>
        <v>1768.0733971022585</v>
      </c>
      <c r="AE9" s="2">
        <f>'First Dose Daily Demand'!$C9*2</f>
        <v>1768.0733971022585</v>
      </c>
      <c r="AF9" s="2">
        <f>'First Dose Daily Demand'!$C9*2</f>
        <v>1768.0733971022585</v>
      </c>
      <c r="AG9" s="2">
        <f>'First Dose Daily Demand'!$C9*2</f>
        <v>1768.0733971022585</v>
      </c>
      <c r="AH9" s="2">
        <f>'First Dose Daily Demand'!$C9*2</f>
        <v>1768.0733971022585</v>
      </c>
      <c r="AI9" s="2">
        <f>'First Dose Daily Demand'!$C9*2</f>
        <v>1768.0733971022585</v>
      </c>
      <c r="AJ9" s="2">
        <f>'First Dose Daily Demand'!$C9*2</f>
        <v>1768.0733971022585</v>
      </c>
      <c r="AK9" s="2">
        <f>'First Dose Daily Demand'!$C9*2</f>
        <v>1768.0733971022585</v>
      </c>
      <c r="AL9" s="2">
        <f>'First Dose Daily Demand'!$C9*2</f>
        <v>1768.0733971022585</v>
      </c>
      <c r="AM9" s="2">
        <f>'First Dose Daily Demand'!$C9*2</f>
        <v>1768.0733971022585</v>
      </c>
      <c r="AN9" s="2">
        <f>'First Dose Daily Demand'!$C9*2</f>
        <v>1768.0733971022585</v>
      </c>
      <c r="AO9" s="2">
        <f>'First Dose Daily Demand'!$C9*2</f>
        <v>1768.0733971022585</v>
      </c>
      <c r="AP9" s="2">
        <f>'First Dose Daily Demand'!$C9*2</f>
        <v>1768.0733971022585</v>
      </c>
      <c r="AQ9" s="2">
        <f>'First Dose Daily Demand'!$C9*2</f>
        <v>1768.0733971022585</v>
      </c>
      <c r="AR9" s="2">
        <f>'First Dose Daily Demand'!$C9*2</f>
        <v>1768.0733971022585</v>
      </c>
      <c r="AS9" s="2">
        <f>'First Dose Daily Demand'!$C9*2</f>
        <v>1768.0733971022585</v>
      </c>
      <c r="AT9" s="2">
        <f>'First Dose Daily Demand'!$C9*2</f>
        <v>1768.0733971022585</v>
      </c>
      <c r="AU9" s="2">
        <f>'First Dose Daily Demand'!$C9*2</f>
        <v>1768.0733971022585</v>
      </c>
      <c r="AV9" s="2">
        <f>'First Dose Daily Demand'!$C9*2</f>
        <v>1768.0733971022585</v>
      </c>
      <c r="AW9" s="2">
        <f>'First Dose Daily Demand'!$C9*2</f>
        <v>1768.0733971022585</v>
      </c>
      <c r="AX9" s="2">
        <f>'First Dose Daily Demand'!$C9*2</f>
        <v>1768.0733971022585</v>
      </c>
      <c r="AY9" s="2">
        <f>'First Dose Daily Demand'!$C9*2</f>
        <v>1768.0733971022585</v>
      </c>
      <c r="AZ9" s="2">
        <f>'First Dose Daily Demand'!$C9*2</f>
        <v>1768.0733971022585</v>
      </c>
      <c r="BA9" s="2">
        <f>'First Dose Daily Demand'!$C9*2</f>
        <v>1768.0733971022585</v>
      </c>
      <c r="BB9" s="2">
        <f>'First Dose Daily Demand'!$C9*2</f>
        <v>1768.0733971022585</v>
      </c>
      <c r="BC9" s="2">
        <f>'First Dose Daily Demand'!$C9*2</f>
        <v>1768.0733971022585</v>
      </c>
      <c r="BD9" s="2">
        <f>'First Dose Daily Demand'!$C9*2</f>
        <v>1768.0733971022585</v>
      </c>
      <c r="BE9" s="2">
        <f>'First Dose Daily Demand'!$C9*2</f>
        <v>1768.0733971022585</v>
      </c>
      <c r="BF9" s="2">
        <f>'First Dose Daily Demand'!$C9*2</f>
        <v>1768.0733971022585</v>
      </c>
      <c r="BG9" s="2">
        <f>'First Dose Daily Demand'!$C9*2</f>
        <v>1768.0733971022585</v>
      </c>
      <c r="BH9" s="2">
        <f>'First Dose Daily Demand'!$C9*2</f>
        <v>1768.0733971022585</v>
      </c>
      <c r="BI9" s="2">
        <f>'First Dose Daily Demand'!$C9*2</f>
        <v>1768.0733971022585</v>
      </c>
      <c r="BJ9" s="2">
        <f>'First Dose Daily Demand'!$C9*2</f>
        <v>1768.0733971022585</v>
      </c>
      <c r="BK9" s="2">
        <f>'First Dose Daily Demand'!$C9*2</f>
        <v>1768.0733971022585</v>
      </c>
      <c r="BL9" s="2">
        <f>'First Dose Daily Demand'!$C9*2</f>
        <v>1768.0733971022585</v>
      </c>
      <c r="BM9" s="2">
        <f>'First Dose Daily Demand'!$C9*2</f>
        <v>1768.0733971022585</v>
      </c>
      <c r="BN9" s="2">
        <f>'First Dose Daily Demand'!$C9*2</f>
        <v>1768.0733971022585</v>
      </c>
      <c r="BO9" s="2">
        <f>'First Dose Daily Demand'!$C9*2</f>
        <v>1768.0733971022585</v>
      </c>
      <c r="BP9" s="2">
        <f>'First Dose Daily Demand'!$C9*2</f>
        <v>1768.0733971022585</v>
      </c>
      <c r="BQ9" s="2">
        <f>'First Dose Daily Demand'!$C9*2</f>
        <v>1768.0733971022585</v>
      </c>
      <c r="BR9" s="2">
        <f>'First Dose Daily Demand'!$C9*2</f>
        <v>1768.0733971022585</v>
      </c>
      <c r="BS9" s="2">
        <f>'First Dose Daily Demand'!$C9*2</f>
        <v>1768.0733971022585</v>
      </c>
      <c r="BT9" s="2">
        <f>'First Dose Daily Demand'!$C9*2</f>
        <v>1768.0733971022585</v>
      </c>
      <c r="BU9" s="2">
        <f>'First Dose Daily Demand'!$C9*2</f>
        <v>1768.0733971022585</v>
      </c>
      <c r="BV9" s="2">
        <f>'First Dose Daily Demand'!$C9*2</f>
        <v>1768.0733971022585</v>
      </c>
      <c r="BW9" s="2">
        <f>'First Dose Daily Demand'!$C9*2</f>
        <v>1768.0733971022585</v>
      </c>
      <c r="BX9" s="2">
        <f>'First Dose Daily Demand'!$C9*2</f>
        <v>1768.0733971022585</v>
      </c>
      <c r="BY9" s="2">
        <f>'First Dose Daily Demand'!$C9*2</f>
        <v>1768.0733971022585</v>
      </c>
      <c r="BZ9" s="2">
        <f>'First Dose Daily Demand'!$C9*2</f>
        <v>1768.0733971022585</v>
      </c>
      <c r="CA9" s="2">
        <f>'First Dose Daily Demand'!$C9*2</f>
        <v>1768.0733971022585</v>
      </c>
      <c r="CB9" s="2">
        <f>'First Dose Daily Demand'!$C9*2</f>
        <v>1768.0733971022585</v>
      </c>
      <c r="CC9" s="2">
        <f>'First Dose Daily Demand'!$C9*2</f>
        <v>1768.0733971022585</v>
      </c>
      <c r="CD9" s="2">
        <f>'First Dose Daily Demand'!$C9*2</f>
        <v>1768.0733971022585</v>
      </c>
      <c r="CE9" s="2">
        <f>'First Dose Daily Demand'!$C9*2</f>
        <v>1768.0733971022585</v>
      </c>
      <c r="CF9" s="2">
        <f>'First Dose Daily Demand'!$C9*2</f>
        <v>1768.0733971022585</v>
      </c>
      <c r="CG9" s="2">
        <f>'First Dose Daily Demand'!$C9*2</f>
        <v>1768.0733971022585</v>
      </c>
      <c r="CH9" s="2">
        <f>'First Dose Daily Demand'!$C9*2</f>
        <v>1768.0733971022585</v>
      </c>
      <c r="CI9" s="2">
        <f>'First Dose Daily Demand'!$C9*2</f>
        <v>1768.0733971022585</v>
      </c>
      <c r="CJ9" s="2">
        <f>'First Dose Daily Demand'!$C9*2</f>
        <v>1768.0733971022585</v>
      </c>
      <c r="CK9" s="2">
        <f>'First Dose Daily Demand'!$C9*2</f>
        <v>1768.0733971022585</v>
      </c>
      <c r="CL9" s="2">
        <f>'First Dose Daily Demand'!$C9*2</f>
        <v>1768.0733971022585</v>
      </c>
      <c r="CM9" s="2">
        <f>'First Dose Daily Demand'!$C9*2</f>
        <v>1768.0733971022585</v>
      </c>
      <c r="CN9" s="2">
        <f>'First Dose Daily Demand'!$C9*2</f>
        <v>1768.0733971022585</v>
      </c>
      <c r="CO9" s="2">
        <f>'First Dose Daily Demand'!$C9*2</f>
        <v>1768.0733971022585</v>
      </c>
      <c r="CP9" s="3">
        <f>'First Dose Daily Demand'!$F9+$CO9</f>
        <v>2299.9114964633563</v>
      </c>
      <c r="CQ9" s="3">
        <f>'First Dose Daily Demand'!$F9+$CO9</f>
        <v>2299.9114964633563</v>
      </c>
      <c r="CR9" s="3">
        <f>'First Dose Daily Demand'!$F9+$CO9</f>
        <v>2299.9114964633563</v>
      </c>
      <c r="CS9" s="3">
        <f>'First Dose Daily Demand'!$F9+$CO9</f>
        <v>2299.9114964633563</v>
      </c>
      <c r="CT9" s="3">
        <f>'First Dose Daily Demand'!$F9+$CO9</f>
        <v>2299.9114964633563</v>
      </c>
      <c r="CU9" s="3">
        <f>'First Dose Daily Demand'!$F9+$CO9</f>
        <v>2299.9114964633563</v>
      </c>
      <c r="CV9" s="3">
        <f>'First Dose Daily Demand'!$F9+$CO9</f>
        <v>2299.9114964633563</v>
      </c>
      <c r="CW9" s="3">
        <f>'First Dose Daily Demand'!$F9+$CO9</f>
        <v>2299.9114964633563</v>
      </c>
      <c r="CX9" s="3">
        <f>'First Dose Daily Demand'!$F9+$CO9</f>
        <v>2299.9114964633563</v>
      </c>
      <c r="CY9" s="3">
        <f>'First Dose Daily Demand'!$F9+$CO9</f>
        <v>2299.9114964633563</v>
      </c>
      <c r="CZ9" s="3">
        <f>'First Dose Daily Demand'!$F9+$CO9</f>
        <v>2299.9114964633563</v>
      </c>
      <c r="DA9" s="3">
        <f>'First Dose Daily Demand'!$F9+$CO9</f>
        <v>2299.9114964633563</v>
      </c>
      <c r="DB9" s="3">
        <f>'First Dose Daily Demand'!$F9+$CO9</f>
        <v>2299.9114964633563</v>
      </c>
      <c r="DC9" s="3">
        <f>'First Dose Daily Demand'!$F9+$CO9</f>
        <v>2299.9114964633563</v>
      </c>
      <c r="DD9" s="3">
        <f>'First Dose Daily Demand'!$F9+$CO9</f>
        <v>2299.9114964633563</v>
      </c>
      <c r="DE9" s="3">
        <f>'First Dose Daily Demand'!$F9+$CO9</f>
        <v>2299.9114964633563</v>
      </c>
      <c r="DF9" s="3">
        <f>'First Dose Daily Demand'!$F9+$CO9</f>
        <v>2299.9114964633563</v>
      </c>
      <c r="DG9" s="3">
        <f>'First Dose Daily Demand'!$F9+$CO9</f>
        <v>2299.9114964633563</v>
      </c>
      <c r="DH9" s="3">
        <f>'First Dose Daily Demand'!$F9+$CO9</f>
        <v>2299.9114964633563</v>
      </c>
      <c r="DI9" s="3">
        <f>'First Dose Daily Demand'!$F9+$CO9</f>
        <v>2299.9114964633563</v>
      </c>
      <c r="DJ9" s="3">
        <f>'First Dose Daily Demand'!$F9+$CO9</f>
        <v>2299.9114964633563</v>
      </c>
      <c r="DK9" s="3">
        <f>'First Dose Daily Demand'!$F9+$CO9</f>
        <v>2299.9114964633563</v>
      </c>
      <c r="DL9" s="3">
        <f>'First Dose Daily Demand'!$F9+$CO9</f>
        <v>2299.9114964633563</v>
      </c>
      <c r="DM9" s="3">
        <f>'First Dose Daily Demand'!$F9+$CO9</f>
        <v>2299.9114964633563</v>
      </c>
      <c r="DN9" s="3">
        <f>'First Dose Daily Demand'!$F9+$CO9</f>
        <v>2299.9114964633563</v>
      </c>
      <c r="DO9" s="3">
        <f>'First Dose Daily Demand'!$F9+$CO9</f>
        <v>2299.9114964633563</v>
      </c>
      <c r="DP9" s="3">
        <f>'First Dose Daily Demand'!$F9+$CO9</f>
        <v>2299.9114964633563</v>
      </c>
      <c r="DQ9" s="3">
        <f>'First Dose Daily Demand'!$F9*2</f>
        <v>1063.6761987221953</v>
      </c>
      <c r="DR9" s="3">
        <f>'First Dose Daily Demand'!$F9*2</f>
        <v>1063.6761987221953</v>
      </c>
      <c r="DS9" s="3">
        <f>'First Dose Daily Demand'!$F9*2</f>
        <v>1063.6761987221953</v>
      </c>
      <c r="DT9" s="3">
        <f>'First Dose Daily Demand'!$F9*2</f>
        <v>1063.6761987221953</v>
      </c>
      <c r="DU9" s="3">
        <f>'First Dose Daily Demand'!$F9*2</f>
        <v>1063.6761987221953</v>
      </c>
      <c r="DV9" s="3">
        <f>'First Dose Daily Demand'!$F9*2</f>
        <v>1063.6761987221953</v>
      </c>
      <c r="DW9" s="3">
        <f>'First Dose Daily Demand'!$F9*2</f>
        <v>1063.6761987221953</v>
      </c>
      <c r="DX9" s="3">
        <f>'First Dose Daily Demand'!$F9*2</f>
        <v>1063.6761987221953</v>
      </c>
      <c r="DY9" s="3">
        <f>'First Dose Daily Demand'!$F9*2</f>
        <v>1063.6761987221953</v>
      </c>
      <c r="DZ9" s="3">
        <f>'First Dose Daily Demand'!$F9*2</f>
        <v>1063.6761987221953</v>
      </c>
      <c r="EA9" s="3">
        <f>'First Dose Daily Demand'!$F9*2</f>
        <v>1063.6761987221953</v>
      </c>
      <c r="EB9" s="3">
        <f>'First Dose Daily Demand'!$F9*2</f>
        <v>1063.6761987221953</v>
      </c>
      <c r="EC9" s="3">
        <f>'First Dose Daily Demand'!$F9*2</f>
        <v>1063.6761987221953</v>
      </c>
      <c r="ED9" s="3">
        <f>'First Dose Daily Demand'!$F9*2</f>
        <v>1063.6761987221953</v>
      </c>
      <c r="EE9" s="3">
        <f>'First Dose Daily Demand'!$F9*2</f>
        <v>1063.6761987221953</v>
      </c>
      <c r="EF9" s="3">
        <f>'First Dose Daily Demand'!$F9*2</f>
        <v>1063.6761987221953</v>
      </c>
      <c r="EG9" s="3">
        <f>'First Dose Daily Demand'!$F9*2</f>
        <v>1063.6761987221953</v>
      </c>
      <c r="EH9" s="3">
        <f>'First Dose Daily Demand'!$F9*2</f>
        <v>1063.6761987221953</v>
      </c>
      <c r="EI9" s="3">
        <f>'First Dose Daily Demand'!$F9*2</f>
        <v>1063.6761987221953</v>
      </c>
      <c r="EJ9" s="3">
        <f>'First Dose Daily Demand'!$F9*2</f>
        <v>1063.6761987221953</v>
      </c>
      <c r="EK9" s="3">
        <f>'First Dose Daily Demand'!$F9*2</f>
        <v>1063.6761987221953</v>
      </c>
      <c r="EL9" s="3">
        <f>'First Dose Daily Demand'!$F9*2</f>
        <v>1063.6761987221953</v>
      </c>
      <c r="EM9" s="3">
        <f>'First Dose Daily Demand'!$F9*2</f>
        <v>1063.6761987221953</v>
      </c>
      <c r="EN9" s="3">
        <f>'First Dose Daily Demand'!$F9*2</f>
        <v>1063.6761987221953</v>
      </c>
      <c r="EO9" s="3">
        <f>'First Dose Daily Demand'!$F9*2</f>
        <v>1063.6761987221953</v>
      </c>
      <c r="EP9" s="3">
        <f>'First Dose Daily Demand'!$F9*2</f>
        <v>1063.6761987221953</v>
      </c>
      <c r="EQ9" s="3">
        <f>'First Dose Daily Demand'!$F9*2</f>
        <v>1063.6761987221953</v>
      </c>
      <c r="ER9" s="3">
        <f>'First Dose Daily Demand'!$F9*2</f>
        <v>1063.6761987221953</v>
      </c>
      <c r="ES9" s="3">
        <f>'First Dose Daily Demand'!$F9*2</f>
        <v>1063.6761987221953</v>
      </c>
      <c r="ET9" s="3">
        <f>'First Dose Daily Demand'!$F9*2</f>
        <v>1063.6761987221953</v>
      </c>
      <c r="EU9" s="3">
        <f>'First Dose Daily Demand'!$F9*2</f>
        <v>1063.6761987221953</v>
      </c>
      <c r="EV9" s="3">
        <f>'First Dose Daily Demand'!$F9*2</f>
        <v>1063.6761987221953</v>
      </c>
      <c r="EW9" s="3">
        <f>'First Dose Daily Demand'!$F9*2</f>
        <v>1063.6761987221953</v>
      </c>
      <c r="EX9" s="3">
        <f>'First Dose Daily Demand'!$F9*2</f>
        <v>1063.6761987221953</v>
      </c>
      <c r="EY9" s="3">
        <f>'First Dose Daily Demand'!$F9*2</f>
        <v>1063.6761987221953</v>
      </c>
      <c r="EZ9" s="3">
        <f>'First Dose Daily Demand'!$F9*2</f>
        <v>1063.6761987221953</v>
      </c>
      <c r="FA9" s="3">
        <f>'First Dose Daily Demand'!$F9*2</f>
        <v>1063.6761987221953</v>
      </c>
      <c r="FB9" s="3">
        <f>'First Dose Daily Demand'!$F9*2</f>
        <v>1063.6761987221953</v>
      </c>
      <c r="FC9" s="3">
        <f>'First Dose Daily Demand'!$F9*2</f>
        <v>1063.6761987221953</v>
      </c>
      <c r="FD9" s="3">
        <f>'First Dose Daily Demand'!$F9*2</f>
        <v>1063.6761987221953</v>
      </c>
      <c r="FE9" s="3">
        <f>'First Dose Daily Demand'!$F9*2</f>
        <v>1063.6761987221953</v>
      </c>
      <c r="FF9" s="3">
        <f>'First Dose Daily Demand'!$F9*2</f>
        <v>1063.6761987221953</v>
      </c>
      <c r="FG9" s="3">
        <f>'First Dose Daily Demand'!$F9*2</f>
        <v>1063.6761987221953</v>
      </c>
      <c r="FH9" s="3">
        <f>'First Dose Daily Demand'!$F9*2</f>
        <v>1063.6761987221953</v>
      </c>
      <c r="FI9" s="3">
        <f>'First Dose Daily Demand'!$F9*2</f>
        <v>1063.6761987221953</v>
      </c>
      <c r="FJ9" s="3">
        <f>'First Dose Daily Demand'!$F9*2</f>
        <v>1063.6761987221953</v>
      </c>
      <c r="FK9" s="3">
        <f>'First Dose Daily Demand'!$F9*2</f>
        <v>1063.6761987221953</v>
      </c>
      <c r="FL9" s="3">
        <f>'First Dose Daily Demand'!$F9*2</f>
        <v>1063.6761987221953</v>
      </c>
      <c r="FM9" s="3">
        <f>'First Dose Daily Demand'!$F9*2</f>
        <v>1063.6761987221953</v>
      </c>
      <c r="FN9" s="3">
        <f>'First Dose Daily Demand'!$F9*2</f>
        <v>1063.6761987221953</v>
      </c>
      <c r="FO9" s="3">
        <f>'First Dose Daily Demand'!$F9*2</f>
        <v>1063.6761987221953</v>
      </c>
      <c r="FP9" s="3">
        <f>'First Dose Daily Demand'!$F9*2</f>
        <v>1063.6761987221953</v>
      </c>
      <c r="FQ9" s="3">
        <f>'First Dose Daily Demand'!$F9*2</f>
        <v>1063.6761987221953</v>
      </c>
      <c r="FR9" s="3">
        <f>'First Dose Daily Demand'!$F9*2</f>
        <v>1063.6761987221953</v>
      </c>
      <c r="FS9" s="3">
        <f>'First Dose Daily Demand'!$F9*2</f>
        <v>1063.6761987221953</v>
      </c>
      <c r="FT9" s="3">
        <f>'First Dose Daily Demand'!$F9*2</f>
        <v>1063.6761987221953</v>
      </c>
      <c r="FU9" s="3">
        <f>'First Dose Daily Demand'!$F9*2</f>
        <v>1063.6761987221953</v>
      </c>
      <c r="FV9" s="3">
        <f>'First Dose Daily Demand'!$F9*2</f>
        <v>1063.6761987221953</v>
      </c>
      <c r="FW9" s="3">
        <f>'First Dose Daily Demand'!$F9*2</f>
        <v>1063.6761987221953</v>
      </c>
      <c r="FX9" s="3">
        <f>'First Dose Daily Demand'!$F9*2</f>
        <v>1063.6761987221953</v>
      </c>
      <c r="FY9" s="3">
        <f>'First Dose Daily Demand'!$F9*2</f>
        <v>1063.6761987221953</v>
      </c>
      <c r="FZ9" s="3">
        <f>'First Dose Daily Demand'!$F9*2</f>
        <v>1063.6761987221953</v>
      </c>
      <c r="GA9" s="3">
        <f>'First Dose Daily Demand'!$F9*2</f>
        <v>1063.6761987221953</v>
      </c>
      <c r="GB9" s="3">
        <f>'First Dose Daily Demand'!$F9*2</f>
        <v>1063.6761987221953</v>
      </c>
      <c r="GC9" s="3">
        <f>'First Dose Daily Demand'!$F9*2</f>
        <v>1063.6761987221953</v>
      </c>
      <c r="GD9" s="3">
        <f>'First Dose Daily Demand'!$F9*2</f>
        <v>1063.6761987221953</v>
      </c>
      <c r="GE9" s="3">
        <f>'First Dose Daily Demand'!$F9*2</f>
        <v>1063.6761987221953</v>
      </c>
      <c r="GF9" s="3">
        <f>'First Dose Daily Demand'!$F9*2</f>
        <v>1063.6761987221953</v>
      </c>
      <c r="GG9" s="3">
        <f>'First Dose Daily Demand'!$F9*2</f>
        <v>1063.6761987221953</v>
      </c>
      <c r="GH9" s="3">
        <f>'First Dose Daily Demand'!$F9*2</f>
        <v>1063.6761987221953</v>
      </c>
      <c r="GI9" s="3">
        <f>'First Dose Daily Demand'!$F9*2</f>
        <v>1063.6761987221953</v>
      </c>
      <c r="GJ9" s="3">
        <f>'First Dose Daily Demand'!$F9*2</f>
        <v>1063.6761987221953</v>
      </c>
      <c r="GK9" s="3">
        <f>'First Dose Daily Demand'!$F9*2</f>
        <v>1063.6761987221953</v>
      </c>
      <c r="GL9" s="3">
        <f>'First Dose Daily Demand'!$F9*2</f>
        <v>1063.6761987221953</v>
      </c>
      <c r="GM9" s="3">
        <f>'First Dose Daily Demand'!$F9*2</f>
        <v>1063.6761987221953</v>
      </c>
      <c r="GN9" s="3">
        <f>'First Dose Daily Demand'!$F9*2</f>
        <v>1063.6761987221953</v>
      </c>
      <c r="GO9" s="3">
        <f>'First Dose Daily Demand'!$F9*2</f>
        <v>1063.6761987221953</v>
      </c>
      <c r="GP9" s="3">
        <f>'First Dose Daily Demand'!$F9*2</f>
        <v>1063.6761987221953</v>
      </c>
      <c r="GQ9" s="3">
        <f>'First Dose Daily Demand'!$F9*2</f>
        <v>1063.6761987221953</v>
      </c>
      <c r="GR9" s="3">
        <f>'First Dose Daily Demand'!$F9*2</f>
        <v>1063.6761987221953</v>
      </c>
      <c r="GS9" s="3">
        <f>'First Dose Daily Demand'!$F9*2</f>
        <v>1063.6761987221953</v>
      </c>
      <c r="GT9" s="3">
        <f>'First Dose Daily Demand'!$F9*2</f>
        <v>1063.6761987221953</v>
      </c>
      <c r="GU9" s="3">
        <f>'First Dose Daily Demand'!$F9*2</f>
        <v>1063.6761987221953</v>
      </c>
      <c r="GV9" s="3">
        <f>'First Dose Daily Demand'!$F9*2</f>
        <v>1063.6761987221953</v>
      </c>
      <c r="GW9" s="3">
        <f>'First Dose Daily Demand'!$F9*2</f>
        <v>1063.6761987221953</v>
      </c>
      <c r="GX9" s="3">
        <f>'First Dose Daily Demand'!$F9*2</f>
        <v>1063.6761987221953</v>
      </c>
      <c r="GY9" s="3">
        <f>'First Dose Daily Demand'!$F9*2</f>
        <v>1063.6761987221953</v>
      </c>
      <c r="GZ9" s="3">
        <f>'First Dose Daily Demand'!$F9*2</f>
        <v>1063.6761987221953</v>
      </c>
      <c r="HA9" s="3">
        <f>'First Dose Daily Demand'!$F9*2</f>
        <v>1063.6761987221953</v>
      </c>
      <c r="HB9" s="3">
        <f>'First Dose Daily Demand'!$F9*2</f>
        <v>1063.6761987221953</v>
      </c>
      <c r="HC9" s="3">
        <f>'First Dose Daily Demand'!$F9*2</f>
        <v>1063.6761987221953</v>
      </c>
      <c r="HD9" s="3">
        <f>'First Dose Daily Demand'!$F9*2</f>
        <v>1063.6761987221953</v>
      </c>
      <c r="HE9" s="3">
        <f>'First Dose Daily Demand'!$F9*2</f>
        <v>1063.6761987221953</v>
      </c>
      <c r="HF9" s="3">
        <f>'First Dose Daily Demand'!$F9*2</f>
        <v>1063.6761987221953</v>
      </c>
      <c r="HG9" s="3">
        <f>'First Dose Daily Demand'!$F9*2</f>
        <v>1063.6761987221953</v>
      </c>
      <c r="HH9" s="3">
        <f>'First Dose Daily Demand'!$F9*2</f>
        <v>1063.6761987221953</v>
      </c>
      <c r="HI9" s="3">
        <f>'First Dose Daily Demand'!$F9*2</f>
        <v>1063.6761987221953</v>
      </c>
      <c r="HJ9" s="3">
        <f>'First Dose Daily Demand'!$F9*2</f>
        <v>1063.6761987221953</v>
      </c>
      <c r="HK9" s="3">
        <f>'First Dose Daily Demand'!$F9*2</f>
        <v>1063.6761987221953</v>
      </c>
      <c r="HL9" s="3">
        <f>'First Dose Daily Demand'!$F9*2</f>
        <v>1063.6761987221953</v>
      </c>
      <c r="HM9" s="3">
        <f>'First Dose Daily Demand'!$F9*2</f>
        <v>1063.6761987221953</v>
      </c>
      <c r="HN9" s="3">
        <f>'First Dose Daily Demand'!$F9*2</f>
        <v>1063.6761987221953</v>
      </c>
      <c r="HO9" s="3">
        <f>'First Dose Daily Demand'!$F9*2</f>
        <v>1063.6761987221953</v>
      </c>
      <c r="HP9" s="3">
        <f>'First Dose Daily Demand'!$F9*2</f>
        <v>1063.6761987221953</v>
      </c>
      <c r="HQ9" s="3">
        <f>'First Dose Daily Demand'!$F9*2</f>
        <v>1063.6761987221953</v>
      </c>
      <c r="HR9" s="3">
        <f>'First Dose Daily Demand'!$F9*2</f>
        <v>1063.6761987221953</v>
      </c>
      <c r="HS9" s="3">
        <f>'First Dose Daily Demand'!$F9*2</f>
        <v>1063.6761987221953</v>
      </c>
      <c r="HT9" s="3">
        <f>'First Dose Daily Demand'!$F9*2</f>
        <v>1063.6761987221953</v>
      </c>
      <c r="HU9" s="3">
        <f>'First Dose Daily Demand'!$F9*2</f>
        <v>1063.6761987221953</v>
      </c>
      <c r="HV9" s="3">
        <f>'First Dose Daily Demand'!$F9*2</f>
        <v>1063.6761987221953</v>
      </c>
      <c r="HW9" s="3">
        <f>'First Dose Daily Demand'!$F9*2</f>
        <v>1063.6761987221953</v>
      </c>
      <c r="HX9" s="3">
        <f>'First Dose Daily Demand'!$F9*2</f>
        <v>1063.6761987221953</v>
      </c>
      <c r="HY9" s="3">
        <f>'First Dose Daily Demand'!$F9*2</f>
        <v>1063.6761987221953</v>
      </c>
      <c r="HZ9" s="3">
        <f>'First Dose Daily Demand'!$F9*2</f>
        <v>1063.6761987221953</v>
      </c>
      <c r="IA9" s="3">
        <f>'First Dose Daily Demand'!$F9*2</f>
        <v>1063.6761987221953</v>
      </c>
      <c r="IB9" s="3">
        <f>'First Dose Daily Demand'!$F9*2</f>
        <v>1063.6761987221953</v>
      </c>
      <c r="IC9" s="3">
        <f>'First Dose Daily Demand'!$F9*2</f>
        <v>1063.6761987221953</v>
      </c>
      <c r="ID9" s="3">
        <f>'First Dose Daily Demand'!$F9*2</f>
        <v>1063.6761987221953</v>
      </c>
      <c r="IE9" s="3">
        <f>'First Dose Daily Demand'!$F9*2</f>
        <v>1063.6761987221953</v>
      </c>
      <c r="IF9" s="3">
        <f>'First Dose Daily Demand'!$F9*2</f>
        <v>1063.6761987221953</v>
      </c>
      <c r="IG9" s="3">
        <f>'First Dose Daily Demand'!$F9*2</f>
        <v>1063.6761987221953</v>
      </c>
      <c r="IH9" s="3">
        <f>'First Dose Daily Demand'!$F9*2</f>
        <v>1063.6761987221953</v>
      </c>
      <c r="II9" s="3">
        <f>'First Dose Daily Demand'!$F9*2</f>
        <v>1063.6761987221953</v>
      </c>
      <c r="IJ9" s="3">
        <f>'First Dose Daily Demand'!$F9*2</f>
        <v>1063.6761987221953</v>
      </c>
      <c r="IK9" s="3">
        <f>'First Dose Daily Demand'!$F9*2</f>
        <v>1063.6761987221953</v>
      </c>
      <c r="IL9" s="3">
        <f>'First Dose Daily Demand'!$F9*2</f>
        <v>1063.6761987221953</v>
      </c>
      <c r="IM9" s="3">
        <f>'First Dose Daily Demand'!$F9*2</f>
        <v>1063.6761987221953</v>
      </c>
      <c r="IN9" s="3">
        <f>'First Dose Daily Demand'!$F9*2</f>
        <v>1063.6761987221953</v>
      </c>
      <c r="IO9" s="3">
        <f>'First Dose Daily Demand'!$F9*2</f>
        <v>1063.6761987221953</v>
      </c>
      <c r="IP9" s="3">
        <f>'First Dose Daily Demand'!$F9*2</f>
        <v>1063.6761987221953</v>
      </c>
      <c r="IQ9" s="3">
        <f>'First Dose Daily Demand'!$F9*2</f>
        <v>1063.6761987221953</v>
      </c>
      <c r="IR9" s="3">
        <f>'First Dose Daily Demand'!$F9*2</f>
        <v>1063.6761987221953</v>
      </c>
      <c r="IS9" s="3">
        <f>'First Dose Daily Demand'!$F9*2</f>
        <v>1063.6761987221953</v>
      </c>
      <c r="IT9" s="3">
        <f>'First Dose Daily Demand'!$F9*2</f>
        <v>1063.6761987221953</v>
      </c>
      <c r="IU9" s="3">
        <f>'First Dose Daily Demand'!$F9*2</f>
        <v>1063.6761987221953</v>
      </c>
      <c r="IV9" s="3">
        <f>'First Dose Daily Demand'!$F9*2</f>
        <v>1063.6761987221953</v>
      </c>
      <c r="IW9" s="3">
        <f>'First Dose Daily Demand'!$F9*2</f>
        <v>1063.6761987221953</v>
      </c>
      <c r="IX9" s="3">
        <f>'First Dose Daily Demand'!$F9*2</f>
        <v>1063.6761987221953</v>
      </c>
      <c r="IY9" s="3">
        <f>'First Dose Daily Demand'!$F9*2</f>
        <v>1063.6761987221953</v>
      </c>
      <c r="IZ9" s="3">
        <f>'First Dose Daily Demand'!$F9*2</f>
        <v>1063.6761987221953</v>
      </c>
      <c r="JA9" s="3">
        <f>'First Dose Daily Demand'!$F9*2</f>
        <v>1063.6761987221953</v>
      </c>
      <c r="JB9" s="3">
        <f>'First Dose Daily Demand'!$F9*2</f>
        <v>1063.6761987221953</v>
      </c>
      <c r="JC9" s="3">
        <f>'First Dose Daily Demand'!$F9*2</f>
        <v>1063.6761987221953</v>
      </c>
      <c r="JD9" s="3">
        <f>'First Dose Daily Demand'!$F9*2</f>
        <v>1063.6761987221953</v>
      </c>
      <c r="JE9" s="3">
        <f>'First Dose Daily Demand'!$F9*2</f>
        <v>1063.6761987221953</v>
      </c>
      <c r="JF9" s="3">
        <f>'First Dose Daily Demand'!$F9*2</f>
        <v>1063.6761987221953</v>
      </c>
      <c r="JG9" s="3">
        <f>'First Dose Daily Demand'!$F9*2</f>
        <v>1063.6761987221953</v>
      </c>
      <c r="JH9" s="3">
        <f>'First Dose Daily Demand'!$F9*2</f>
        <v>1063.6761987221953</v>
      </c>
      <c r="JI9" s="3">
        <f>'First Dose Daily Demand'!$F9*2</f>
        <v>1063.6761987221953</v>
      </c>
      <c r="JJ9" s="3">
        <f>'First Dose Daily Demand'!$F9*2</f>
        <v>1063.6761987221953</v>
      </c>
      <c r="JK9" s="3">
        <f>'First Dose Daily Demand'!$F9*2</f>
        <v>1063.6761987221953</v>
      </c>
      <c r="JL9" s="3">
        <f>'First Dose Daily Demand'!$F9*2</f>
        <v>1063.6761987221953</v>
      </c>
      <c r="JM9" s="3">
        <f>'First Dose Daily Demand'!$F9*2</f>
        <v>1063.6761987221953</v>
      </c>
      <c r="JN9" s="3">
        <f>'First Dose Daily Demand'!$F9*2</f>
        <v>1063.6761987221953</v>
      </c>
      <c r="JO9" s="3">
        <f>'First Dose Daily Demand'!$F9*2</f>
        <v>1063.6761987221953</v>
      </c>
      <c r="JP9" s="3">
        <f>'First Dose Daily Demand'!$F9*2</f>
        <v>1063.6761987221953</v>
      </c>
      <c r="JQ9" s="3">
        <f>'First Dose Daily Demand'!$F9*2</f>
        <v>1063.6761987221953</v>
      </c>
    </row>
    <row r="10" spans="1:277">
      <c r="A10" s="68"/>
      <c r="B10" t="s">
        <v>31</v>
      </c>
      <c r="C10" s="2">
        <f>'First Dose Daily Demand'!$C10</f>
        <v>1690.6490271521504</v>
      </c>
      <c r="D10" s="2">
        <f>'First Dose Daily Demand'!$C10</f>
        <v>1690.6490271521504</v>
      </c>
      <c r="E10" s="2">
        <f>'First Dose Daily Demand'!$C10</f>
        <v>1690.6490271521504</v>
      </c>
      <c r="F10" s="2">
        <f>'First Dose Daily Demand'!$C10</f>
        <v>1690.6490271521504</v>
      </c>
      <c r="G10" s="2">
        <f>'First Dose Daily Demand'!$C10</f>
        <v>1690.6490271521504</v>
      </c>
      <c r="H10" s="2">
        <f>'First Dose Daily Demand'!$C10</f>
        <v>1690.6490271521504</v>
      </c>
      <c r="I10" s="2">
        <f>'First Dose Daily Demand'!$C10</f>
        <v>1690.6490271521504</v>
      </c>
      <c r="J10" s="2">
        <f>'First Dose Daily Demand'!$C10</f>
        <v>1690.6490271521504</v>
      </c>
      <c r="K10" s="2">
        <f>'First Dose Daily Demand'!$C10</f>
        <v>1690.6490271521504</v>
      </c>
      <c r="L10" s="2">
        <f>'First Dose Daily Demand'!$C10</f>
        <v>1690.6490271521504</v>
      </c>
      <c r="M10" s="2">
        <f>'First Dose Daily Demand'!$C10</f>
        <v>1690.6490271521504</v>
      </c>
      <c r="N10" s="2">
        <f>'First Dose Daily Demand'!$C10</f>
        <v>1690.6490271521504</v>
      </c>
      <c r="O10" s="2">
        <f>'First Dose Daily Demand'!$C10</f>
        <v>1690.6490271521504</v>
      </c>
      <c r="P10" s="2">
        <f>'First Dose Daily Demand'!$C10</f>
        <v>1690.6490271521504</v>
      </c>
      <c r="Q10" s="2">
        <f>'First Dose Daily Demand'!$C10</f>
        <v>1690.6490271521504</v>
      </c>
      <c r="R10" s="2">
        <f>'First Dose Daily Demand'!$C10</f>
        <v>1690.6490271521504</v>
      </c>
      <c r="S10" s="2">
        <f>'First Dose Daily Demand'!$C10</f>
        <v>1690.6490271521504</v>
      </c>
      <c r="T10" s="2">
        <f>'First Dose Daily Demand'!$C10</f>
        <v>1690.6490271521504</v>
      </c>
      <c r="U10" s="2">
        <f>'First Dose Daily Demand'!$C10</f>
        <v>1690.6490271521504</v>
      </c>
      <c r="V10" s="2">
        <f>'First Dose Daily Demand'!$C10</f>
        <v>1690.6490271521504</v>
      </c>
      <c r="W10" s="2">
        <f>'First Dose Daily Demand'!$C10</f>
        <v>1690.6490271521504</v>
      </c>
      <c r="X10" s="2">
        <f>'First Dose Daily Demand'!$C10</f>
        <v>1690.6490271521504</v>
      </c>
      <c r="Y10" s="2">
        <f>'First Dose Daily Demand'!$C10</f>
        <v>1690.6490271521504</v>
      </c>
      <c r="Z10" s="2">
        <f>'First Dose Daily Demand'!$C10</f>
        <v>1690.6490271521504</v>
      </c>
      <c r="AA10" s="2">
        <f>'First Dose Daily Demand'!$C10</f>
        <v>1690.6490271521504</v>
      </c>
      <c r="AB10" s="2">
        <f>'First Dose Daily Demand'!$C10</f>
        <v>1690.6490271521504</v>
      </c>
      <c r="AC10" s="2">
        <f>'First Dose Daily Demand'!$C10</f>
        <v>1690.6490271521504</v>
      </c>
      <c r="AD10" s="2">
        <f>'First Dose Daily Demand'!$C10*2</f>
        <v>3381.2980543043009</v>
      </c>
      <c r="AE10" s="2">
        <f>'First Dose Daily Demand'!$C10*2</f>
        <v>3381.2980543043009</v>
      </c>
      <c r="AF10" s="2">
        <f>'First Dose Daily Demand'!$C10*2</f>
        <v>3381.2980543043009</v>
      </c>
      <c r="AG10" s="2">
        <f>'First Dose Daily Demand'!$C10*2</f>
        <v>3381.2980543043009</v>
      </c>
      <c r="AH10" s="2">
        <f>'First Dose Daily Demand'!$C10*2</f>
        <v>3381.2980543043009</v>
      </c>
      <c r="AI10" s="2">
        <f>'First Dose Daily Demand'!$C10*2</f>
        <v>3381.2980543043009</v>
      </c>
      <c r="AJ10" s="2">
        <f>'First Dose Daily Demand'!$C10*2</f>
        <v>3381.2980543043009</v>
      </c>
      <c r="AK10" s="2">
        <f>'First Dose Daily Demand'!$C10*2</f>
        <v>3381.2980543043009</v>
      </c>
      <c r="AL10" s="2">
        <f>'First Dose Daily Demand'!$C10*2</f>
        <v>3381.2980543043009</v>
      </c>
      <c r="AM10" s="2">
        <f>'First Dose Daily Demand'!$C10*2</f>
        <v>3381.2980543043009</v>
      </c>
      <c r="AN10" s="2">
        <f>'First Dose Daily Demand'!$C10*2</f>
        <v>3381.2980543043009</v>
      </c>
      <c r="AO10" s="2">
        <f>'First Dose Daily Demand'!$C10*2</f>
        <v>3381.2980543043009</v>
      </c>
      <c r="AP10" s="2">
        <f>'First Dose Daily Demand'!$C10*2</f>
        <v>3381.2980543043009</v>
      </c>
      <c r="AQ10" s="2">
        <f>'First Dose Daily Demand'!$C10*2</f>
        <v>3381.2980543043009</v>
      </c>
      <c r="AR10" s="2">
        <f>'First Dose Daily Demand'!$C10*2</f>
        <v>3381.2980543043009</v>
      </c>
      <c r="AS10" s="2">
        <f>'First Dose Daily Demand'!$C10*2</f>
        <v>3381.2980543043009</v>
      </c>
      <c r="AT10" s="2">
        <f>'First Dose Daily Demand'!$C10*2</f>
        <v>3381.2980543043009</v>
      </c>
      <c r="AU10" s="2">
        <f>'First Dose Daily Demand'!$C10*2</f>
        <v>3381.2980543043009</v>
      </c>
      <c r="AV10" s="2">
        <f>'First Dose Daily Demand'!$C10*2</f>
        <v>3381.2980543043009</v>
      </c>
      <c r="AW10" s="2">
        <f>'First Dose Daily Demand'!$C10*2</f>
        <v>3381.2980543043009</v>
      </c>
      <c r="AX10" s="2">
        <f>'First Dose Daily Demand'!$C10*2</f>
        <v>3381.2980543043009</v>
      </c>
      <c r="AY10" s="2">
        <f>'First Dose Daily Demand'!$C10*2</f>
        <v>3381.2980543043009</v>
      </c>
      <c r="AZ10" s="2">
        <f>'First Dose Daily Demand'!$C10*2</f>
        <v>3381.2980543043009</v>
      </c>
      <c r="BA10" s="2">
        <f>'First Dose Daily Demand'!$C10*2</f>
        <v>3381.2980543043009</v>
      </c>
      <c r="BB10" s="2">
        <f>'First Dose Daily Demand'!$C10*2</f>
        <v>3381.2980543043009</v>
      </c>
      <c r="BC10" s="2">
        <f>'First Dose Daily Demand'!$C10*2</f>
        <v>3381.2980543043009</v>
      </c>
      <c r="BD10" s="2">
        <f>'First Dose Daily Demand'!$C10*2</f>
        <v>3381.2980543043009</v>
      </c>
      <c r="BE10" s="2">
        <f>'First Dose Daily Demand'!$C10*2</f>
        <v>3381.2980543043009</v>
      </c>
      <c r="BF10" s="2">
        <f>'First Dose Daily Demand'!$C10*2</f>
        <v>3381.2980543043009</v>
      </c>
      <c r="BG10" s="2">
        <f>'First Dose Daily Demand'!$C10*2</f>
        <v>3381.2980543043009</v>
      </c>
      <c r="BH10" s="2">
        <f>'First Dose Daily Demand'!$C10*2</f>
        <v>3381.2980543043009</v>
      </c>
      <c r="BI10" s="2">
        <f>'First Dose Daily Demand'!$C10*2</f>
        <v>3381.2980543043009</v>
      </c>
      <c r="BJ10" s="2">
        <f>'First Dose Daily Demand'!$C10*2</f>
        <v>3381.2980543043009</v>
      </c>
      <c r="BK10" s="2">
        <f>'First Dose Daily Demand'!$C10*2</f>
        <v>3381.2980543043009</v>
      </c>
      <c r="BL10" s="2">
        <f>'First Dose Daily Demand'!$C10*2</f>
        <v>3381.2980543043009</v>
      </c>
      <c r="BM10" s="2">
        <f>'First Dose Daily Demand'!$C10*2</f>
        <v>3381.2980543043009</v>
      </c>
      <c r="BN10" s="2">
        <f>'First Dose Daily Demand'!$C10*2</f>
        <v>3381.2980543043009</v>
      </c>
      <c r="BO10" s="2">
        <f>'First Dose Daily Demand'!$C10*2</f>
        <v>3381.2980543043009</v>
      </c>
      <c r="BP10" s="2">
        <f>'First Dose Daily Demand'!$C10*2</f>
        <v>3381.2980543043009</v>
      </c>
      <c r="BQ10" s="2">
        <f>'First Dose Daily Demand'!$C10*2</f>
        <v>3381.2980543043009</v>
      </c>
      <c r="BR10" s="2">
        <f>'First Dose Daily Demand'!$C10*2</f>
        <v>3381.2980543043009</v>
      </c>
      <c r="BS10" s="2">
        <f>'First Dose Daily Demand'!$C10*2</f>
        <v>3381.2980543043009</v>
      </c>
      <c r="BT10" s="2">
        <f>'First Dose Daily Demand'!$C10*2</f>
        <v>3381.2980543043009</v>
      </c>
      <c r="BU10" s="2">
        <f>'First Dose Daily Demand'!$C10*2</f>
        <v>3381.2980543043009</v>
      </c>
      <c r="BV10" s="2">
        <f>'First Dose Daily Demand'!$C10*2</f>
        <v>3381.2980543043009</v>
      </c>
      <c r="BW10" s="2">
        <f>'First Dose Daily Demand'!$C10*2</f>
        <v>3381.2980543043009</v>
      </c>
      <c r="BX10" s="2">
        <f>'First Dose Daily Demand'!$C10*2</f>
        <v>3381.2980543043009</v>
      </c>
      <c r="BY10" s="2">
        <f>'First Dose Daily Demand'!$C10*2</f>
        <v>3381.2980543043009</v>
      </c>
      <c r="BZ10" s="2">
        <f>'First Dose Daily Demand'!$C10*2</f>
        <v>3381.2980543043009</v>
      </c>
      <c r="CA10" s="2">
        <f>'First Dose Daily Demand'!$C10*2</f>
        <v>3381.2980543043009</v>
      </c>
      <c r="CB10" s="2">
        <f>'First Dose Daily Demand'!$C10*2</f>
        <v>3381.2980543043009</v>
      </c>
      <c r="CC10" s="2">
        <f>'First Dose Daily Demand'!$C10*2</f>
        <v>3381.2980543043009</v>
      </c>
      <c r="CD10" s="2">
        <f>'First Dose Daily Demand'!$C10*2</f>
        <v>3381.2980543043009</v>
      </c>
      <c r="CE10" s="2">
        <f>'First Dose Daily Demand'!$C10*2</f>
        <v>3381.2980543043009</v>
      </c>
      <c r="CF10" s="2">
        <f>'First Dose Daily Demand'!$C10*2</f>
        <v>3381.2980543043009</v>
      </c>
      <c r="CG10" s="2">
        <f>'First Dose Daily Demand'!$C10*2</f>
        <v>3381.2980543043009</v>
      </c>
      <c r="CH10" s="2">
        <f>'First Dose Daily Demand'!$C10*2</f>
        <v>3381.2980543043009</v>
      </c>
      <c r="CI10" s="2">
        <f>'First Dose Daily Demand'!$C10*2</f>
        <v>3381.2980543043009</v>
      </c>
      <c r="CJ10" s="2">
        <f>'First Dose Daily Demand'!$C10*2</f>
        <v>3381.2980543043009</v>
      </c>
      <c r="CK10" s="2">
        <f>'First Dose Daily Demand'!$C10*2</f>
        <v>3381.2980543043009</v>
      </c>
      <c r="CL10" s="2">
        <f>'First Dose Daily Demand'!$C10*2</f>
        <v>3381.2980543043009</v>
      </c>
      <c r="CM10" s="2">
        <f>'First Dose Daily Demand'!$C10*2</f>
        <v>3381.2980543043009</v>
      </c>
      <c r="CN10" s="2">
        <f>'First Dose Daily Demand'!$C10*2</f>
        <v>3381.2980543043009</v>
      </c>
      <c r="CO10" s="2">
        <f>'First Dose Daily Demand'!$C10*2</f>
        <v>3381.2980543043009</v>
      </c>
      <c r="CP10" s="3">
        <f>'First Dose Daily Demand'!$F10+$CO10</f>
        <v>4398.3956100516261</v>
      </c>
      <c r="CQ10" s="3">
        <f>'First Dose Daily Demand'!$F10+$CO10</f>
        <v>4398.3956100516261</v>
      </c>
      <c r="CR10" s="3">
        <f>'First Dose Daily Demand'!$F10+$CO10</f>
        <v>4398.3956100516261</v>
      </c>
      <c r="CS10" s="3">
        <f>'First Dose Daily Demand'!$F10+$CO10</f>
        <v>4398.3956100516261</v>
      </c>
      <c r="CT10" s="3">
        <f>'First Dose Daily Demand'!$F10+$CO10</f>
        <v>4398.3956100516261</v>
      </c>
      <c r="CU10" s="3">
        <f>'First Dose Daily Demand'!$F10+$CO10</f>
        <v>4398.3956100516261</v>
      </c>
      <c r="CV10" s="3">
        <f>'First Dose Daily Demand'!$F10+$CO10</f>
        <v>4398.3956100516261</v>
      </c>
      <c r="CW10" s="3">
        <f>'First Dose Daily Demand'!$F10+$CO10</f>
        <v>4398.3956100516261</v>
      </c>
      <c r="CX10" s="3">
        <f>'First Dose Daily Demand'!$F10+$CO10</f>
        <v>4398.3956100516261</v>
      </c>
      <c r="CY10" s="3">
        <f>'First Dose Daily Demand'!$F10+$CO10</f>
        <v>4398.3956100516261</v>
      </c>
      <c r="CZ10" s="3">
        <f>'First Dose Daily Demand'!$F10+$CO10</f>
        <v>4398.3956100516261</v>
      </c>
      <c r="DA10" s="3">
        <f>'First Dose Daily Demand'!$F10+$CO10</f>
        <v>4398.3956100516261</v>
      </c>
      <c r="DB10" s="3">
        <f>'First Dose Daily Demand'!$F10+$CO10</f>
        <v>4398.3956100516261</v>
      </c>
      <c r="DC10" s="3">
        <f>'First Dose Daily Demand'!$F10+$CO10</f>
        <v>4398.3956100516261</v>
      </c>
      <c r="DD10" s="3">
        <f>'First Dose Daily Demand'!$F10+$CO10</f>
        <v>4398.3956100516261</v>
      </c>
      <c r="DE10" s="3">
        <f>'First Dose Daily Demand'!$F10+$CO10</f>
        <v>4398.3956100516261</v>
      </c>
      <c r="DF10" s="3">
        <f>'First Dose Daily Demand'!$F10+$CO10</f>
        <v>4398.3956100516261</v>
      </c>
      <c r="DG10" s="3">
        <f>'First Dose Daily Demand'!$F10+$CO10</f>
        <v>4398.3956100516261</v>
      </c>
      <c r="DH10" s="3">
        <f>'First Dose Daily Demand'!$F10+$CO10</f>
        <v>4398.3956100516261</v>
      </c>
      <c r="DI10" s="3">
        <f>'First Dose Daily Demand'!$F10+$CO10</f>
        <v>4398.3956100516261</v>
      </c>
      <c r="DJ10" s="3">
        <f>'First Dose Daily Demand'!$F10+$CO10</f>
        <v>4398.3956100516261</v>
      </c>
      <c r="DK10" s="3">
        <f>'First Dose Daily Demand'!$F10+$CO10</f>
        <v>4398.3956100516261</v>
      </c>
      <c r="DL10" s="3">
        <f>'First Dose Daily Demand'!$F10+$CO10</f>
        <v>4398.3956100516261</v>
      </c>
      <c r="DM10" s="3">
        <f>'First Dose Daily Demand'!$F10+$CO10</f>
        <v>4398.3956100516261</v>
      </c>
      <c r="DN10" s="3">
        <f>'First Dose Daily Demand'!$F10+$CO10</f>
        <v>4398.3956100516261</v>
      </c>
      <c r="DO10" s="3">
        <f>'First Dose Daily Demand'!$F10+$CO10</f>
        <v>4398.3956100516261</v>
      </c>
      <c r="DP10" s="3">
        <f>'First Dose Daily Demand'!$F10+$CO10</f>
        <v>4398.3956100516261</v>
      </c>
      <c r="DQ10" s="3">
        <f>'First Dose Daily Demand'!$F10*2</f>
        <v>2034.1951114946498</v>
      </c>
      <c r="DR10" s="3">
        <f>'First Dose Daily Demand'!$F10*2</f>
        <v>2034.1951114946498</v>
      </c>
      <c r="DS10" s="3">
        <f>'First Dose Daily Demand'!$F10*2</f>
        <v>2034.1951114946498</v>
      </c>
      <c r="DT10" s="3">
        <f>'First Dose Daily Demand'!$F10*2</f>
        <v>2034.1951114946498</v>
      </c>
      <c r="DU10" s="3">
        <f>'First Dose Daily Demand'!$F10*2</f>
        <v>2034.1951114946498</v>
      </c>
      <c r="DV10" s="3">
        <f>'First Dose Daily Demand'!$F10*2</f>
        <v>2034.1951114946498</v>
      </c>
      <c r="DW10" s="3">
        <f>'First Dose Daily Demand'!$F10*2</f>
        <v>2034.1951114946498</v>
      </c>
      <c r="DX10" s="3">
        <f>'First Dose Daily Demand'!$F10*2</f>
        <v>2034.1951114946498</v>
      </c>
      <c r="DY10" s="3">
        <f>'First Dose Daily Demand'!$F10*2</f>
        <v>2034.1951114946498</v>
      </c>
      <c r="DZ10" s="3">
        <f>'First Dose Daily Demand'!$F10*2</f>
        <v>2034.1951114946498</v>
      </c>
      <c r="EA10" s="3">
        <f>'First Dose Daily Demand'!$F10*2</f>
        <v>2034.1951114946498</v>
      </c>
      <c r="EB10" s="3">
        <f>'First Dose Daily Demand'!$F10*2</f>
        <v>2034.1951114946498</v>
      </c>
      <c r="EC10" s="3">
        <f>'First Dose Daily Demand'!$F10*2</f>
        <v>2034.1951114946498</v>
      </c>
      <c r="ED10" s="3">
        <f>'First Dose Daily Demand'!$F10*2</f>
        <v>2034.1951114946498</v>
      </c>
      <c r="EE10" s="3">
        <f>'First Dose Daily Demand'!$F10*2</f>
        <v>2034.1951114946498</v>
      </c>
      <c r="EF10" s="3">
        <f>'First Dose Daily Demand'!$F10*2</f>
        <v>2034.1951114946498</v>
      </c>
      <c r="EG10" s="3">
        <f>'First Dose Daily Demand'!$F10*2</f>
        <v>2034.1951114946498</v>
      </c>
      <c r="EH10" s="3">
        <f>'First Dose Daily Demand'!$F10*2</f>
        <v>2034.1951114946498</v>
      </c>
      <c r="EI10" s="3">
        <f>'First Dose Daily Demand'!$F10*2</f>
        <v>2034.1951114946498</v>
      </c>
      <c r="EJ10" s="3">
        <f>'First Dose Daily Demand'!$F10*2</f>
        <v>2034.1951114946498</v>
      </c>
      <c r="EK10" s="3">
        <f>'First Dose Daily Demand'!$F10*2</f>
        <v>2034.1951114946498</v>
      </c>
      <c r="EL10" s="3">
        <f>'First Dose Daily Demand'!$F10*2</f>
        <v>2034.1951114946498</v>
      </c>
      <c r="EM10" s="3">
        <f>'First Dose Daily Demand'!$F10*2</f>
        <v>2034.1951114946498</v>
      </c>
      <c r="EN10" s="3">
        <f>'First Dose Daily Demand'!$F10*2</f>
        <v>2034.1951114946498</v>
      </c>
      <c r="EO10" s="3">
        <f>'First Dose Daily Demand'!$F10*2</f>
        <v>2034.1951114946498</v>
      </c>
      <c r="EP10" s="3">
        <f>'First Dose Daily Demand'!$F10*2</f>
        <v>2034.1951114946498</v>
      </c>
      <c r="EQ10" s="3">
        <f>'First Dose Daily Demand'!$F10*2</f>
        <v>2034.1951114946498</v>
      </c>
      <c r="ER10" s="3">
        <f>'First Dose Daily Demand'!$F10*2</f>
        <v>2034.1951114946498</v>
      </c>
      <c r="ES10" s="3">
        <f>'First Dose Daily Demand'!$F10*2</f>
        <v>2034.1951114946498</v>
      </c>
      <c r="ET10" s="3">
        <f>'First Dose Daily Demand'!$F10*2</f>
        <v>2034.1951114946498</v>
      </c>
      <c r="EU10" s="3">
        <f>'First Dose Daily Demand'!$F10*2</f>
        <v>2034.1951114946498</v>
      </c>
      <c r="EV10" s="3">
        <f>'First Dose Daily Demand'!$F10*2</f>
        <v>2034.1951114946498</v>
      </c>
      <c r="EW10" s="3">
        <f>'First Dose Daily Demand'!$F10*2</f>
        <v>2034.1951114946498</v>
      </c>
      <c r="EX10" s="3">
        <f>'First Dose Daily Demand'!$F10*2</f>
        <v>2034.1951114946498</v>
      </c>
      <c r="EY10" s="3">
        <f>'First Dose Daily Demand'!$F10*2</f>
        <v>2034.1951114946498</v>
      </c>
      <c r="EZ10" s="3">
        <f>'First Dose Daily Demand'!$F10*2</f>
        <v>2034.1951114946498</v>
      </c>
      <c r="FA10" s="3">
        <f>'First Dose Daily Demand'!$F10*2</f>
        <v>2034.1951114946498</v>
      </c>
      <c r="FB10" s="3">
        <f>'First Dose Daily Demand'!$F10*2</f>
        <v>2034.1951114946498</v>
      </c>
      <c r="FC10" s="3">
        <f>'First Dose Daily Demand'!$F10*2</f>
        <v>2034.1951114946498</v>
      </c>
      <c r="FD10" s="3">
        <f>'First Dose Daily Demand'!$F10*2</f>
        <v>2034.1951114946498</v>
      </c>
      <c r="FE10" s="3">
        <f>'First Dose Daily Demand'!$F10*2</f>
        <v>2034.1951114946498</v>
      </c>
      <c r="FF10" s="3">
        <f>'First Dose Daily Demand'!$F10*2</f>
        <v>2034.1951114946498</v>
      </c>
      <c r="FG10" s="3">
        <f>'First Dose Daily Demand'!$F10*2</f>
        <v>2034.1951114946498</v>
      </c>
      <c r="FH10" s="3">
        <f>'First Dose Daily Demand'!$F10*2</f>
        <v>2034.1951114946498</v>
      </c>
      <c r="FI10" s="3">
        <f>'First Dose Daily Demand'!$F10*2</f>
        <v>2034.1951114946498</v>
      </c>
      <c r="FJ10" s="3">
        <f>'First Dose Daily Demand'!$F10*2</f>
        <v>2034.1951114946498</v>
      </c>
      <c r="FK10" s="3">
        <f>'First Dose Daily Demand'!$F10*2</f>
        <v>2034.1951114946498</v>
      </c>
      <c r="FL10" s="3">
        <f>'First Dose Daily Demand'!$F10*2</f>
        <v>2034.1951114946498</v>
      </c>
      <c r="FM10" s="3">
        <f>'First Dose Daily Demand'!$F10*2</f>
        <v>2034.1951114946498</v>
      </c>
      <c r="FN10" s="3">
        <f>'First Dose Daily Demand'!$F10*2</f>
        <v>2034.1951114946498</v>
      </c>
      <c r="FO10" s="3">
        <f>'First Dose Daily Demand'!$F10*2</f>
        <v>2034.1951114946498</v>
      </c>
      <c r="FP10" s="3">
        <f>'First Dose Daily Demand'!$F10*2</f>
        <v>2034.1951114946498</v>
      </c>
      <c r="FQ10" s="3">
        <f>'First Dose Daily Demand'!$F10*2</f>
        <v>2034.1951114946498</v>
      </c>
      <c r="FR10" s="3">
        <f>'First Dose Daily Demand'!$F10*2</f>
        <v>2034.1951114946498</v>
      </c>
      <c r="FS10" s="3">
        <f>'First Dose Daily Demand'!$F10*2</f>
        <v>2034.1951114946498</v>
      </c>
      <c r="FT10" s="3">
        <f>'First Dose Daily Demand'!$F10*2</f>
        <v>2034.1951114946498</v>
      </c>
      <c r="FU10" s="3">
        <f>'First Dose Daily Demand'!$F10*2</f>
        <v>2034.1951114946498</v>
      </c>
      <c r="FV10" s="3">
        <f>'First Dose Daily Demand'!$F10*2</f>
        <v>2034.1951114946498</v>
      </c>
      <c r="FW10" s="3">
        <f>'First Dose Daily Demand'!$F10*2</f>
        <v>2034.1951114946498</v>
      </c>
      <c r="FX10" s="3">
        <f>'First Dose Daily Demand'!$F10*2</f>
        <v>2034.1951114946498</v>
      </c>
      <c r="FY10" s="3">
        <f>'First Dose Daily Demand'!$F10*2</f>
        <v>2034.1951114946498</v>
      </c>
      <c r="FZ10" s="3">
        <f>'First Dose Daily Demand'!$F10*2</f>
        <v>2034.1951114946498</v>
      </c>
      <c r="GA10" s="3">
        <f>'First Dose Daily Demand'!$F10*2</f>
        <v>2034.1951114946498</v>
      </c>
      <c r="GB10" s="3">
        <f>'First Dose Daily Demand'!$F10*2</f>
        <v>2034.1951114946498</v>
      </c>
      <c r="GC10" s="3">
        <f>'First Dose Daily Demand'!$F10*2</f>
        <v>2034.1951114946498</v>
      </c>
      <c r="GD10" s="3">
        <f>'First Dose Daily Demand'!$F10*2</f>
        <v>2034.1951114946498</v>
      </c>
      <c r="GE10" s="3">
        <f>'First Dose Daily Demand'!$F10*2</f>
        <v>2034.1951114946498</v>
      </c>
      <c r="GF10" s="3">
        <f>'First Dose Daily Demand'!$F10*2</f>
        <v>2034.1951114946498</v>
      </c>
      <c r="GG10" s="3">
        <f>'First Dose Daily Demand'!$F10*2</f>
        <v>2034.1951114946498</v>
      </c>
      <c r="GH10" s="3">
        <f>'First Dose Daily Demand'!$F10*2</f>
        <v>2034.1951114946498</v>
      </c>
      <c r="GI10" s="3">
        <f>'First Dose Daily Demand'!$F10*2</f>
        <v>2034.1951114946498</v>
      </c>
      <c r="GJ10" s="3">
        <f>'First Dose Daily Demand'!$F10*2</f>
        <v>2034.1951114946498</v>
      </c>
      <c r="GK10" s="3">
        <f>'First Dose Daily Demand'!$F10*2</f>
        <v>2034.1951114946498</v>
      </c>
      <c r="GL10" s="3">
        <f>'First Dose Daily Demand'!$F10*2</f>
        <v>2034.1951114946498</v>
      </c>
      <c r="GM10" s="3">
        <f>'First Dose Daily Demand'!$F10*2</f>
        <v>2034.1951114946498</v>
      </c>
      <c r="GN10" s="3">
        <f>'First Dose Daily Demand'!$F10*2</f>
        <v>2034.1951114946498</v>
      </c>
      <c r="GO10" s="3">
        <f>'First Dose Daily Demand'!$F10*2</f>
        <v>2034.1951114946498</v>
      </c>
      <c r="GP10" s="3">
        <f>'First Dose Daily Demand'!$F10*2</f>
        <v>2034.1951114946498</v>
      </c>
      <c r="GQ10" s="3">
        <f>'First Dose Daily Demand'!$F10*2</f>
        <v>2034.1951114946498</v>
      </c>
      <c r="GR10" s="3">
        <f>'First Dose Daily Demand'!$F10*2</f>
        <v>2034.1951114946498</v>
      </c>
      <c r="GS10" s="3">
        <f>'First Dose Daily Demand'!$F10*2</f>
        <v>2034.1951114946498</v>
      </c>
      <c r="GT10" s="3">
        <f>'First Dose Daily Demand'!$F10*2</f>
        <v>2034.1951114946498</v>
      </c>
      <c r="GU10" s="3">
        <f>'First Dose Daily Demand'!$F10*2</f>
        <v>2034.1951114946498</v>
      </c>
      <c r="GV10" s="3">
        <f>'First Dose Daily Demand'!$F10*2</f>
        <v>2034.1951114946498</v>
      </c>
      <c r="GW10" s="3">
        <f>'First Dose Daily Demand'!$F10*2</f>
        <v>2034.1951114946498</v>
      </c>
      <c r="GX10" s="3">
        <f>'First Dose Daily Demand'!$F10*2</f>
        <v>2034.1951114946498</v>
      </c>
      <c r="GY10" s="3">
        <f>'First Dose Daily Demand'!$F10*2</f>
        <v>2034.1951114946498</v>
      </c>
      <c r="GZ10" s="3">
        <f>'First Dose Daily Demand'!$F10*2</f>
        <v>2034.1951114946498</v>
      </c>
      <c r="HA10" s="3">
        <f>'First Dose Daily Demand'!$F10*2</f>
        <v>2034.1951114946498</v>
      </c>
      <c r="HB10" s="3">
        <f>'First Dose Daily Demand'!$F10*2</f>
        <v>2034.1951114946498</v>
      </c>
      <c r="HC10" s="3">
        <f>'First Dose Daily Demand'!$F10*2</f>
        <v>2034.1951114946498</v>
      </c>
      <c r="HD10" s="3">
        <f>'First Dose Daily Demand'!$F10*2</f>
        <v>2034.1951114946498</v>
      </c>
      <c r="HE10" s="3">
        <f>'First Dose Daily Demand'!$F10*2</f>
        <v>2034.1951114946498</v>
      </c>
      <c r="HF10" s="3">
        <f>'First Dose Daily Demand'!$F10*2</f>
        <v>2034.1951114946498</v>
      </c>
      <c r="HG10" s="3">
        <f>'First Dose Daily Demand'!$F10*2</f>
        <v>2034.1951114946498</v>
      </c>
      <c r="HH10" s="3">
        <f>'First Dose Daily Demand'!$F10*2</f>
        <v>2034.1951114946498</v>
      </c>
      <c r="HI10" s="3">
        <f>'First Dose Daily Demand'!$F10*2</f>
        <v>2034.1951114946498</v>
      </c>
      <c r="HJ10" s="3">
        <f>'First Dose Daily Demand'!$F10*2</f>
        <v>2034.1951114946498</v>
      </c>
      <c r="HK10" s="3">
        <f>'First Dose Daily Demand'!$F10*2</f>
        <v>2034.1951114946498</v>
      </c>
      <c r="HL10" s="3">
        <f>'First Dose Daily Demand'!$F10*2</f>
        <v>2034.1951114946498</v>
      </c>
      <c r="HM10" s="3">
        <f>'First Dose Daily Demand'!$F10*2</f>
        <v>2034.1951114946498</v>
      </c>
      <c r="HN10" s="3">
        <f>'First Dose Daily Demand'!$F10*2</f>
        <v>2034.1951114946498</v>
      </c>
      <c r="HO10" s="3">
        <f>'First Dose Daily Demand'!$F10*2</f>
        <v>2034.1951114946498</v>
      </c>
      <c r="HP10" s="3">
        <f>'First Dose Daily Demand'!$F10*2</f>
        <v>2034.1951114946498</v>
      </c>
      <c r="HQ10" s="3">
        <f>'First Dose Daily Demand'!$F10*2</f>
        <v>2034.1951114946498</v>
      </c>
      <c r="HR10" s="3">
        <f>'First Dose Daily Demand'!$F10*2</f>
        <v>2034.1951114946498</v>
      </c>
      <c r="HS10" s="3">
        <f>'First Dose Daily Demand'!$F10*2</f>
        <v>2034.1951114946498</v>
      </c>
      <c r="HT10" s="3">
        <f>'First Dose Daily Demand'!$F10*2</f>
        <v>2034.1951114946498</v>
      </c>
      <c r="HU10" s="3">
        <f>'First Dose Daily Demand'!$F10*2</f>
        <v>2034.1951114946498</v>
      </c>
      <c r="HV10" s="3">
        <f>'First Dose Daily Demand'!$F10*2</f>
        <v>2034.1951114946498</v>
      </c>
      <c r="HW10" s="3">
        <f>'First Dose Daily Demand'!$F10*2</f>
        <v>2034.1951114946498</v>
      </c>
      <c r="HX10" s="3">
        <f>'First Dose Daily Demand'!$F10*2</f>
        <v>2034.1951114946498</v>
      </c>
      <c r="HY10" s="3">
        <f>'First Dose Daily Demand'!$F10*2</f>
        <v>2034.1951114946498</v>
      </c>
      <c r="HZ10" s="3">
        <f>'First Dose Daily Demand'!$F10*2</f>
        <v>2034.1951114946498</v>
      </c>
      <c r="IA10" s="3">
        <f>'First Dose Daily Demand'!$F10*2</f>
        <v>2034.1951114946498</v>
      </c>
      <c r="IB10" s="3">
        <f>'First Dose Daily Demand'!$F10*2</f>
        <v>2034.1951114946498</v>
      </c>
      <c r="IC10" s="3">
        <f>'First Dose Daily Demand'!$F10*2</f>
        <v>2034.1951114946498</v>
      </c>
      <c r="ID10" s="3">
        <f>'First Dose Daily Demand'!$F10*2</f>
        <v>2034.1951114946498</v>
      </c>
      <c r="IE10" s="3">
        <f>'First Dose Daily Demand'!$F10*2</f>
        <v>2034.1951114946498</v>
      </c>
      <c r="IF10" s="3">
        <f>'First Dose Daily Demand'!$F10*2</f>
        <v>2034.1951114946498</v>
      </c>
      <c r="IG10" s="3">
        <f>'First Dose Daily Demand'!$F10*2</f>
        <v>2034.1951114946498</v>
      </c>
      <c r="IH10" s="3">
        <f>'First Dose Daily Demand'!$F10*2</f>
        <v>2034.1951114946498</v>
      </c>
      <c r="II10" s="3">
        <f>'First Dose Daily Demand'!$F10*2</f>
        <v>2034.1951114946498</v>
      </c>
      <c r="IJ10" s="3">
        <f>'First Dose Daily Demand'!$F10*2</f>
        <v>2034.1951114946498</v>
      </c>
      <c r="IK10" s="3">
        <f>'First Dose Daily Demand'!$F10*2</f>
        <v>2034.1951114946498</v>
      </c>
      <c r="IL10" s="3">
        <f>'First Dose Daily Demand'!$F10*2</f>
        <v>2034.1951114946498</v>
      </c>
      <c r="IM10" s="3">
        <f>'First Dose Daily Demand'!$F10*2</f>
        <v>2034.1951114946498</v>
      </c>
      <c r="IN10" s="3">
        <f>'First Dose Daily Demand'!$F10*2</f>
        <v>2034.1951114946498</v>
      </c>
      <c r="IO10" s="3">
        <f>'First Dose Daily Demand'!$F10*2</f>
        <v>2034.1951114946498</v>
      </c>
      <c r="IP10" s="3">
        <f>'First Dose Daily Demand'!$F10*2</f>
        <v>2034.1951114946498</v>
      </c>
      <c r="IQ10" s="3">
        <f>'First Dose Daily Demand'!$F10*2</f>
        <v>2034.1951114946498</v>
      </c>
      <c r="IR10" s="3">
        <f>'First Dose Daily Demand'!$F10*2</f>
        <v>2034.1951114946498</v>
      </c>
      <c r="IS10" s="3">
        <f>'First Dose Daily Demand'!$F10*2</f>
        <v>2034.1951114946498</v>
      </c>
      <c r="IT10" s="3">
        <f>'First Dose Daily Demand'!$F10*2</f>
        <v>2034.1951114946498</v>
      </c>
      <c r="IU10" s="3">
        <f>'First Dose Daily Demand'!$F10*2</f>
        <v>2034.1951114946498</v>
      </c>
      <c r="IV10" s="3">
        <f>'First Dose Daily Demand'!$F10*2</f>
        <v>2034.1951114946498</v>
      </c>
      <c r="IW10" s="3">
        <f>'First Dose Daily Demand'!$F10*2</f>
        <v>2034.1951114946498</v>
      </c>
      <c r="IX10" s="3">
        <f>'First Dose Daily Demand'!$F10*2</f>
        <v>2034.1951114946498</v>
      </c>
      <c r="IY10" s="3">
        <f>'First Dose Daily Demand'!$F10*2</f>
        <v>2034.1951114946498</v>
      </c>
      <c r="IZ10" s="3">
        <f>'First Dose Daily Demand'!$F10*2</f>
        <v>2034.1951114946498</v>
      </c>
      <c r="JA10" s="3">
        <f>'First Dose Daily Demand'!$F10*2</f>
        <v>2034.1951114946498</v>
      </c>
      <c r="JB10" s="3">
        <f>'First Dose Daily Demand'!$F10*2</f>
        <v>2034.1951114946498</v>
      </c>
      <c r="JC10" s="3">
        <f>'First Dose Daily Demand'!$F10*2</f>
        <v>2034.1951114946498</v>
      </c>
      <c r="JD10" s="3">
        <f>'First Dose Daily Demand'!$F10*2</f>
        <v>2034.1951114946498</v>
      </c>
      <c r="JE10" s="3">
        <f>'First Dose Daily Demand'!$F10*2</f>
        <v>2034.1951114946498</v>
      </c>
      <c r="JF10" s="3">
        <f>'First Dose Daily Demand'!$F10*2</f>
        <v>2034.1951114946498</v>
      </c>
      <c r="JG10" s="3">
        <f>'First Dose Daily Demand'!$F10*2</f>
        <v>2034.1951114946498</v>
      </c>
      <c r="JH10" s="3">
        <f>'First Dose Daily Demand'!$F10*2</f>
        <v>2034.1951114946498</v>
      </c>
      <c r="JI10" s="3">
        <f>'First Dose Daily Demand'!$F10*2</f>
        <v>2034.1951114946498</v>
      </c>
      <c r="JJ10" s="3">
        <f>'First Dose Daily Demand'!$F10*2</f>
        <v>2034.1951114946498</v>
      </c>
      <c r="JK10" s="3">
        <f>'First Dose Daily Demand'!$F10*2</f>
        <v>2034.1951114946498</v>
      </c>
      <c r="JL10" s="3">
        <f>'First Dose Daily Demand'!$F10*2</f>
        <v>2034.1951114946498</v>
      </c>
      <c r="JM10" s="3">
        <f>'First Dose Daily Demand'!$F10*2</f>
        <v>2034.1951114946498</v>
      </c>
      <c r="JN10" s="3">
        <f>'First Dose Daily Demand'!$F10*2</f>
        <v>2034.1951114946498</v>
      </c>
      <c r="JO10" s="3">
        <f>'First Dose Daily Demand'!$F10*2</f>
        <v>2034.1951114946498</v>
      </c>
      <c r="JP10" s="3">
        <f>'First Dose Daily Demand'!$F10*2</f>
        <v>2034.1951114946498</v>
      </c>
      <c r="JQ10" s="3">
        <f>'First Dose Daily Demand'!$F10*2</f>
        <v>2034.1951114946498</v>
      </c>
    </row>
    <row r="11" spans="1:277">
      <c r="A11" s="68"/>
      <c r="B11" t="s">
        <v>32</v>
      </c>
      <c r="C11" s="2">
        <f>'First Dose Daily Demand'!$C11</f>
        <v>455.76420629658946</v>
      </c>
      <c r="D11" s="2">
        <f>'First Dose Daily Demand'!$C11</f>
        <v>455.76420629658946</v>
      </c>
      <c r="E11" s="2">
        <f>'First Dose Daily Demand'!$C11</f>
        <v>455.76420629658946</v>
      </c>
      <c r="F11" s="2">
        <f>'First Dose Daily Demand'!$C11</f>
        <v>455.76420629658946</v>
      </c>
      <c r="G11" s="2">
        <f>'First Dose Daily Demand'!$C11</f>
        <v>455.76420629658946</v>
      </c>
      <c r="H11" s="2">
        <f>'First Dose Daily Demand'!$C11</f>
        <v>455.76420629658946</v>
      </c>
      <c r="I11" s="2">
        <f>'First Dose Daily Demand'!$C11</f>
        <v>455.76420629658946</v>
      </c>
      <c r="J11" s="2">
        <f>'First Dose Daily Demand'!$C11</f>
        <v>455.76420629658946</v>
      </c>
      <c r="K11" s="2">
        <f>'First Dose Daily Demand'!$C11</f>
        <v>455.76420629658946</v>
      </c>
      <c r="L11" s="2">
        <f>'First Dose Daily Demand'!$C11</f>
        <v>455.76420629658946</v>
      </c>
      <c r="M11" s="2">
        <f>'First Dose Daily Demand'!$C11</f>
        <v>455.76420629658946</v>
      </c>
      <c r="N11" s="2">
        <f>'First Dose Daily Demand'!$C11</f>
        <v>455.76420629658946</v>
      </c>
      <c r="O11" s="2">
        <f>'First Dose Daily Demand'!$C11</f>
        <v>455.76420629658946</v>
      </c>
      <c r="P11" s="2">
        <f>'First Dose Daily Demand'!$C11</f>
        <v>455.76420629658946</v>
      </c>
      <c r="Q11" s="2">
        <f>'First Dose Daily Demand'!$C11</f>
        <v>455.76420629658946</v>
      </c>
      <c r="R11" s="2">
        <f>'First Dose Daily Demand'!$C11</f>
        <v>455.76420629658946</v>
      </c>
      <c r="S11" s="2">
        <f>'First Dose Daily Demand'!$C11</f>
        <v>455.76420629658946</v>
      </c>
      <c r="T11" s="2">
        <f>'First Dose Daily Demand'!$C11</f>
        <v>455.76420629658946</v>
      </c>
      <c r="U11" s="2">
        <f>'First Dose Daily Demand'!$C11</f>
        <v>455.76420629658946</v>
      </c>
      <c r="V11" s="2">
        <f>'First Dose Daily Demand'!$C11</f>
        <v>455.76420629658946</v>
      </c>
      <c r="W11" s="2">
        <f>'First Dose Daily Demand'!$C11</f>
        <v>455.76420629658946</v>
      </c>
      <c r="X11" s="2">
        <f>'First Dose Daily Demand'!$C11</f>
        <v>455.76420629658946</v>
      </c>
      <c r="Y11" s="2">
        <f>'First Dose Daily Demand'!$C11</f>
        <v>455.76420629658946</v>
      </c>
      <c r="Z11" s="2">
        <f>'First Dose Daily Demand'!$C11</f>
        <v>455.76420629658946</v>
      </c>
      <c r="AA11" s="2">
        <f>'First Dose Daily Demand'!$C11</f>
        <v>455.76420629658946</v>
      </c>
      <c r="AB11" s="2">
        <f>'First Dose Daily Demand'!$C11</f>
        <v>455.76420629658946</v>
      </c>
      <c r="AC11" s="2">
        <f>'First Dose Daily Demand'!$C11</f>
        <v>455.76420629658946</v>
      </c>
      <c r="AD11" s="2">
        <f>'First Dose Daily Demand'!$C11*2</f>
        <v>911.52841259317893</v>
      </c>
      <c r="AE11" s="2">
        <f>'First Dose Daily Demand'!$C11*2</f>
        <v>911.52841259317893</v>
      </c>
      <c r="AF11" s="2">
        <f>'First Dose Daily Demand'!$C11*2</f>
        <v>911.52841259317893</v>
      </c>
      <c r="AG11" s="2">
        <f>'First Dose Daily Demand'!$C11*2</f>
        <v>911.52841259317893</v>
      </c>
      <c r="AH11" s="2">
        <f>'First Dose Daily Demand'!$C11*2</f>
        <v>911.52841259317893</v>
      </c>
      <c r="AI11" s="2">
        <f>'First Dose Daily Demand'!$C11*2</f>
        <v>911.52841259317893</v>
      </c>
      <c r="AJ11" s="2">
        <f>'First Dose Daily Demand'!$C11*2</f>
        <v>911.52841259317893</v>
      </c>
      <c r="AK11" s="2">
        <f>'First Dose Daily Demand'!$C11*2</f>
        <v>911.52841259317893</v>
      </c>
      <c r="AL11" s="2">
        <f>'First Dose Daily Demand'!$C11*2</f>
        <v>911.52841259317893</v>
      </c>
      <c r="AM11" s="2">
        <f>'First Dose Daily Demand'!$C11*2</f>
        <v>911.52841259317893</v>
      </c>
      <c r="AN11" s="2">
        <f>'First Dose Daily Demand'!$C11*2</f>
        <v>911.52841259317893</v>
      </c>
      <c r="AO11" s="2">
        <f>'First Dose Daily Demand'!$C11*2</f>
        <v>911.52841259317893</v>
      </c>
      <c r="AP11" s="2">
        <f>'First Dose Daily Demand'!$C11*2</f>
        <v>911.52841259317893</v>
      </c>
      <c r="AQ11" s="2">
        <f>'First Dose Daily Demand'!$C11*2</f>
        <v>911.52841259317893</v>
      </c>
      <c r="AR11" s="2">
        <f>'First Dose Daily Demand'!$C11*2</f>
        <v>911.52841259317893</v>
      </c>
      <c r="AS11" s="2">
        <f>'First Dose Daily Demand'!$C11*2</f>
        <v>911.52841259317893</v>
      </c>
      <c r="AT11" s="2">
        <f>'First Dose Daily Demand'!$C11*2</f>
        <v>911.52841259317893</v>
      </c>
      <c r="AU11" s="2">
        <f>'First Dose Daily Demand'!$C11*2</f>
        <v>911.52841259317893</v>
      </c>
      <c r="AV11" s="2">
        <f>'First Dose Daily Demand'!$C11*2</f>
        <v>911.52841259317893</v>
      </c>
      <c r="AW11" s="2">
        <f>'First Dose Daily Demand'!$C11*2</f>
        <v>911.52841259317893</v>
      </c>
      <c r="AX11" s="2">
        <f>'First Dose Daily Demand'!$C11*2</f>
        <v>911.52841259317893</v>
      </c>
      <c r="AY11" s="2">
        <f>'First Dose Daily Demand'!$C11*2</f>
        <v>911.52841259317893</v>
      </c>
      <c r="AZ11" s="2">
        <f>'First Dose Daily Demand'!$C11*2</f>
        <v>911.52841259317893</v>
      </c>
      <c r="BA11" s="2">
        <f>'First Dose Daily Demand'!$C11*2</f>
        <v>911.52841259317893</v>
      </c>
      <c r="BB11" s="2">
        <f>'First Dose Daily Demand'!$C11*2</f>
        <v>911.52841259317893</v>
      </c>
      <c r="BC11" s="2">
        <f>'First Dose Daily Demand'!$C11*2</f>
        <v>911.52841259317893</v>
      </c>
      <c r="BD11" s="2">
        <f>'First Dose Daily Demand'!$C11*2</f>
        <v>911.52841259317893</v>
      </c>
      <c r="BE11" s="2">
        <f>'First Dose Daily Demand'!$C11*2</f>
        <v>911.52841259317893</v>
      </c>
      <c r="BF11" s="2">
        <f>'First Dose Daily Demand'!$C11*2</f>
        <v>911.52841259317893</v>
      </c>
      <c r="BG11" s="2">
        <f>'First Dose Daily Demand'!$C11*2</f>
        <v>911.52841259317893</v>
      </c>
      <c r="BH11" s="2">
        <f>'First Dose Daily Demand'!$C11*2</f>
        <v>911.52841259317893</v>
      </c>
      <c r="BI11" s="2">
        <f>'First Dose Daily Demand'!$C11*2</f>
        <v>911.52841259317893</v>
      </c>
      <c r="BJ11" s="2">
        <f>'First Dose Daily Demand'!$C11*2</f>
        <v>911.52841259317893</v>
      </c>
      <c r="BK11" s="2">
        <f>'First Dose Daily Demand'!$C11*2</f>
        <v>911.52841259317893</v>
      </c>
      <c r="BL11" s="2">
        <f>'First Dose Daily Demand'!$C11*2</f>
        <v>911.52841259317893</v>
      </c>
      <c r="BM11" s="2">
        <f>'First Dose Daily Demand'!$C11*2</f>
        <v>911.52841259317893</v>
      </c>
      <c r="BN11" s="2">
        <f>'First Dose Daily Demand'!$C11*2</f>
        <v>911.52841259317893</v>
      </c>
      <c r="BO11" s="2">
        <f>'First Dose Daily Demand'!$C11*2</f>
        <v>911.52841259317893</v>
      </c>
      <c r="BP11" s="2">
        <f>'First Dose Daily Demand'!$C11*2</f>
        <v>911.52841259317893</v>
      </c>
      <c r="BQ11" s="2">
        <f>'First Dose Daily Demand'!$C11*2</f>
        <v>911.52841259317893</v>
      </c>
      <c r="BR11" s="2">
        <f>'First Dose Daily Demand'!$C11*2</f>
        <v>911.52841259317893</v>
      </c>
      <c r="BS11" s="2">
        <f>'First Dose Daily Demand'!$C11*2</f>
        <v>911.52841259317893</v>
      </c>
      <c r="BT11" s="2">
        <f>'First Dose Daily Demand'!$C11*2</f>
        <v>911.52841259317893</v>
      </c>
      <c r="BU11" s="2">
        <f>'First Dose Daily Demand'!$C11*2</f>
        <v>911.52841259317893</v>
      </c>
      <c r="BV11" s="2">
        <f>'First Dose Daily Demand'!$C11*2</f>
        <v>911.52841259317893</v>
      </c>
      <c r="BW11" s="2">
        <f>'First Dose Daily Demand'!$C11*2</f>
        <v>911.52841259317893</v>
      </c>
      <c r="BX11" s="2">
        <f>'First Dose Daily Demand'!$C11*2</f>
        <v>911.52841259317893</v>
      </c>
      <c r="BY11" s="2">
        <f>'First Dose Daily Demand'!$C11*2</f>
        <v>911.52841259317893</v>
      </c>
      <c r="BZ11" s="2">
        <f>'First Dose Daily Demand'!$C11*2</f>
        <v>911.52841259317893</v>
      </c>
      <c r="CA11" s="2">
        <f>'First Dose Daily Demand'!$C11*2</f>
        <v>911.52841259317893</v>
      </c>
      <c r="CB11" s="2">
        <f>'First Dose Daily Demand'!$C11*2</f>
        <v>911.52841259317893</v>
      </c>
      <c r="CC11" s="2">
        <f>'First Dose Daily Demand'!$C11*2</f>
        <v>911.52841259317893</v>
      </c>
      <c r="CD11" s="2">
        <f>'First Dose Daily Demand'!$C11*2</f>
        <v>911.52841259317893</v>
      </c>
      <c r="CE11" s="2">
        <f>'First Dose Daily Demand'!$C11*2</f>
        <v>911.52841259317893</v>
      </c>
      <c r="CF11" s="2">
        <f>'First Dose Daily Demand'!$C11*2</f>
        <v>911.52841259317893</v>
      </c>
      <c r="CG11" s="2">
        <f>'First Dose Daily Demand'!$C11*2</f>
        <v>911.52841259317893</v>
      </c>
      <c r="CH11" s="2">
        <f>'First Dose Daily Demand'!$C11*2</f>
        <v>911.52841259317893</v>
      </c>
      <c r="CI11" s="2">
        <f>'First Dose Daily Demand'!$C11*2</f>
        <v>911.52841259317893</v>
      </c>
      <c r="CJ11" s="2">
        <f>'First Dose Daily Demand'!$C11*2</f>
        <v>911.52841259317893</v>
      </c>
      <c r="CK11" s="2">
        <f>'First Dose Daily Demand'!$C11*2</f>
        <v>911.52841259317893</v>
      </c>
      <c r="CL11" s="2">
        <f>'First Dose Daily Demand'!$C11*2</f>
        <v>911.52841259317893</v>
      </c>
      <c r="CM11" s="2">
        <f>'First Dose Daily Demand'!$C11*2</f>
        <v>911.52841259317893</v>
      </c>
      <c r="CN11" s="2">
        <f>'First Dose Daily Demand'!$C11*2</f>
        <v>911.52841259317893</v>
      </c>
      <c r="CO11" s="2">
        <f>'First Dose Daily Demand'!$C11*2</f>
        <v>911.52841259317893</v>
      </c>
      <c r="CP11" s="3">
        <f>'First Dose Daily Demand'!$F11+$CO11</f>
        <v>1185.7169950704235</v>
      </c>
      <c r="CQ11" s="3">
        <f>'First Dose Daily Demand'!$F11+$CO11</f>
        <v>1185.7169950704235</v>
      </c>
      <c r="CR11" s="3">
        <f>'First Dose Daily Demand'!$F11+$CO11</f>
        <v>1185.7169950704235</v>
      </c>
      <c r="CS11" s="3">
        <f>'First Dose Daily Demand'!$F11+$CO11</f>
        <v>1185.7169950704235</v>
      </c>
      <c r="CT11" s="3">
        <f>'First Dose Daily Demand'!$F11+$CO11</f>
        <v>1185.7169950704235</v>
      </c>
      <c r="CU11" s="3">
        <f>'First Dose Daily Demand'!$F11+$CO11</f>
        <v>1185.7169950704235</v>
      </c>
      <c r="CV11" s="3">
        <f>'First Dose Daily Demand'!$F11+$CO11</f>
        <v>1185.7169950704235</v>
      </c>
      <c r="CW11" s="3">
        <f>'First Dose Daily Demand'!$F11+$CO11</f>
        <v>1185.7169950704235</v>
      </c>
      <c r="CX11" s="3">
        <f>'First Dose Daily Demand'!$F11+$CO11</f>
        <v>1185.7169950704235</v>
      </c>
      <c r="CY11" s="3">
        <f>'First Dose Daily Demand'!$F11+$CO11</f>
        <v>1185.7169950704235</v>
      </c>
      <c r="CZ11" s="3">
        <f>'First Dose Daily Demand'!$F11+$CO11</f>
        <v>1185.7169950704235</v>
      </c>
      <c r="DA11" s="3">
        <f>'First Dose Daily Demand'!$F11+$CO11</f>
        <v>1185.7169950704235</v>
      </c>
      <c r="DB11" s="3">
        <f>'First Dose Daily Demand'!$F11+$CO11</f>
        <v>1185.7169950704235</v>
      </c>
      <c r="DC11" s="3">
        <f>'First Dose Daily Demand'!$F11+$CO11</f>
        <v>1185.7169950704235</v>
      </c>
      <c r="DD11" s="3">
        <f>'First Dose Daily Demand'!$F11+$CO11</f>
        <v>1185.7169950704235</v>
      </c>
      <c r="DE11" s="3">
        <f>'First Dose Daily Demand'!$F11+$CO11</f>
        <v>1185.7169950704235</v>
      </c>
      <c r="DF11" s="3">
        <f>'First Dose Daily Demand'!$F11+$CO11</f>
        <v>1185.7169950704235</v>
      </c>
      <c r="DG11" s="3">
        <f>'First Dose Daily Demand'!$F11+$CO11</f>
        <v>1185.7169950704235</v>
      </c>
      <c r="DH11" s="3">
        <f>'First Dose Daily Demand'!$F11+$CO11</f>
        <v>1185.7169950704235</v>
      </c>
      <c r="DI11" s="3">
        <f>'First Dose Daily Demand'!$F11+$CO11</f>
        <v>1185.7169950704235</v>
      </c>
      <c r="DJ11" s="3">
        <f>'First Dose Daily Demand'!$F11+$CO11</f>
        <v>1185.7169950704235</v>
      </c>
      <c r="DK11" s="3">
        <f>'First Dose Daily Demand'!$F11+$CO11</f>
        <v>1185.7169950704235</v>
      </c>
      <c r="DL11" s="3">
        <f>'First Dose Daily Demand'!$F11+$CO11</f>
        <v>1185.7169950704235</v>
      </c>
      <c r="DM11" s="3">
        <f>'First Dose Daily Demand'!$F11+$CO11</f>
        <v>1185.7169950704235</v>
      </c>
      <c r="DN11" s="3">
        <f>'First Dose Daily Demand'!$F11+$CO11</f>
        <v>1185.7169950704235</v>
      </c>
      <c r="DO11" s="3">
        <f>'First Dose Daily Demand'!$F11+$CO11</f>
        <v>1185.7169950704235</v>
      </c>
      <c r="DP11" s="3">
        <f>'First Dose Daily Demand'!$F11+$CO11</f>
        <v>1185.7169950704235</v>
      </c>
      <c r="DQ11" s="3">
        <f>'First Dose Daily Demand'!$F11*2</f>
        <v>548.37716495448922</v>
      </c>
      <c r="DR11" s="3">
        <f>'First Dose Daily Demand'!$F11*2</f>
        <v>548.37716495448922</v>
      </c>
      <c r="DS11" s="3">
        <f>'First Dose Daily Demand'!$F11*2</f>
        <v>548.37716495448922</v>
      </c>
      <c r="DT11" s="3">
        <f>'First Dose Daily Demand'!$F11*2</f>
        <v>548.37716495448922</v>
      </c>
      <c r="DU11" s="3">
        <f>'First Dose Daily Demand'!$F11*2</f>
        <v>548.37716495448922</v>
      </c>
      <c r="DV11" s="3">
        <f>'First Dose Daily Demand'!$F11*2</f>
        <v>548.37716495448922</v>
      </c>
      <c r="DW11" s="3">
        <f>'First Dose Daily Demand'!$F11*2</f>
        <v>548.37716495448922</v>
      </c>
      <c r="DX11" s="3">
        <f>'First Dose Daily Demand'!$F11*2</f>
        <v>548.37716495448922</v>
      </c>
      <c r="DY11" s="3">
        <f>'First Dose Daily Demand'!$F11*2</f>
        <v>548.37716495448922</v>
      </c>
      <c r="DZ11" s="3">
        <f>'First Dose Daily Demand'!$F11*2</f>
        <v>548.37716495448922</v>
      </c>
      <c r="EA11" s="3">
        <f>'First Dose Daily Demand'!$F11*2</f>
        <v>548.37716495448922</v>
      </c>
      <c r="EB11" s="3">
        <f>'First Dose Daily Demand'!$F11*2</f>
        <v>548.37716495448922</v>
      </c>
      <c r="EC11" s="3">
        <f>'First Dose Daily Demand'!$F11*2</f>
        <v>548.37716495448922</v>
      </c>
      <c r="ED11" s="3">
        <f>'First Dose Daily Demand'!$F11*2</f>
        <v>548.37716495448922</v>
      </c>
      <c r="EE11" s="3">
        <f>'First Dose Daily Demand'!$F11*2</f>
        <v>548.37716495448922</v>
      </c>
      <c r="EF11" s="3">
        <f>'First Dose Daily Demand'!$F11*2</f>
        <v>548.37716495448922</v>
      </c>
      <c r="EG11" s="3">
        <f>'First Dose Daily Demand'!$F11*2</f>
        <v>548.37716495448922</v>
      </c>
      <c r="EH11" s="3">
        <f>'First Dose Daily Demand'!$F11*2</f>
        <v>548.37716495448922</v>
      </c>
      <c r="EI11" s="3">
        <f>'First Dose Daily Demand'!$F11*2</f>
        <v>548.37716495448922</v>
      </c>
      <c r="EJ11" s="3">
        <f>'First Dose Daily Demand'!$F11*2</f>
        <v>548.37716495448922</v>
      </c>
      <c r="EK11" s="3">
        <f>'First Dose Daily Demand'!$F11*2</f>
        <v>548.37716495448922</v>
      </c>
      <c r="EL11" s="3">
        <f>'First Dose Daily Demand'!$F11*2</f>
        <v>548.37716495448922</v>
      </c>
      <c r="EM11" s="3">
        <f>'First Dose Daily Demand'!$F11*2</f>
        <v>548.37716495448922</v>
      </c>
      <c r="EN11" s="3">
        <f>'First Dose Daily Demand'!$F11*2</f>
        <v>548.37716495448922</v>
      </c>
      <c r="EO11" s="3">
        <f>'First Dose Daily Demand'!$F11*2</f>
        <v>548.37716495448922</v>
      </c>
      <c r="EP11" s="3">
        <f>'First Dose Daily Demand'!$F11*2</f>
        <v>548.37716495448922</v>
      </c>
      <c r="EQ11" s="3">
        <f>'First Dose Daily Demand'!$F11*2</f>
        <v>548.37716495448922</v>
      </c>
      <c r="ER11" s="3">
        <f>'First Dose Daily Demand'!$F11*2</f>
        <v>548.37716495448922</v>
      </c>
      <c r="ES11" s="3">
        <f>'First Dose Daily Demand'!$F11*2</f>
        <v>548.37716495448922</v>
      </c>
      <c r="ET11" s="3">
        <f>'First Dose Daily Demand'!$F11*2</f>
        <v>548.37716495448922</v>
      </c>
      <c r="EU11" s="3">
        <f>'First Dose Daily Demand'!$F11*2</f>
        <v>548.37716495448922</v>
      </c>
      <c r="EV11" s="3">
        <f>'First Dose Daily Demand'!$F11*2</f>
        <v>548.37716495448922</v>
      </c>
      <c r="EW11" s="3">
        <f>'First Dose Daily Demand'!$F11*2</f>
        <v>548.37716495448922</v>
      </c>
      <c r="EX11" s="3">
        <f>'First Dose Daily Demand'!$F11*2</f>
        <v>548.37716495448922</v>
      </c>
      <c r="EY11" s="3">
        <f>'First Dose Daily Demand'!$F11*2</f>
        <v>548.37716495448922</v>
      </c>
      <c r="EZ11" s="3">
        <f>'First Dose Daily Demand'!$F11*2</f>
        <v>548.37716495448922</v>
      </c>
      <c r="FA11" s="3">
        <f>'First Dose Daily Demand'!$F11*2</f>
        <v>548.37716495448922</v>
      </c>
      <c r="FB11" s="3">
        <f>'First Dose Daily Demand'!$F11*2</f>
        <v>548.37716495448922</v>
      </c>
      <c r="FC11" s="3">
        <f>'First Dose Daily Demand'!$F11*2</f>
        <v>548.37716495448922</v>
      </c>
      <c r="FD11" s="3">
        <f>'First Dose Daily Demand'!$F11*2</f>
        <v>548.37716495448922</v>
      </c>
      <c r="FE11" s="3">
        <f>'First Dose Daily Demand'!$F11*2</f>
        <v>548.37716495448922</v>
      </c>
      <c r="FF11" s="3">
        <f>'First Dose Daily Demand'!$F11*2</f>
        <v>548.37716495448922</v>
      </c>
      <c r="FG11" s="3">
        <f>'First Dose Daily Demand'!$F11*2</f>
        <v>548.37716495448922</v>
      </c>
      <c r="FH11" s="3">
        <f>'First Dose Daily Demand'!$F11*2</f>
        <v>548.37716495448922</v>
      </c>
      <c r="FI11" s="3">
        <f>'First Dose Daily Demand'!$F11*2</f>
        <v>548.37716495448922</v>
      </c>
      <c r="FJ11" s="3">
        <f>'First Dose Daily Demand'!$F11*2</f>
        <v>548.37716495448922</v>
      </c>
      <c r="FK11" s="3">
        <f>'First Dose Daily Demand'!$F11*2</f>
        <v>548.37716495448922</v>
      </c>
      <c r="FL11" s="3">
        <f>'First Dose Daily Demand'!$F11*2</f>
        <v>548.37716495448922</v>
      </c>
      <c r="FM11" s="3">
        <f>'First Dose Daily Demand'!$F11*2</f>
        <v>548.37716495448922</v>
      </c>
      <c r="FN11" s="3">
        <f>'First Dose Daily Demand'!$F11*2</f>
        <v>548.37716495448922</v>
      </c>
      <c r="FO11" s="3">
        <f>'First Dose Daily Demand'!$F11*2</f>
        <v>548.37716495448922</v>
      </c>
      <c r="FP11" s="3">
        <f>'First Dose Daily Demand'!$F11*2</f>
        <v>548.37716495448922</v>
      </c>
      <c r="FQ11" s="3">
        <f>'First Dose Daily Demand'!$F11*2</f>
        <v>548.37716495448922</v>
      </c>
      <c r="FR11" s="3">
        <f>'First Dose Daily Demand'!$F11*2</f>
        <v>548.37716495448922</v>
      </c>
      <c r="FS11" s="3">
        <f>'First Dose Daily Demand'!$F11*2</f>
        <v>548.37716495448922</v>
      </c>
      <c r="FT11" s="3">
        <f>'First Dose Daily Demand'!$F11*2</f>
        <v>548.37716495448922</v>
      </c>
      <c r="FU11" s="3">
        <f>'First Dose Daily Demand'!$F11*2</f>
        <v>548.37716495448922</v>
      </c>
      <c r="FV11" s="3">
        <f>'First Dose Daily Demand'!$F11*2</f>
        <v>548.37716495448922</v>
      </c>
      <c r="FW11" s="3">
        <f>'First Dose Daily Demand'!$F11*2</f>
        <v>548.37716495448922</v>
      </c>
      <c r="FX11" s="3">
        <f>'First Dose Daily Demand'!$F11*2</f>
        <v>548.37716495448922</v>
      </c>
      <c r="FY11" s="3">
        <f>'First Dose Daily Demand'!$F11*2</f>
        <v>548.37716495448922</v>
      </c>
      <c r="FZ11" s="3">
        <f>'First Dose Daily Demand'!$F11*2</f>
        <v>548.37716495448922</v>
      </c>
      <c r="GA11" s="3">
        <f>'First Dose Daily Demand'!$F11*2</f>
        <v>548.37716495448922</v>
      </c>
      <c r="GB11" s="3">
        <f>'First Dose Daily Demand'!$F11*2</f>
        <v>548.37716495448922</v>
      </c>
      <c r="GC11" s="3">
        <f>'First Dose Daily Demand'!$F11*2</f>
        <v>548.37716495448922</v>
      </c>
      <c r="GD11" s="3">
        <f>'First Dose Daily Demand'!$F11*2</f>
        <v>548.37716495448922</v>
      </c>
      <c r="GE11" s="3">
        <f>'First Dose Daily Demand'!$F11*2</f>
        <v>548.37716495448922</v>
      </c>
      <c r="GF11" s="3">
        <f>'First Dose Daily Demand'!$F11*2</f>
        <v>548.37716495448922</v>
      </c>
      <c r="GG11" s="3">
        <f>'First Dose Daily Demand'!$F11*2</f>
        <v>548.37716495448922</v>
      </c>
      <c r="GH11" s="3">
        <f>'First Dose Daily Demand'!$F11*2</f>
        <v>548.37716495448922</v>
      </c>
      <c r="GI11" s="3">
        <f>'First Dose Daily Demand'!$F11*2</f>
        <v>548.37716495448922</v>
      </c>
      <c r="GJ11" s="3">
        <f>'First Dose Daily Demand'!$F11*2</f>
        <v>548.37716495448922</v>
      </c>
      <c r="GK11" s="3">
        <f>'First Dose Daily Demand'!$F11*2</f>
        <v>548.37716495448922</v>
      </c>
      <c r="GL11" s="3">
        <f>'First Dose Daily Demand'!$F11*2</f>
        <v>548.37716495448922</v>
      </c>
      <c r="GM11" s="3">
        <f>'First Dose Daily Demand'!$F11*2</f>
        <v>548.37716495448922</v>
      </c>
      <c r="GN11" s="3">
        <f>'First Dose Daily Demand'!$F11*2</f>
        <v>548.37716495448922</v>
      </c>
      <c r="GO11" s="3">
        <f>'First Dose Daily Demand'!$F11*2</f>
        <v>548.37716495448922</v>
      </c>
      <c r="GP11" s="3">
        <f>'First Dose Daily Demand'!$F11*2</f>
        <v>548.37716495448922</v>
      </c>
      <c r="GQ11" s="3">
        <f>'First Dose Daily Demand'!$F11*2</f>
        <v>548.37716495448922</v>
      </c>
      <c r="GR11" s="3">
        <f>'First Dose Daily Demand'!$F11*2</f>
        <v>548.37716495448922</v>
      </c>
      <c r="GS11" s="3">
        <f>'First Dose Daily Demand'!$F11*2</f>
        <v>548.37716495448922</v>
      </c>
      <c r="GT11" s="3">
        <f>'First Dose Daily Demand'!$F11*2</f>
        <v>548.37716495448922</v>
      </c>
      <c r="GU11" s="3">
        <f>'First Dose Daily Demand'!$F11*2</f>
        <v>548.37716495448922</v>
      </c>
      <c r="GV11" s="3">
        <f>'First Dose Daily Demand'!$F11*2</f>
        <v>548.37716495448922</v>
      </c>
      <c r="GW11" s="3">
        <f>'First Dose Daily Demand'!$F11*2</f>
        <v>548.37716495448922</v>
      </c>
      <c r="GX11" s="3">
        <f>'First Dose Daily Demand'!$F11*2</f>
        <v>548.37716495448922</v>
      </c>
      <c r="GY11" s="3">
        <f>'First Dose Daily Demand'!$F11*2</f>
        <v>548.37716495448922</v>
      </c>
      <c r="GZ11" s="3">
        <f>'First Dose Daily Demand'!$F11*2</f>
        <v>548.37716495448922</v>
      </c>
      <c r="HA11" s="3">
        <f>'First Dose Daily Demand'!$F11*2</f>
        <v>548.37716495448922</v>
      </c>
      <c r="HB11" s="3">
        <f>'First Dose Daily Demand'!$F11*2</f>
        <v>548.37716495448922</v>
      </c>
      <c r="HC11" s="3">
        <f>'First Dose Daily Demand'!$F11*2</f>
        <v>548.37716495448922</v>
      </c>
      <c r="HD11" s="3">
        <f>'First Dose Daily Demand'!$F11*2</f>
        <v>548.37716495448922</v>
      </c>
      <c r="HE11" s="3">
        <f>'First Dose Daily Demand'!$F11*2</f>
        <v>548.37716495448922</v>
      </c>
      <c r="HF11" s="3">
        <f>'First Dose Daily Demand'!$F11*2</f>
        <v>548.37716495448922</v>
      </c>
      <c r="HG11" s="3">
        <f>'First Dose Daily Demand'!$F11*2</f>
        <v>548.37716495448922</v>
      </c>
      <c r="HH11" s="3">
        <f>'First Dose Daily Demand'!$F11*2</f>
        <v>548.37716495448922</v>
      </c>
      <c r="HI11" s="3">
        <f>'First Dose Daily Demand'!$F11*2</f>
        <v>548.37716495448922</v>
      </c>
      <c r="HJ11" s="3">
        <f>'First Dose Daily Demand'!$F11*2</f>
        <v>548.37716495448922</v>
      </c>
      <c r="HK11" s="3">
        <f>'First Dose Daily Demand'!$F11*2</f>
        <v>548.37716495448922</v>
      </c>
      <c r="HL11" s="3">
        <f>'First Dose Daily Demand'!$F11*2</f>
        <v>548.37716495448922</v>
      </c>
      <c r="HM11" s="3">
        <f>'First Dose Daily Demand'!$F11*2</f>
        <v>548.37716495448922</v>
      </c>
      <c r="HN11" s="3">
        <f>'First Dose Daily Demand'!$F11*2</f>
        <v>548.37716495448922</v>
      </c>
      <c r="HO11" s="3">
        <f>'First Dose Daily Demand'!$F11*2</f>
        <v>548.37716495448922</v>
      </c>
      <c r="HP11" s="3">
        <f>'First Dose Daily Demand'!$F11*2</f>
        <v>548.37716495448922</v>
      </c>
      <c r="HQ11" s="3">
        <f>'First Dose Daily Demand'!$F11*2</f>
        <v>548.37716495448922</v>
      </c>
      <c r="HR11" s="3">
        <f>'First Dose Daily Demand'!$F11*2</f>
        <v>548.37716495448922</v>
      </c>
      <c r="HS11" s="3">
        <f>'First Dose Daily Demand'!$F11*2</f>
        <v>548.37716495448922</v>
      </c>
      <c r="HT11" s="3">
        <f>'First Dose Daily Demand'!$F11*2</f>
        <v>548.37716495448922</v>
      </c>
      <c r="HU11" s="3">
        <f>'First Dose Daily Demand'!$F11*2</f>
        <v>548.37716495448922</v>
      </c>
      <c r="HV11" s="3">
        <f>'First Dose Daily Demand'!$F11*2</f>
        <v>548.37716495448922</v>
      </c>
      <c r="HW11" s="3">
        <f>'First Dose Daily Demand'!$F11*2</f>
        <v>548.37716495448922</v>
      </c>
      <c r="HX11" s="3">
        <f>'First Dose Daily Demand'!$F11*2</f>
        <v>548.37716495448922</v>
      </c>
      <c r="HY11" s="3">
        <f>'First Dose Daily Demand'!$F11*2</f>
        <v>548.37716495448922</v>
      </c>
      <c r="HZ11" s="3">
        <f>'First Dose Daily Demand'!$F11*2</f>
        <v>548.37716495448922</v>
      </c>
      <c r="IA11" s="3">
        <f>'First Dose Daily Demand'!$F11*2</f>
        <v>548.37716495448922</v>
      </c>
      <c r="IB11" s="3">
        <f>'First Dose Daily Demand'!$F11*2</f>
        <v>548.37716495448922</v>
      </c>
      <c r="IC11" s="3">
        <f>'First Dose Daily Demand'!$F11*2</f>
        <v>548.37716495448922</v>
      </c>
      <c r="ID11" s="3">
        <f>'First Dose Daily Demand'!$F11*2</f>
        <v>548.37716495448922</v>
      </c>
      <c r="IE11" s="3">
        <f>'First Dose Daily Demand'!$F11*2</f>
        <v>548.37716495448922</v>
      </c>
      <c r="IF11" s="3">
        <f>'First Dose Daily Demand'!$F11*2</f>
        <v>548.37716495448922</v>
      </c>
      <c r="IG11" s="3">
        <f>'First Dose Daily Demand'!$F11*2</f>
        <v>548.37716495448922</v>
      </c>
      <c r="IH11" s="3">
        <f>'First Dose Daily Demand'!$F11*2</f>
        <v>548.37716495448922</v>
      </c>
      <c r="II11" s="3">
        <f>'First Dose Daily Demand'!$F11*2</f>
        <v>548.37716495448922</v>
      </c>
      <c r="IJ11" s="3">
        <f>'First Dose Daily Demand'!$F11*2</f>
        <v>548.37716495448922</v>
      </c>
      <c r="IK11" s="3">
        <f>'First Dose Daily Demand'!$F11*2</f>
        <v>548.37716495448922</v>
      </c>
      <c r="IL11" s="3">
        <f>'First Dose Daily Demand'!$F11*2</f>
        <v>548.37716495448922</v>
      </c>
      <c r="IM11" s="3">
        <f>'First Dose Daily Demand'!$F11*2</f>
        <v>548.37716495448922</v>
      </c>
      <c r="IN11" s="3">
        <f>'First Dose Daily Demand'!$F11*2</f>
        <v>548.37716495448922</v>
      </c>
      <c r="IO11" s="3">
        <f>'First Dose Daily Demand'!$F11*2</f>
        <v>548.37716495448922</v>
      </c>
      <c r="IP11" s="3">
        <f>'First Dose Daily Demand'!$F11*2</f>
        <v>548.37716495448922</v>
      </c>
      <c r="IQ11" s="3">
        <f>'First Dose Daily Demand'!$F11*2</f>
        <v>548.37716495448922</v>
      </c>
      <c r="IR11" s="3">
        <f>'First Dose Daily Demand'!$F11*2</f>
        <v>548.37716495448922</v>
      </c>
      <c r="IS11" s="3">
        <f>'First Dose Daily Demand'!$F11*2</f>
        <v>548.37716495448922</v>
      </c>
      <c r="IT11" s="3">
        <f>'First Dose Daily Demand'!$F11*2</f>
        <v>548.37716495448922</v>
      </c>
      <c r="IU11" s="3">
        <f>'First Dose Daily Demand'!$F11*2</f>
        <v>548.37716495448922</v>
      </c>
      <c r="IV11" s="3">
        <f>'First Dose Daily Demand'!$F11*2</f>
        <v>548.37716495448922</v>
      </c>
      <c r="IW11" s="3">
        <f>'First Dose Daily Demand'!$F11*2</f>
        <v>548.37716495448922</v>
      </c>
      <c r="IX11" s="3">
        <f>'First Dose Daily Demand'!$F11*2</f>
        <v>548.37716495448922</v>
      </c>
      <c r="IY11" s="3">
        <f>'First Dose Daily Demand'!$F11*2</f>
        <v>548.37716495448922</v>
      </c>
      <c r="IZ11" s="3">
        <f>'First Dose Daily Demand'!$F11*2</f>
        <v>548.37716495448922</v>
      </c>
      <c r="JA11" s="3">
        <f>'First Dose Daily Demand'!$F11*2</f>
        <v>548.37716495448922</v>
      </c>
      <c r="JB11" s="3">
        <f>'First Dose Daily Demand'!$F11*2</f>
        <v>548.37716495448922</v>
      </c>
      <c r="JC11" s="3">
        <f>'First Dose Daily Demand'!$F11*2</f>
        <v>548.37716495448922</v>
      </c>
      <c r="JD11" s="3">
        <f>'First Dose Daily Demand'!$F11*2</f>
        <v>548.37716495448922</v>
      </c>
      <c r="JE11" s="3">
        <f>'First Dose Daily Demand'!$F11*2</f>
        <v>548.37716495448922</v>
      </c>
      <c r="JF11" s="3">
        <f>'First Dose Daily Demand'!$F11*2</f>
        <v>548.37716495448922</v>
      </c>
      <c r="JG11" s="3">
        <f>'First Dose Daily Demand'!$F11*2</f>
        <v>548.37716495448922</v>
      </c>
      <c r="JH11" s="3">
        <f>'First Dose Daily Demand'!$F11*2</f>
        <v>548.37716495448922</v>
      </c>
      <c r="JI11" s="3">
        <f>'First Dose Daily Demand'!$F11*2</f>
        <v>548.37716495448922</v>
      </c>
      <c r="JJ11" s="3">
        <f>'First Dose Daily Demand'!$F11*2</f>
        <v>548.37716495448922</v>
      </c>
      <c r="JK11" s="3">
        <f>'First Dose Daily Demand'!$F11*2</f>
        <v>548.37716495448922</v>
      </c>
      <c r="JL11" s="3">
        <f>'First Dose Daily Demand'!$F11*2</f>
        <v>548.37716495448922</v>
      </c>
      <c r="JM11" s="3">
        <f>'First Dose Daily Demand'!$F11*2</f>
        <v>548.37716495448922</v>
      </c>
      <c r="JN11" s="3">
        <f>'First Dose Daily Demand'!$F11*2</f>
        <v>548.37716495448922</v>
      </c>
      <c r="JO11" s="3">
        <f>'First Dose Daily Demand'!$F11*2</f>
        <v>548.37716495448922</v>
      </c>
      <c r="JP11" s="3">
        <f>'First Dose Daily Demand'!$F11*2</f>
        <v>548.37716495448922</v>
      </c>
      <c r="JQ11" s="3">
        <f>'First Dose Daily Demand'!$F11*2</f>
        <v>548.37716495448922</v>
      </c>
    </row>
    <row r="12" spans="1:277">
      <c r="A12" s="68"/>
      <c r="B12" t="s">
        <v>33</v>
      </c>
      <c r="C12" s="2">
        <f>'First Dose Daily Demand'!$C12</f>
        <v>638.24731223323613</v>
      </c>
      <c r="D12" s="2">
        <f>'First Dose Daily Demand'!$C12</f>
        <v>638.24731223323613</v>
      </c>
      <c r="E12" s="2">
        <f>'First Dose Daily Demand'!$C12</f>
        <v>638.24731223323613</v>
      </c>
      <c r="F12" s="2">
        <f>'First Dose Daily Demand'!$C12</f>
        <v>638.24731223323613</v>
      </c>
      <c r="G12" s="2">
        <f>'First Dose Daily Demand'!$C12</f>
        <v>638.24731223323613</v>
      </c>
      <c r="H12" s="2">
        <f>'First Dose Daily Demand'!$C12</f>
        <v>638.24731223323613</v>
      </c>
      <c r="I12" s="2">
        <f>'First Dose Daily Demand'!$C12</f>
        <v>638.24731223323613</v>
      </c>
      <c r="J12" s="2">
        <f>'First Dose Daily Demand'!$C12</f>
        <v>638.24731223323613</v>
      </c>
      <c r="K12" s="2">
        <f>'First Dose Daily Demand'!$C12</f>
        <v>638.24731223323613</v>
      </c>
      <c r="L12" s="2">
        <f>'First Dose Daily Demand'!$C12</f>
        <v>638.24731223323613</v>
      </c>
      <c r="M12" s="2">
        <f>'First Dose Daily Demand'!$C12</f>
        <v>638.24731223323613</v>
      </c>
      <c r="N12" s="2">
        <f>'First Dose Daily Demand'!$C12</f>
        <v>638.24731223323613</v>
      </c>
      <c r="O12" s="2">
        <f>'First Dose Daily Demand'!$C12</f>
        <v>638.24731223323613</v>
      </c>
      <c r="P12" s="2">
        <f>'First Dose Daily Demand'!$C12</f>
        <v>638.24731223323613</v>
      </c>
      <c r="Q12" s="2">
        <f>'First Dose Daily Demand'!$C12</f>
        <v>638.24731223323613</v>
      </c>
      <c r="R12" s="2">
        <f>'First Dose Daily Demand'!$C12</f>
        <v>638.24731223323613</v>
      </c>
      <c r="S12" s="2">
        <f>'First Dose Daily Demand'!$C12</f>
        <v>638.24731223323613</v>
      </c>
      <c r="T12" s="2">
        <f>'First Dose Daily Demand'!$C12</f>
        <v>638.24731223323613</v>
      </c>
      <c r="U12" s="2">
        <f>'First Dose Daily Demand'!$C12</f>
        <v>638.24731223323613</v>
      </c>
      <c r="V12" s="2">
        <f>'First Dose Daily Demand'!$C12</f>
        <v>638.24731223323613</v>
      </c>
      <c r="W12" s="2">
        <f>'First Dose Daily Demand'!$C12</f>
        <v>638.24731223323613</v>
      </c>
      <c r="X12" s="2">
        <f>'First Dose Daily Demand'!$C12</f>
        <v>638.24731223323613</v>
      </c>
      <c r="Y12" s="2">
        <f>'First Dose Daily Demand'!$C12</f>
        <v>638.24731223323613</v>
      </c>
      <c r="Z12" s="2">
        <f>'First Dose Daily Demand'!$C12</f>
        <v>638.24731223323613</v>
      </c>
      <c r="AA12" s="2">
        <f>'First Dose Daily Demand'!$C12</f>
        <v>638.24731223323613</v>
      </c>
      <c r="AB12" s="2">
        <f>'First Dose Daily Demand'!$C12</f>
        <v>638.24731223323613</v>
      </c>
      <c r="AC12" s="2">
        <f>'First Dose Daily Demand'!$C12</f>
        <v>638.24731223323613</v>
      </c>
      <c r="AD12" s="2">
        <f>'First Dose Daily Demand'!$C12*2</f>
        <v>1276.4946244664723</v>
      </c>
      <c r="AE12" s="2">
        <f>'First Dose Daily Demand'!$C12*2</f>
        <v>1276.4946244664723</v>
      </c>
      <c r="AF12" s="2">
        <f>'First Dose Daily Demand'!$C12*2</f>
        <v>1276.4946244664723</v>
      </c>
      <c r="AG12" s="2">
        <f>'First Dose Daily Demand'!$C12*2</f>
        <v>1276.4946244664723</v>
      </c>
      <c r="AH12" s="2">
        <f>'First Dose Daily Demand'!$C12*2</f>
        <v>1276.4946244664723</v>
      </c>
      <c r="AI12" s="2">
        <f>'First Dose Daily Demand'!$C12*2</f>
        <v>1276.4946244664723</v>
      </c>
      <c r="AJ12" s="2">
        <f>'First Dose Daily Demand'!$C12*2</f>
        <v>1276.4946244664723</v>
      </c>
      <c r="AK12" s="2">
        <f>'First Dose Daily Demand'!$C12*2</f>
        <v>1276.4946244664723</v>
      </c>
      <c r="AL12" s="2">
        <f>'First Dose Daily Demand'!$C12*2</f>
        <v>1276.4946244664723</v>
      </c>
      <c r="AM12" s="2">
        <f>'First Dose Daily Demand'!$C12*2</f>
        <v>1276.4946244664723</v>
      </c>
      <c r="AN12" s="2">
        <f>'First Dose Daily Demand'!$C12*2</f>
        <v>1276.4946244664723</v>
      </c>
      <c r="AO12" s="2">
        <f>'First Dose Daily Demand'!$C12*2</f>
        <v>1276.4946244664723</v>
      </c>
      <c r="AP12" s="2">
        <f>'First Dose Daily Demand'!$C12*2</f>
        <v>1276.4946244664723</v>
      </c>
      <c r="AQ12" s="2">
        <f>'First Dose Daily Demand'!$C12*2</f>
        <v>1276.4946244664723</v>
      </c>
      <c r="AR12" s="2">
        <f>'First Dose Daily Demand'!$C12*2</f>
        <v>1276.4946244664723</v>
      </c>
      <c r="AS12" s="2">
        <f>'First Dose Daily Demand'!$C12*2</f>
        <v>1276.4946244664723</v>
      </c>
      <c r="AT12" s="2">
        <f>'First Dose Daily Demand'!$C12*2</f>
        <v>1276.4946244664723</v>
      </c>
      <c r="AU12" s="2">
        <f>'First Dose Daily Demand'!$C12*2</f>
        <v>1276.4946244664723</v>
      </c>
      <c r="AV12" s="2">
        <f>'First Dose Daily Demand'!$C12*2</f>
        <v>1276.4946244664723</v>
      </c>
      <c r="AW12" s="2">
        <f>'First Dose Daily Demand'!$C12*2</f>
        <v>1276.4946244664723</v>
      </c>
      <c r="AX12" s="2">
        <f>'First Dose Daily Demand'!$C12*2</f>
        <v>1276.4946244664723</v>
      </c>
      <c r="AY12" s="2">
        <f>'First Dose Daily Demand'!$C12*2</f>
        <v>1276.4946244664723</v>
      </c>
      <c r="AZ12" s="2">
        <f>'First Dose Daily Demand'!$C12*2</f>
        <v>1276.4946244664723</v>
      </c>
      <c r="BA12" s="2">
        <f>'First Dose Daily Demand'!$C12*2</f>
        <v>1276.4946244664723</v>
      </c>
      <c r="BB12" s="2">
        <f>'First Dose Daily Demand'!$C12*2</f>
        <v>1276.4946244664723</v>
      </c>
      <c r="BC12" s="2">
        <f>'First Dose Daily Demand'!$C12*2</f>
        <v>1276.4946244664723</v>
      </c>
      <c r="BD12" s="2">
        <f>'First Dose Daily Demand'!$C12*2</f>
        <v>1276.4946244664723</v>
      </c>
      <c r="BE12" s="2">
        <f>'First Dose Daily Demand'!$C12*2</f>
        <v>1276.4946244664723</v>
      </c>
      <c r="BF12" s="2">
        <f>'First Dose Daily Demand'!$C12*2</f>
        <v>1276.4946244664723</v>
      </c>
      <c r="BG12" s="2">
        <f>'First Dose Daily Demand'!$C12*2</f>
        <v>1276.4946244664723</v>
      </c>
      <c r="BH12" s="2">
        <f>'First Dose Daily Demand'!$C12*2</f>
        <v>1276.4946244664723</v>
      </c>
      <c r="BI12" s="2">
        <f>'First Dose Daily Demand'!$C12*2</f>
        <v>1276.4946244664723</v>
      </c>
      <c r="BJ12" s="2">
        <f>'First Dose Daily Demand'!$C12*2</f>
        <v>1276.4946244664723</v>
      </c>
      <c r="BK12" s="2">
        <f>'First Dose Daily Demand'!$C12*2</f>
        <v>1276.4946244664723</v>
      </c>
      <c r="BL12" s="2">
        <f>'First Dose Daily Demand'!$C12*2</f>
        <v>1276.4946244664723</v>
      </c>
      <c r="BM12" s="2">
        <f>'First Dose Daily Demand'!$C12*2</f>
        <v>1276.4946244664723</v>
      </c>
      <c r="BN12" s="2">
        <f>'First Dose Daily Demand'!$C12*2</f>
        <v>1276.4946244664723</v>
      </c>
      <c r="BO12" s="2">
        <f>'First Dose Daily Demand'!$C12*2</f>
        <v>1276.4946244664723</v>
      </c>
      <c r="BP12" s="2">
        <f>'First Dose Daily Demand'!$C12*2</f>
        <v>1276.4946244664723</v>
      </c>
      <c r="BQ12" s="2">
        <f>'First Dose Daily Demand'!$C12*2</f>
        <v>1276.4946244664723</v>
      </c>
      <c r="BR12" s="2">
        <f>'First Dose Daily Demand'!$C12*2</f>
        <v>1276.4946244664723</v>
      </c>
      <c r="BS12" s="2">
        <f>'First Dose Daily Demand'!$C12*2</f>
        <v>1276.4946244664723</v>
      </c>
      <c r="BT12" s="2">
        <f>'First Dose Daily Demand'!$C12*2</f>
        <v>1276.4946244664723</v>
      </c>
      <c r="BU12" s="2">
        <f>'First Dose Daily Demand'!$C12*2</f>
        <v>1276.4946244664723</v>
      </c>
      <c r="BV12" s="2">
        <f>'First Dose Daily Demand'!$C12*2</f>
        <v>1276.4946244664723</v>
      </c>
      <c r="BW12" s="2">
        <f>'First Dose Daily Demand'!$C12*2</f>
        <v>1276.4946244664723</v>
      </c>
      <c r="BX12" s="2">
        <f>'First Dose Daily Demand'!$C12*2</f>
        <v>1276.4946244664723</v>
      </c>
      <c r="BY12" s="2">
        <f>'First Dose Daily Demand'!$C12*2</f>
        <v>1276.4946244664723</v>
      </c>
      <c r="BZ12" s="2">
        <f>'First Dose Daily Demand'!$C12*2</f>
        <v>1276.4946244664723</v>
      </c>
      <c r="CA12" s="2">
        <f>'First Dose Daily Demand'!$C12*2</f>
        <v>1276.4946244664723</v>
      </c>
      <c r="CB12" s="2">
        <f>'First Dose Daily Demand'!$C12*2</f>
        <v>1276.4946244664723</v>
      </c>
      <c r="CC12" s="2">
        <f>'First Dose Daily Demand'!$C12*2</f>
        <v>1276.4946244664723</v>
      </c>
      <c r="CD12" s="2">
        <f>'First Dose Daily Demand'!$C12*2</f>
        <v>1276.4946244664723</v>
      </c>
      <c r="CE12" s="2">
        <f>'First Dose Daily Demand'!$C12*2</f>
        <v>1276.4946244664723</v>
      </c>
      <c r="CF12" s="2">
        <f>'First Dose Daily Demand'!$C12*2</f>
        <v>1276.4946244664723</v>
      </c>
      <c r="CG12" s="2">
        <f>'First Dose Daily Demand'!$C12*2</f>
        <v>1276.4946244664723</v>
      </c>
      <c r="CH12" s="2">
        <f>'First Dose Daily Demand'!$C12*2</f>
        <v>1276.4946244664723</v>
      </c>
      <c r="CI12" s="2">
        <f>'First Dose Daily Demand'!$C12*2</f>
        <v>1276.4946244664723</v>
      </c>
      <c r="CJ12" s="2">
        <f>'First Dose Daily Demand'!$C12*2</f>
        <v>1276.4946244664723</v>
      </c>
      <c r="CK12" s="2">
        <f>'First Dose Daily Demand'!$C12*2</f>
        <v>1276.4946244664723</v>
      </c>
      <c r="CL12" s="2">
        <f>'First Dose Daily Demand'!$C12*2</f>
        <v>1276.4946244664723</v>
      </c>
      <c r="CM12" s="2">
        <f>'First Dose Daily Demand'!$C12*2</f>
        <v>1276.4946244664723</v>
      </c>
      <c r="CN12" s="2">
        <f>'First Dose Daily Demand'!$C12*2</f>
        <v>1276.4946244664723</v>
      </c>
      <c r="CO12" s="2">
        <f>'First Dose Daily Demand'!$C12*2</f>
        <v>1276.4946244664723</v>
      </c>
      <c r="CP12" s="3">
        <f>'First Dose Daily Demand'!$F12+$CO12</f>
        <v>1660.4653781883226</v>
      </c>
      <c r="CQ12" s="3">
        <f>'First Dose Daily Demand'!$F12+$CO12</f>
        <v>1660.4653781883226</v>
      </c>
      <c r="CR12" s="3">
        <f>'First Dose Daily Demand'!$F12+$CO12</f>
        <v>1660.4653781883226</v>
      </c>
      <c r="CS12" s="3">
        <f>'First Dose Daily Demand'!$F12+$CO12</f>
        <v>1660.4653781883226</v>
      </c>
      <c r="CT12" s="3">
        <f>'First Dose Daily Demand'!$F12+$CO12</f>
        <v>1660.4653781883226</v>
      </c>
      <c r="CU12" s="3">
        <f>'First Dose Daily Demand'!$F12+$CO12</f>
        <v>1660.4653781883226</v>
      </c>
      <c r="CV12" s="3">
        <f>'First Dose Daily Demand'!$F12+$CO12</f>
        <v>1660.4653781883226</v>
      </c>
      <c r="CW12" s="3">
        <f>'First Dose Daily Demand'!$F12+$CO12</f>
        <v>1660.4653781883226</v>
      </c>
      <c r="CX12" s="3">
        <f>'First Dose Daily Demand'!$F12+$CO12</f>
        <v>1660.4653781883226</v>
      </c>
      <c r="CY12" s="3">
        <f>'First Dose Daily Demand'!$F12+$CO12</f>
        <v>1660.4653781883226</v>
      </c>
      <c r="CZ12" s="3">
        <f>'First Dose Daily Demand'!$F12+$CO12</f>
        <v>1660.4653781883226</v>
      </c>
      <c r="DA12" s="3">
        <f>'First Dose Daily Demand'!$F12+$CO12</f>
        <v>1660.4653781883226</v>
      </c>
      <c r="DB12" s="3">
        <f>'First Dose Daily Demand'!$F12+$CO12</f>
        <v>1660.4653781883226</v>
      </c>
      <c r="DC12" s="3">
        <f>'First Dose Daily Demand'!$F12+$CO12</f>
        <v>1660.4653781883226</v>
      </c>
      <c r="DD12" s="3">
        <f>'First Dose Daily Demand'!$F12+$CO12</f>
        <v>1660.4653781883226</v>
      </c>
      <c r="DE12" s="3">
        <f>'First Dose Daily Demand'!$F12+$CO12</f>
        <v>1660.4653781883226</v>
      </c>
      <c r="DF12" s="3">
        <f>'First Dose Daily Demand'!$F12+$CO12</f>
        <v>1660.4653781883226</v>
      </c>
      <c r="DG12" s="3">
        <f>'First Dose Daily Demand'!$F12+$CO12</f>
        <v>1660.4653781883226</v>
      </c>
      <c r="DH12" s="3">
        <f>'First Dose Daily Demand'!$F12+$CO12</f>
        <v>1660.4653781883226</v>
      </c>
      <c r="DI12" s="3">
        <f>'First Dose Daily Demand'!$F12+$CO12</f>
        <v>1660.4653781883226</v>
      </c>
      <c r="DJ12" s="3">
        <f>'First Dose Daily Demand'!$F12+$CO12</f>
        <v>1660.4653781883226</v>
      </c>
      <c r="DK12" s="3">
        <f>'First Dose Daily Demand'!$F12+$CO12</f>
        <v>1660.4653781883226</v>
      </c>
      <c r="DL12" s="3">
        <f>'First Dose Daily Demand'!$F12+$CO12</f>
        <v>1660.4653781883226</v>
      </c>
      <c r="DM12" s="3">
        <f>'First Dose Daily Demand'!$F12+$CO12</f>
        <v>1660.4653781883226</v>
      </c>
      <c r="DN12" s="3">
        <f>'First Dose Daily Demand'!$F12+$CO12</f>
        <v>1660.4653781883226</v>
      </c>
      <c r="DO12" s="3">
        <f>'First Dose Daily Demand'!$F12+$CO12</f>
        <v>1660.4653781883226</v>
      </c>
      <c r="DP12" s="3">
        <f>'First Dose Daily Demand'!$F12+$CO12</f>
        <v>1660.4653781883226</v>
      </c>
      <c r="DQ12" s="3">
        <f>'First Dose Daily Demand'!$F12*2</f>
        <v>767.94150744370086</v>
      </c>
      <c r="DR12" s="3">
        <f>'First Dose Daily Demand'!$F12*2</f>
        <v>767.94150744370086</v>
      </c>
      <c r="DS12" s="3">
        <f>'First Dose Daily Demand'!$F12*2</f>
        <v>767.94150744370086</v>
      </c>
      <c r="DT12" s="3">
        <f>'First Dose Daily Demand'!$F12*2</f>
        <v>767.94150744370086</v>
      </c>
      <c r="DU12" s="3">
        <f>'First Dose Daily Demand'!$F12*2</f>
        <v>767.94150744370086</v>
      </c>
      <c r="DV12" s="3">
        <f>'First Dose Daily Demand'!$F12*2</f>
        <v>767.94150744370086</v>
      </c>
      <c r="DW12" s="3">
        <f>'First Dose Daily Demand'!$F12*2</f>
        <v>767.94150744370086</v>
      </c>
      <c r="DX12" s="3">
        <f>'First Dose Daily Demand'!$F12*2</f>
        <v>767.94150744370086</v>
      </c>
      <c r="DY12" s="3">
        <f>'First Dose Daily Demand'!$F12*2</f>
        <v>767.94150744370086</v>
      </c>
      <c r="DZ12" s="3">
        <f>'First Dose Daily Demand'!$F12*2</f>
        <v>767.94150744370086</v>
      </c>
      <c r="EA12" s="3">
        <f>'First Dose Daily Demand'!$F12*2</f>
        <v>767.94150744370086</v>
      </c>
      <c r="EB12" s="3">
        <f>'First Dose Daily Demand'!$F12*2</f>
        <v>767.94150744370086</v>
      </c>
      <c r="EC12" s="3">
        <f>'First Dose Daily Demand'!$F12*2</f>
        <v>767.94150744370086</v>
      </c>
      <c r="ED12" s="3">
        <f>'First Dose Daily Demand'!$F12*2</f>
        <v>767.94150744370086</v>
      </c>
      <c r="EE12" s="3">
        <f>'First Dose Daily Demand'!$F12*2</f>
        <v>767.94150744370086</v>
      </c>
      <c r="EF12" s="3">
        <f>'First Dose Daily Demand'!$F12*2</f>
        <v>767.94150744370086</v>
      </c>
      <c r="EG12" s="3">
        <f>'First Dose Daily Demand'!$F12*2</f>
        <v>767.94150744370086</v>
      </c>
      <c r="EH12" s="3">
        <f>'First Dose Daily Demand'!$F12*2</f>
        <v>767.94150744370086</v>
      </c>
      <c r="EI12" s="3">
        <f>'First Dose Daily Demand'!$F12*2</f>
        <v>767.94150744370086</v>
      </c>
      <c r="EJ12" s="3">
        <f>'First Dose Daily Demand'!$F12*2</f>
        <v>767.94150744370086</v>
      </c>
      <c r="EK12" s="3">
        <f>'First Dose Daily Demand'!$F12*2</f>
        <v>767.94150744370086</v>
      </c>
      <c r="EL12" s="3">
        <f>'First Dose Daily Demand'!$F12*2</f>
        <v>767.94150744370086</v>
      </c>
      <c r="EM12" s="3">
        <f>'First Dose Daily Demand'!$F12*2</f>
        <v>767.94150744370086</v>
      </c>
      <c r="EN12" s="3">
        <f>'First Dose Daily Demand'!$F12*2</f>
        <v>767.94150744370086</v>
      </c>
      <c r="EO12" s="3">
        <f>'First Dose Daily Demand'!$F12*2</f>
        <v>767.94150744370086</v>
      </c>
      <c r="EP12" s="3">
        <f>'First Dose Daily Demand'!$F12*2</f>
        <v>767.94150744370086</v>
      </c>
      <c r="EQ12" s="3">
        <f>'First Dose Daily Demand'!$F12*2</f>
        <v>767.94150744370086</v>
      </c>
      <c r="ER12" s="3">
        <f>'First Dose Daily Demand'!$F12*2</f>
        <v>767.94150744370086</v>
      </c>
      <c r="ES12" s="3">
        <f>'First Dose Daily Demand'!$F12*2</f>
        <v>767.94150744370086</v>
      </c>
      <c r="ET12" s="3">
        <f>'First Dose Daily Demand'!$F12*2</f>
        <v>767.94150744370086</v>
      </c>
      <c r="EU12" s="3">
        <f>'First Dose Daily Demand'!$F12*2</f>
        <v>767.94150744370086</v>
      </c>
      <c r="EV12" s="3">
        <f>'First Dose Daily Demand'!$F12*2</f>
        <v>767.94150744370086</v>
      </c>
      <c r="EW12" s="3">
        <f>'First Dose Daily Demand'!$F12*2</f>
        <v>767.94150744370086</v>
      </c>
      <c r="EX12" s="3">
        <f>'First Dose Daily Demand'!$F12*2</f>
        <v>767.94150744370086</v>
      </c>
      <c r="EY12" s="3">
        <f>'First Dose Daily Demand'!$F12*2</f>
        <v>767.94150744370086</v>
      </c>
      <c r="EZ12" s="3">
        <f>'First Dose Daily Demand'!$F12*2</f>
        <v>767.94150744370086</v>
      </c>
      <c r="FA12" s="3">
        <f>'First Dose Daily Demand'!$F12*2</f>
        <v>767.94150744370086</v>
      </c>
      <c r="FB12" s="3">
        <f>'First Dose Daily Demand'!$F12*2</f>
        <v>767.94150744370086</v>
      </c>
      <c r="FC12" s="3">
        <f>'First Dose Daily Demand'!$F12*2</f>
        <v>767.94150744370086</v>
      </c>
      <c r="FD12" s="3">
        <f>'First Dose Daily Demand'!$F12*2</f>
        <v>767.94150744370086</v>
      </c>
      <c r="FE12" s="3">
        <f>'First Dose Daily Demand'!$F12*2</f>
        <v>767.94150744370086</v>
      </c>
      <c r="FF12" s="3">
        <f>'First Dose Daily Demand'!$F12*2</f>
        <v>767.94150744370086</v>
      </c>
      <c r="FG12" s="3">
        <f>'First Dose Daily Demand'!$F12*2</f>
        <v>767.94150744370086</v>
      </c>
      <c r="FH12" s="3">
        <f>'First Dose Daily Demand'!$F12*2</f>
        <v>767.94150744370086</v>
      </c>
      <c r="FI12" s="3">
        <f>'First Dose Daily Demand'!$F12*2</f>
        <v>767.94150744370086</v>
      </c>
      <c r="FJ12" s="3">
        <f>'First Dose Daily Demand'!$F12*2</f>
        <v>767.94150744370086</v>
      </c>
      <c r="FK12" s="3">
        <f>'First Dose Daily Demand'!$F12*2</f>
        <v>767.94150744370086</v>
      </c>
      <c r="FL12" s="3">
        <f>'First Dose Daily Demand'!$F12*2</f>
        <v>767.94150744370086</v>
      </c>
      <c r="FM12" s="3">
        <f>'First Dose Daily Demand'!$F12*2</f>
        <v>767.94150744370086</v>
      </c>
      <c r="FN12" s="3">
        <f>'First Dose Daily Demand'!$F12*2</f>
        <v>767.94150744370086</v>
      </c>
      <c r="FO12" s="3">
        <f>'First Dose Daily Demand'!$F12*2</f>
        <v>767.94150744370086</v>
      </c>
      <c r="FP12" s="3">
        <f>'First Dose Daily Demand'!$F12*2</f>
        <v>767.94150744370086</v>
      </c>
      <c r="FQ12" s="3">
        <f>'First Dose Daily Demand'!$F12*2</f>
        <v>767.94150744370086</v>
      </c>
      <c r="FR12" s="3">
        <f>'First Dose Daily Demand'!$F12*2</f>
        <v>767.94150744370086</v>
      </c>
      <c r="FS12" s="3">
        <f>'First Dose Daily Demand'!$F12*2</f>
        <v>767.94150744370086</v>
      </c>
      <c r="FT12" s="3">
        <f>'First Dose Daily Demand'!$F12*2</f>
        <v>767.94150744370086</v>
      </c>
      <c r="FU12" s="3">
        <f>'First Dose Daily Demand'!$F12*2</f>
        <v>767.94150744370086</v>
      </c>
      <c r="FV12" s="3">
        <f>'First Dose Daily Demand'!$F12*2</f>
        <v>767.94150744370086</v>
      </c>
      <c r="FW12" s="3">
        <f>'First Dose Daily Demand'!$F12*2</f>
        <v>767.94150744370086</v>
      </c>
      <c r="FX12" s="3">
        <f>'First Dose Daily Demand'!$F12*2</f>
        <v>767.94150744370086</v>
      </c>
      <c r="FY12" s="3">
        <f>'First Dose Daily Demand'!$F12*2</f>
        <v>767.94150744370086</v>
      </c>
      <c r="FZ12" s="3">
        <f>'First Dose Daily Demand'!$F12*2</f>
        <v>767.94150744370086</v>
      </c>
      <c r="GA12" s="3">
        <f>'First Dose Daily Demand'!$F12*2</f>
        <v>767.94150744370086</v>
      </c>
      <c r="GB12" s="3">
        <f>'First Dose Daily Demand'!$F12*2</f>
        <v>767.94150744370086</v>
      </c>
      <c r="GC12" s="3">
        <f>'First Dose Daily Demand'!$F12*2</f>
        <v>767.94150744370086</v>
      </c>
      <c r="GD12" s="3">
        <f>'First Dose Daily Demand'!$F12*2</f>
        <v>767.94150744370086</v>
      </c>
      <c r="GE12" s="3">
        <f>'First Dose Daily Demand'!$F12*2</f>
        <v>767.94150744370086</v>
      </c>
      <c r="GF12" s="3">
        <f>'First Dose Daily Demand'!$F12*2</f>
        <v>767.94150744370086</v>
      </c>
      <c r="GG12" s="3">
        <f>'First Dose Daily Demand'!$F12*2</f>
        <v>767.94150744370086</v>
      </c>
      <c r="GH12" s="3">
        <f>'First Dose Daily Demand'!$F12*2</f>
        <v>767.94150744370086</v>
      </c>
      <c r="GI12" s="3">
        <f>'First Dose Daily Demand'!$F12*2</f>
        <v>767.94150744370086</v>
      </c>
      <c r="GJ12" s="3">
        <f>'First Dose Daily Demand'!$F12*2</f>
        <v>767.94150744370086</v>
      </c>
      <c r="GK12" s="3">
        <f>'First Dose Daily Demand'!$F12*2</f>
        <v>767.94150744370086</v>
      </c>
      <c r="GL12" s="3">
        <f>'First Dose Daily Demand'!$F12*2</f>
        <v>767.94150744370086</v>
      </c>
      <c r="GM12" s="3">
        <f>'First Dose Daily Demand'!$F12*2</f>
        <v>767.94150744370086</v>
      </c>
      <c r="GN12" s="3">
        <f>'First Dose Daily Demand'!$F12*2</f>
        <v>767.94150744370086</v>
      </c>
      <c r="GO12" s="3">
        <f>'First Dose Daily Demand'!$F12*2</f>
        <v>767.94150744370086</v>
      </c>
      <c r="GP12" s="3">
        <f>'First Dose Daily Demand'!$F12*2</f>
        <v>767.94150744370086</v>
      </c>
      <c r="GQ12" s="3">
        <f>'First Dose Daily Demand'!$F12*2</f>
        <v>767.94150744370086</v>
      </c>
      <c r="GR12" s="3">
        <f>'First Dose Daily Demand'!$F12*2</f>
        <v>767.94150744370086</v>
      </c>
      <c r="GS12" s="3">
        <f>'First Dose Daily Demand'!$F12*2</f>
        <v>767.94150744370086</v>
      </c>
      <c r="GT12" s="3">
        <f>'First Dose Daily Demand'!$F12*2</f>
        <v>767.94150744370086</v>
      </c>
      <c r="GU12" s="3">
        <f>'First Dose Daily Demand'!$F12*2</f>
        <v>767.94150744370086</v>
      </c>
      <c r="GV12" s="3">
        <f>'First Dose Daily Demand'!$F12*2</f>
        <v>767.94150744370086</v>
      </c>
      <c r="GW12" s="3">
        <f>'First Dose Daily Demand'!$F12*2</f>
        <v>767.94150744370086</v>
      </c>
      <c r="GX12" s="3">
        <f>'First Dose Daily Demand'!$F12*2</f>
        <v>767.94150744370086</v>
      </c>
      <c r="GY12" s="3">
        <f>'First Dose Daily Demand'!$F12*2</f>
        <v>767.94150744370086</v>
      </c>
      <c r="GZ12" s="3">
        <f>'First Dose Daily Demand'!$F12*2</f>
        <v>767.94150744370086</v>
      </c>
      <c r="HA12" s="3">
        <f>'First Dose Daily Demand'!$F12*2</f>
        <v>767.94150744370086</v>
      </c>
      <c r="HB12" s="3">
        <f>'First Dose Daily Demand'!$F12*2</f>
        <v>767.94150744370086</v>
      </c>
      <c r="HC12" s="3">
        <f>'First Dose Daily Demand'!$F12*2</f>
        <v>767.94150744370086</v>
      </c>
      <c r="HD12" s="3">
        <f>'First Dose Daily Demand'!$F12*2</f>
        <v>767.94150744370086</v>
      </c>
      <c r="HE12" s="3">
        <f>'First Dose Daily Demand'!$F12*2</f>
        <v>767.94150744370086</v>
      </c>
      <c r="HF12" s="3">
        <f>'First Dose Daily Demand'!$F12*2</f>
        <v>767.94150744370086</v>
      </c>
      <c r="HG12" s="3">
        <f>'First Dose Daily Demand'!$F12*2</f>
        <v>767.94150744370086</v>
      </c>
      <c r="HH12" s="3">
        <f>'First Dose Daily Demand'!$F12*2</f>
        <v>767.94150744370086</v>
      </c>
      <c r="HI12" s="3">
        <f>'First Dose Daily Demand'!$F12*2</f>
        <v>767.94150744370086</v>
      </c>
      <c r="HJ12" s="3">
        <f>'First Dose Daily Demand'!$F12*2</f>
        <v>767.94150744370086</v>
      </c>
      <c r="HK12" s="3">
        <f>'First Dose Daily Demand'!$F12*2</f>
        <v>767.94150744370086</v>
      </c>
      <c r="HL12" s="3">
        <f>'First Dose Daily Demand'!$F12*2</f>
        <v>767.94150744370086</v>
      </c>
      <c r="HM12" s="3">
        <f>'First Dose Daily Demand'!$F12*2</f>
        <v>767.94150744370086</v>
      </c>
      <c r="HN12" s="3">
        <f>'First Dose Daily Demand'!$F12*2</f>
        <v>767.94150744370086</v>
      </c>
      <c r="HO12" s="3">
        <f>'First Dose Daily Demand'!$F12*2</f>
        <v>767.94150744370086</v>
      </c>
      <c r="HP12" s="3">
        <f>'First Dose Daily Demand'!$F12*2</f>
        <v>767.94150744370086</v>
      </c>
      <c r="HQ12" s="3">
        <f>'First Dose Daily Demand'!$F12*2</f>
        <v>767.94150744370086</v>
      </c>
      <c r="HR12" s="3">
        <f>'First Dose Daily Demand'!$F12*2</f>
        <v>767.94150744370086</v>
      </c>
      <c r="HS12" s="3">
        <f>'First Dose Daily Demand'!$F12*2</f>
        <v>767.94150744370086</v>
      </c>
      <c r="HT12" s="3">
        <f>'First Dose Daily Demand'!$F12*2</f>
        <v>767.94150744370086</v>
      </c>
      <c r="HU12" s="3">
        <f>'First Dose Daily Demand'!$F12*2</f>
        <v>767.94150744370086</v>
      </c>
      <c r="HV12" s="3">
        <f>'First Dose Daily Demand'!$F12*2</f>
        <v>767.94150744370086</v>
      </c>
      <c r="HW12" s="3">
        <f>'First Dose Daily Demand'!$F12*2</f>
        <v>767.94150744370086</v>
      </c>
      <c r="HX12" s="3">
        <f>'First Dose Daily Demand'!$F12*2</f>
        <v>767.94150744370086</v>
      </c>
      <c r="HY12" s="3">
        <f>'First Dose Daily Demand'!$F12*2</f>
        <v>767.94150744370086</v>
      </c>
      <c r="HZ12" s="3">
        <f>'First Dose Daily Demand'!$F12*2</f>
        <v>767.94150744370086</v>
      </c>
      <c r="IA12" s="3">
        <f>'First Dose Daily Demand'!$F12*2</f>
        <v>767.94150744370086</v>
      </c>
      <c r="IB12" s="3">
        <f>'First Dose Daily Demand'!$F12*2</f>
        <v>767.94150744370086</v>
      </c>
      <c r="IC12" s="3">
        <f>'First Dose Daily Demand'!$F12*2</f>
        <v>767.94150744370086</v>
      </c>
      <c r="ID12" s="3">
        <f>'First Dose Daily Demand'!$F12*2</f>
        <v>767.94150744370086</v>
      </c>
      <c r="IE12" s="3">
        <f>'First Dose Daily Demand'!$F12*2</f>
        <v>767.94150744370086</v>
      </c>
      <c r="IF12" s="3">
        <f>'First Dose Daily Demand'!$F12*2</f>
        <v>767.94150744370086</v>
      </c>
      <c r="IG12" s="3">
        <f>'First Dose Daily Demand'!$F12*2</f>
        <v>767.94150744370086</v>
      </c>
      <c r="IH12" s="3">
        <f>'First Dose Daily Demand'!$F12*2</f>
        <v>767.94150744370086</v>
      </c>
      <c r="II12" s="3">
        <f>'First Dose Daily Demand'!$F12*2</f>
        <v>767.94150744370086</v>
      </c>
      <c r="IJ12" s="3">
        <f>'First Dose Daily Demand'!$F12*2</f>
        <v>767.94150744370086</v>
      </c>
      <c r="IK12" s="3">
        <f>'First Dose Daily Demand'!$F12*2</f>
        <v>767.94150744370086</v>
      </c>
      <c r="IL12" s="3">
        <f>'First Dose Daily Demand'!$F12*2</f>
        <v>767.94150744370086</v>
      </c>
      <c r="IM12" s="3">
        <f>'First Dose Daily Demand'!$F12*2</f>
        <v>767.94150744370086</v>
      </c>
      <c r="IN12" s="3">
        <f>'First Dose Daily Demand'!$F12*2</f>
        <v>767.94150744370086</v>
      </c>
      <c r="IO12" s="3">
        <f>'First Dose Daily Demand'!$F12*2</f>
        <v>767.94150744370086</v>
      </c>
      <c r="IP12" s="3">
        <f>'First Dose Daily Demand'!$F12*2</f>
        <v>767.94150744370086</v>
      </c>
      <c r="IQ12" s="3">
        <f>'First Dose Daily Demand'!$F12*2</f>
        <v>767.94150744370086</v>
      </c>
      <c r="IR12" s="3">
        <f>'First Dose Daily Demand'!$F12*2</f>
        <v>767.94150744370086</v>
      </c>
      <c r="IS12" s="3">
        <f>'First Dose Daily Demand'!$F12*2</f>
        <v>767.94150744370086</v>
      </c>
      <c r="IT12" s="3">
        <f>'First Dose Daily Demand'!$F12*2</f>
        <v>767.94150744370086</v>
      </c>
      <c r="IU12" s="3">
        <f>'First Dose Daily Demand'!$F12*2</f>
        <v>767.94150744370086</v>
      </c>
      <c r="IV12" s="3">
        <f>'First Dose Daily Demand'!$F12*2</f>
        <v>767.94150744370086</v>
      </c>
      <c r="IW12" s="3">
        <f>'First Dose Daily Demand'!$F12*2</f>
        <v>767.94150744370086</v>
      </c>
      <c r="IX12" s="3">
        <f>'First Dose Daily Demand'!$F12*2</f>
        <v>767.94150744370086</v>
      </c>
      <c r="IY12" s="3">
        <f>'First Dose Daily Demand'!$F12*2</f>
        <v>767.94150744370086</v>
      </c>
      <c r="IZ12" s="3">
        <f>'First Dose Daily Demand'!$F12*2</f>
        <v>767.94150744370086</v>
      </c>
      <c r="JA12" s="3">
        <f>'First Dose Daily Demand'!$F12*2</f>
        <v>767.94150744370086</v>
      </c>
      <c r="JB12" s="3">
        <f>'First Dose Daily Demand'!$F12*2</f>
        <v>767.94150744370086</v>
      </c>
      <c r="JC12" s="3">
        <f>'First Dose Daily Demand'!$F12*2</f>
        <v>767.94150744370086</v>
      </c>
      <c r="JD12" s="3">
        <f>'First Dose Daily Demand'!$F12*2</f>
        <v>767.94150744370086</v>
      </c>
      <c r="JE12" s="3">
        <f>'First Dose Daily Demand'!$F12*2</f>
        <v>767.94150744370086</v>
      </c>
      <c r="JF12" s="3">
        <f>'First Dose Daily Demand'!$F12*2</f>
        <v>767.94150744370086</v>
      </c>
      <c r="JG12" s="3">
        <f>'First Dose Daily Demand'!$F12*2</f>
        <v>767.94150744370086</v>
      </c>
      <c r="JH12" s="3">
        <f>'First Dose Daily Demand'!$F12*2</f>
        <v>767.94150744370086</v>
      </c>
      <c r="JI12" s="3">
        <f>'First Dose Daily Demand'!$F12*2</f>
        <v>767.94150744370086</v>
      </c>
      <c r="JJ12" s="3">
        <f>'First Dose Daily Demand'!$F12*2</f>
        <v>767.94150744370086</v>
      </c>
      <c r="JK12" s="3">
        <f>'First Dose Daily Demand'!$F12*2</f>
        <v>767.94150744370086</v>
      </c>
      <c r="JL12" s="3">
        <f>'First Dose Daily Demand'!$F12*2</f>
        <v>767.94150744370086</v>
      </c>
      <c r="JM12" s="3">
        <f>'First Dose Daily Demand'!$F12*2</f>
        <v>767.94150744370086</v>
      </c>
      <c r="JN12" s="3">
        <f>'First Dose Daily Demand'!$F12*2</f>
        <v>767.94150744370086</v>
      </c>
      <c r="JO12" s="3">
        <f>'First Dose Daily Demand'!$F12*2</f>
        <v>767.94150744370086</v>
      </c>
      <c r="JP12" s="3">
        <f>'First Dose Daily Demand'!$F12*2</f>
        <v>767.94150744370086</v>
      </c>
      <c r="JQ12" s="3">
        <f>'First Dose Daily Demand'!$F12*2</f>
        <v>767.94150744370086</v>
      </c>
    </row>
    <row r="13" spans="1:277">
      <c r="A13" s="68"/>
      <c r="B13" t="s">
        <v>34</v>
      </c>
      <c r="C13" s="2">
        <f>'First Dose Daily Demand'!$C13</f>
        <v>366.68695155551029</v>
      </c>
      <c r="D13" s="2">
        <f>'First Dose Daily Demand'!$C13</f>
        <v>366.68695155551029</v>
      </c>
      <c r="E13" s="2">
        <f>'First Dose Daily Demand'!$C13</f>
        <v>366.68695155551029</v>
      </c>
      <c r="F13" s="2">
        <f>'First Dose Daily Demand'!$C13</f>
        <v>366.68695155551029</v>
      </c>
      <c r="G13" s="2">
        <f>'First Dose Daily Demand'!$C13</f>
        <v>366.68695155551029</v>
      </c>
      <c r="H13" s="2">
        <f>'First Dose Daily Demand'!$C13</f>
        <v>366.68695155551029</v>
      </c>
      <c r="I13" s="2">
        <f>'First Dose Daily Demand'!$C13</f>
        <v>366.68695155551029</v>
      </c>
      <c r="J13" s="2">
        <f>'First Dose Daily Demand'!$C13</f>
        <v>366.68695155551029</v>
      </c>
      <c r="K13" s="2">
        <f>'First Dose Daily Demand'!$C13</f>
        <v>366.68695155551029</v>
      </c>
      <c r="L13" s="2">
        <f>'First Dose Daily Demand'!$C13</f>
        <v>366.68695155551029</v>
      </c>
      <c r="M13" s="2">
        <f>'First Dose Daily Demand'!$C13</f>
        <v>366.68695155551029</v>
      </c>
      <c r="N13" s="2">
        <f>'First Dose Daily Demand'!$C13</f>
        <v>366.68695155551029</v>
      </c>
      <c r="O13" s="2">
        <f>'First Dose Daily Demand'!$C13</f>
        <v>366.68695155551029</v>
      </c>
      <c r="P13" s="2">
        <f>'First Dose Daily Demand'!$C13</f>
        <v>366.68695155551029</v>
      </c>
      <c r="Q13" s="2">
        <f>'First Dose Daily Demand'!$C13</f>
        <v>366.68695155551029</v>
      </c>
      <c r="R13" s="2">
        <f>'First Dose Daily Demand'!$C13</f>
        <v>366.68695155551029</v>
      </c>
      <c r="S13" s="2">
        <f>'First Dose Daily Demand'!$C13</f>
        <v>366.68695155551029</v>
      </c>
      <c r="T13" s="2">
        <f>'First Dose Daily Demand'!$C13</f>
        <v>366.68695155551029</v>
      </c>
      <c r="U13" s="2">
        <f>'First Dose Daily Demand'!$C13</f>
        <v>366.68695155551029</v>
      </c>
      <c r="V13" s="2">
        <f>'First Dose Daily Demand'!$C13</f>
        <v>366.68695155551029</v>
      </c>
      <c r="W13" s="2">
        <f>'First Dose Daily Demand'!$C13</f>
        <v>366.68695155551029</v>
      </c>
      <c r="X13" s="2">
        <f>'First Dose Daily Demand'!$C13</f>
        <v>366.68695155551029</v>
      </c>
      <c r="Y13" s="2">
        <f>'First Dose Daily Demand'!$C13</f>
        <v>366.68695155551029</v>
      </c>
      <c r="Z13" s="2">
        <f>'First Dose Daily Demand'!$C13</f>
        <v>366.68695155551029</v>
      </c>
      <c r="AA13" s="2">
        <f>'First Dose Daily Demand'!$C13</f>
        <v>366.68695155551029</v>
      </c>
      <c r="AB13" s="2">
        <f>'First Dose Daily Demand'!$C13</f>
        <v>366.68695155551029</v>
      </c>
      <c r="AC13" s="2">
        <f>'First Dose Daily Demand'!$C13</f>
        <v>366.68695155551029</v>
      </c>
      <c r="AD13" s="2">
        <f>'First Dose Daily Demand'!$C13*2</f>
        <v>733.37390311102058</v>
      </c>
      <c r="AE13" s="2">
        <f>'First Dose Daily Demand'!$C13*2</f>
        <v>733.37390311102058</v>
      </c>
      <c r="AF13" s="2">
        <f>'First Dose Daily Demand'!$C13*2</f>
        <v>733.37390311102058</v>
      </c>
      <c r="AG13" s="2">
        <f>'First Dose Daily Demand'!$C13*2</f>
        <v>733.37390311102058</v>
      </c>
      <c r="AH13" s="2">
        <f>'First Dose Daily Demand'!$C13*2</f>
        <v>733.37390311102058</v>
      </c>
      <c r="AI13" s="2">
        <f>'First Dose Daily Demand'!$C13*2</f>
        <v>733.37390311102058</v>
      </c>
      <c r="AJ13" s="2">
        <f>'First Dose Daily Demand'!$C13*2</f>
        <v>733.37390311102058</v>
      </c>
      <c r="AK13" s="2">
        <f>'First Dose Daily Demand'!$C13*2</f>
        <v>733.37390311102058</v>
      </c>
      <c r="AL13" s="2">
        <f>'First Dose Daily Demand'!$C13*2</f>
        <v>733.37390311102058</v>
      </c>
      <c r="AM13" s="2">
        <f>'First Dose Daily Demand'!$C13*2</f>
        <v>733.37390311102058</v>
      </c>
      <c r="AN13" s="2">
        <f>'First Dose Daily Demand'!$C13*2</f>
        <v>733.37390311102058</v>
      </c>
      <c r="AO13" s="2">
        <f>'First Dose Daily Demand'!$C13*2</f>
        <v>733.37390311102058</v>
      </c>
      <c r="AP13" s="2">
        <f>'First Dose Daily Demand'!$C13*2</f>
        <v>733.37390311102058</v>
      </c>
      <c r="AQ13" s="2">
        <f>'First Dose Daily Demand'!$C13*2</f>
        <v>733.37390311102058</v>
      </c>
      <c r="AR13" s="2">
        <f>'First Dose Daily Demand'!$C13*2</f>
        <v>733.37390311102058</v>
      </c>
      <c r="AS13" s="2">
        <f>'First Dose Daily Demand'!$C13*2</f>
        <v>733.37390311102058</v>
      </c>
      <c r="AT13" s="2">
        <f>'First Dose Daily Demand'!$C13*2</f>
        <v>733.37390311102058</v>
      </c>
      <c r="AU13" s="2">
        <f>'First Dose Daily Demand'!$C13*2</f>
        <v>733.37390311102058</v>
      </c>
      <c r="AV13" s="2">
        <f>'First Dose Daily Demand'!$C13*2</f>
        <v>733.37390311102058</v>
      </c>
      <c r="AW13" s="2">
        <f>'First Dose Daily Demand'!$C13*2</f>
        <v>733.37390311102058</v>
      </c>
      <c r="AX13" s="2">
        <f>'First Dose Daily Demand'!$C13*2</f>
        <v>733.37390311102058</v>
      </c>
      <c r="AY13" s="2">
        <f>'First Dose Daily Demand'!$C13*2</f>
        <v>733.37390311102058</v>
      </c>
      <c r="AZ13" s="2">
        <f>'First Dose Daily Demand'!$C13*2</f>
        <v>733.37390311102058</v>
      </c>
      <c r="BA13" s="2">
        <f>'First Dose Daily Demand'!$C13*2</f>
        <v>733.37390311102058</v>
      </c>
      <c r="BB13" s="2">
        <f>'First Dose Daily Demand'!$C13*2</f>
        <v>733.37390311102058</v>
      </c>
      <c r="BC13" s="2">
        <f>'First Dose Daily Demand'!$C13*2</f>
        <v>733.37390311102058</v>
      </c>
      <c r="BD13" s="2">
        <f>'First Dose Daily Demand'!$C13*2</f>
        <v>733.37390311102058</v>
      </c>
      <c r="BE13" s="2">
        <f>'First Dose Daily Demand'!$C13*2</f>
        <v>733.37390311102058</v>
      </c>
      <c r="BF13" s="2">
        <f>'First Dose Daily Demand'!$C13*2</f>
        <v>733.37390311102058</v>
      </c>
      <c r="BG13" s="2">
        <f>'First Dose Daily Demand'!$C13*2</f>
        <v>733.37390311102058</v>
      </c>
      <c r="BH13" s="2">
        <f>'First Dose Daily Demand'!$C13*2</f>
        <v>733.37390311102058</v>
      </c>
      <c r="BI13" s="2">
        <f>'First Dose Daily Demand'!$C13*2</f>
        <v>733.37390311102058</v>
      </c>
      <c r="BJ13" s="2">
        <f>'First Dose Daily Demand'!$C13*2</f>
        <v>733.37390311102058</v>
      </c>
      <c r="BK13" s="2">
        <f>'First Dose Daily Demand'!$C13*2</f>
        <v>733.37390311102058</v>
      </c>
      <c r="BL13" s="2">
        <f>'First Dose Daily Demand'!$C13*2</f>
        <v>733.37390311102058</v>
      </c>
      <c r="BM13" s="2">
        <f>'First Dose Daily Demand'!$C13*2</f>
        <v>733.37390311102058</v>
      </c>
      <c r="BN13" s="2">
        <f>'First Dose Daily Demand'!$C13*2</f>
        <v>733.37390311102058</v>
      </c>
      <c r="BO13" s="2">
        <f>'First Dose Daily Demand'!$C13*2</f>
        <v>733.37390311102058</v>
      </c>
      <c r="BP13" s="2">
        <f>'First Dose Daily Demand'!$C13*2</f>
        <v>733.37390311102058</v>
      </c>
      <c r="BQ13" s="2">
        <f>'First Dose Daily Demand'!$C13*2</f>
        <v>733.37390311102058</v>
      </c>
      <c r="BR13" s="2">
        <f>'First Dose Daily Demand'!$C13*2</f>
        <v>733.37390311102058</v>
      </c>
      <c r="BS13" s="2">
        <f>'First Dose Daily Demand'!$C13*2</f>
        <v>733.37390311102058</v>
      </c>
      <c r="BT13" s="2">
        <f>'First Dose Daily Demand'!$C13*2</f>
        <v>733.37390311102058</v>
      </c>
      <c r="BU13" s="2">
        <f>'First Dose Daily Demand'!$C13*2</f>
        <v>733.37390311102058</v>
      </c>
      <c r="BV13" s="2">
        <f>'First Dose Daily Demand'!$C13*2</f>
        <v>733.37390311102058</v>
      </c>
      <c r="BW13" s="2">
        <f>'First Dose Daily Demand'!$C13*2</f>
        <v>733.37390311102058</v>
      </c>
      <c r="BX13" s="2">
        <f>'First Dose Daily Demand'!$C13*2</f>
        <v>733.37390311102058</v>
      </c>
      <c r="BY13" s="2">
        <f>'First Dose Daily Demand'!$C13*2</f>
        <v>733.37390311102058</v>
      </c>
      <c r="BZ13" s="2">
        <f>'First Dose Daily Demand'!$C13*2</f>
        <v>733.37390311102058</v>
      </c>
      <c r="CA13" s="2">
        <f>'First Dose Daily Demand'!$C13*2</f>
        <v>733.37390311102058</v>
      </c>
      <c r="CB13" s="2">
        <f>'First Dose Daily Demand'!$C13*2</f>
        <v>733.37390311102058</v>
      </c>
      <c r="CC13" s="2">
        <f>'First Dose Daily Demand'!$C13*2</f>
        <v>733.37390311102058</v>
      </c>
      <c r="CD13" s="2">
        <f>'First Dose Daily Demand'!$C13*2</f>
        <v>733.37390311102058</v>
      </c>
      <c r="CE13" s="2">
        <f>'First Dose Daily Demand'!$C13*2</f>
        <v>733.37390311102058</v>
      </c>
      <c r="CF13" s="2">
        <f>'First Dose Daily Demand'!$C13*2</f>
        <v>733.37390311102058</v>
      </c>
      <c r="CG13" s="2">
        <f>'First Dose Daily Demand'!$C13*2</f>
        <v>733.37390311102058</v>
      </c>
      <c r="CH13" s="2">
        <f>'First Dose Daily Demand'!$C13*2</f>
        <v>733.37390311102058</v>
      </c>
      <c r="CI13" s="2">
        <f>'First Dose Daily Demand'!$C13*2</f>
        <v>733.37390311102058</v>
      </c>
      <c r="CJ13" s="2">
        <f>'First Dose Daily Demand'!$C13*2</f>
        <v>733.37390311102058</v>
      </c>
      <c r="CK13" s="2">
        <f>'First Dose Daily Demand'!$C13*2</f>
        <v>733.37390311102058</v>
      </c>
      <c r="CL13" s="2">
        <f>'First Dose Daily Demand'!$C13*2</f>
        <v>733.37390311102058</v>
      </c>
      <c r="CM13" s="2">
        <f>'First Dose Daily Demand'!$C13*2</f>
        <v>733.37390311102058</v>
      </c>
      <c r="CN13" s="2">
        <f>'First Dose Daily Demand'!$C13*2</f>
        <v>733.37390311102058</v>
      </c>
      <c r="CO13" s="2">
        <f>'First Dose Daily Demand'!$C13*2</f>
        <v>733.37390311102058</v>
      </c>
      <c r="CP13" s="3">
        <f>'First Dose Daily Demand'!$F13+$CO13</f>
        <v>953.9734457492591</v>
      </c>
      <c r="CQ13" s="3">
        <f>'First Dose Daily Demand'!$F13+$CO13</f>
        <v>953.9734457492591</v>
      </c>
      <c r="CR13" s="3">
        <f>'First Dose Daily Demand'!$F13+$CO13</f>
        <v>953.9734457492591</v>
      </c>
      <c r="CS13" s="3">
        <f>'First Dose Daily Demand'!$F13+$CO13</f>
        <v>953.9734457492591</v>
      </c>
      <c r="CT13" s="3">
        <f>'First Dose Daily Demand'!$F13+$CO13</f>
        <v>953.9734457492591</v>
      </c>
      <c r="CU13" s="3">
        <f>'First Dose Daily Demand'!$F13+$CO13</f>
        <v>953.9734457492591</v>
      </c>
      <c r="CV13" s="3">
        <f>'First Dose Daily Demand'!$F13+$CO13</f>
        <v>953.9734457492591</v>
      </c>
      <c r="CW13" s="3">
        <f>'First Dose Daily Demand'!$F13+$CO13</f>
        <v>953.9734457492591</v>
      </c>
      <c r="CX13" s="3">
        <f>'First Dose Daily Demand'!$F13+$CO13</f>
        <v>953.9734457492591</v>
      </c>
      <c r="CY13" s="3">
        <f>'First Dose Daily Demand'!$F13+$CO13</f>
        <v>953.9734457492591</v>
      </c>
      <c r="CZ13" s="3">
        <f>'First Dose Daily Demand'!$F13+$CO13</f>
        <v>953.9734457492591</v>
      </c>
      <c r="DA13" s="3">
        <f>'First Dose Daily Demand'!$F13+$CO13</f>
        <v>953.9734457492591</v>
      </c>
      <c r="DB13" s="3">
        <f>'First Dose Daily Demand'!$F13+$CO13</f>
        <v>953.9734457492591</v>
      </c>
      <c r="DC13" s="3">
        <f>'First Dose Daily Demand'!$F13+$CO13</f>
        <v>953.9734457492591</v>
      </c>
      <c r="DD13" s="3">
        <f>'First Dose Daily Demand'!$F13+$CO13</f>
        <v>953.9734457492591</v>
      </c>
      <c r="DE13" s="3">
        <f>'First Dose Daily Demand'!$F13+$CO13</f>
        <v>953.9734457492591</v>
      </c>
      <c r="DF13" s="3">
        <f>'First Dose Daily Demand'!$F13+$CO13</f>
        <v>953.9734457492591</v>
      </c>
      <c r="DG13" s="3">
        <f>'First Dose Daily Demand'!$F13+$CO13</f>
        <v>953.9734457492591</v>
      </c>
      <c r="DH13" s="3">
        <f>'First Dose Daily Demand'!$F13+$CO13</f>
        <v>953.9734457492591</v>
      </c>
      <c r="DI13" s="3">
        <f>'First Dose Daily Demand'!$F13+$CO13</f>
        <v>953.9734457492591</v>
      </c>
      <c r="DJ13" s="3">
        <f>'First Dose Daily Demand'!$F13+$CO13</f>
        <v>953.9734457492591</v>
      </c>
      <c r="DK13" s="3">
        <f>'First Dose Daily Demand'!$F13+$CO13</f>
        <v>953.9734457492591</v>
      </c>
      <c r="DL13" s="3">
        <f>'First Dose Daily Demand'!$F13+$CO13</f>
        <v>953.9734457492591</v>
      </c>
      <c r="DM13" s="3">
        <f>'First Dose Daily Demand'!$F13+$CO13</f>
        <v>953.9734457492591</v>
      </c>
      <c r="DN13" s="3">
        <f>'First Dose Daily Demand'!$F13+$CO13</f>
        <v>953.9734457492591</v>
      </c>
      <c r="DO13" s="3">
        <f>'First Dose Daily Demand'!$F13+$CO13</f>
        <v>953.9734457492591</v>
      </c>
      <c r="DP13" s="3">
        <f>'First Dose Daily Demand'!$F13+$CO13</f>
        <v>953.9734457492591</v>
      </c>
      <c r="DQ13" s="3">
        <f>'First Dose Daily Demand'!$F13*2</f>
        <v>441.19908527647704</v>
      </c>
      <c r="DR13" s="3">
        <f>'First Dose Daily Demand'!$F13*2</f>
        <v>441.19908527647704</v>
      </c>
      <c r="DS13" s="3">
        <f>'First Dose Daily Demand'!$F13*2</f>
        <v>441.19908527647704</v>
      </c>
      <c r="DT13" s="3">
        <f>'First Dose Daily Demand'!$F13*2</f>
        <v>441.19908527647704</v>
      </c>
      <c r="DU13" s="3">
        <f>'First Dose Daily Demand'!$F13*2</f>
        <v>441.19908527647704</v>
      </c>
      <c r="DV13" s="3">
        <f>'First Dose Daily Demand'!$F13*2</f>
        <v>441.19908527647704</v>
      </c>
      <c r="DW13" s="3">
        <f>'First Dose Daily Demand'!$F13*2</f>
        <v>441.19908527647704</v>
      </c>
      <c r="DX13" s="3">
        <f>'First Dose Daily Demand'!$F13*2</f>
        <v>441.19908527647704</v>
      </c>
      <c r="DY13" s="3">
        <f>'First Dose Daily Demand'!$F13*2</f>
        <v>441.19908527647704</v>
      </c>
      <c r="DZ13" s="3">
        <f>'First Dose Daily Demand'!$F13*2</f>
        <v>441.19908527647704</v>
      </c>
      <c r="EA13" s="3">
        <f>'First Dose Daily Demand'!$F13*2</f>
        <v>441.19908527647704</v>
      </c>
      <c r="EB13" s="3">
        <f>'First Dose Daily Demand'!$F13*2</f>
        <v>441.19908527647704</v>
      </c>
      <c r="EC13" s="3">
        <f>'First Dose Daily Demand'!$F13*2</f>
        <v>441.19908527647704</v>
      </c>
      <c r="ED13" s="3">
        <f>'First Dose Daily Demand'!$F13*2</f>
        <v>441.19908527647704</v>
      </c>
      <c r="EE13" s="3">
        <f>'First Dose Daily Demand'!$F13*2</f>
        <v>441.19908527647704</v>
      </c>
      <c r="EF13" s="3">
        <f>'First Dose Daily Demand'!$F13*2</f>
        <v>441.19908527647704</v>
      </c>
      <c r="EG13" s="3">
        <f>'First Dose Daily Demand'!$F13*2</f>
        <v>441.19908527647704</v>
      </c>
      <c r="EH13" s="3">
        <f>'First Dose Daily Demand'!$F13*2</f>
        <v>441.19908527647704</v>
      </c>
      <c r="EI13" s="3">
        <f>'First Dose Daily Demand'!$F13*2</f>
        <v>441.19908527647704</v>
      </c>
      <c r="EJ13" s="3">
        <f>'First Dose Daily Demand'!$F13*2</f>
        <v>441.19908527647704</v>
      </c>
      <c r="EK13" s="3">
        <f>'First Dose Daily Demand'!$F13*2</f>
        <v>441.19908527647704</v>
      </c>
      <c r="EL13" s="3">
        <f>'First Dose Daily Demand'!$F13*2</f>
        <v>441.19908527647704</v>
      </c>
      <c r="EM13" s="3">
        <f>'First Dose Daily Demand'!$F13*2</f>
        <v>441.19908527647704</v>
      </c>
      <c r="EN13" s="3">
        <f>'First Dose Daily Demand'!$F13*2</f>
        <v>441.19908527647704</v>
      </c>
      <c r="EO13" s="3">
        <f>'First Dose Daily Demand'!$F13*2</f>
        <v>441.19908527647704</v>
      </c>
      <c r="EP13" s="3">
        <f>'First Dose Daily Demand'!$F13*2</f>
        <v>441.19908527647704</v>
      </c>
      <c r="EQ13" s="3">
        <f>'First Dose Daily Demand'!$F13*2</f>
        <v>441.19908527647704</v>
      </c>
      <c r="ER13" s="3">
        <f>'First Dose Daily Demand'!$F13*2</f>
        <v>441.19908527647704</v>
      </c>
      <c r="ES13" s="3">
        <f>'First Dose Daily Demand'!$F13*2</f>
        <v>441.19908527647704</v>
      </c>
      <c r="ET13" s="3">
        <f>'First Dose Daily Demand'!$F13*2</f>
        <v>441.19908527647704</v>
      </c>
      <c r="EU13" s="3">
        <f>'First Dose Daily Demand'!$F13*2</f>
        <v>441.19908527647704</v>
      </c>
      <c r="EV13" s="3">
        <f>'First Dose Daily Demand'!$F13*2</f>
        <v>441.19908527647704</v>
      </c>
      <c r="EW13" s="3">
        <f>'First Dose Daily Demand'!$F13*2</f>
        <v>441.19908527647704</v>
      </c>
      <c r="EX13" s="3">
        <f>'First Dose Daily Demand'!$F13*2</f>
        <v>441.19908527647704</v>
      </c>
      <c r="EY13" s="3">
        <f>'First Dose Daily Demand'!$F13*2</f>
        <v>441.19908527647704</v>
      </c>
      <c r="EZ13" s="3">
        <f>'First Dose Daily Demand'!$F13*2</f>
        <v>441.19908527647704</v>
      </c>
      <c r="FA13" s="3">
        <f>'First Dose Daily Demand'!$F13*2</f>
        <v>441.19908527647704</v>
      </c>
      <c r="FB13" s="3">
        <f>'First Dose Daily Demand'!$F13*2</f>
        <v>441.19908527647704</v>
      </c>
      <c r="FC13" s="3">
        <f>'First Dose Daily Demand'!$F13*2</f>
        <v>441.19908527647704</v>
      </c>
      <c r="FD13" s="3">
        <f>'First Dose Daily Demand'!$F13*2</f>
        <v>441.19908527647704</v>
      </c>
      <c r="FE13" s="3">
        <f>'First Dose Daily Demand'!$F13*2</f>
        <v>441.19908527647704</v>
      </c>
      <c r="FF13" s="3">
        <f>'First Dose Daily Demand'!$F13*2</f>
        <v>441.19908527647704</v>
      </c>
      <c r="FG13" s="3">
        <f>'First Dose Daily Demand'!$F13*2</f>
        <v>441.19908527647704</v>
      </c>
      <c r="FH13" s="3">
        <f>'First Dose Daily Demand'!$F13*2</f>
        <v>441.19908527647704</v>
      </c>
      <c r="FI13" s="3">
        <f>'First Dose Daily Demand'!$F13*2</f>
        <v>441.19908527647704</v>
      </c>
      <c r="FJ13" s="3">
        <f>'First Dose Daily Demand'!$F13*2</f>
        <v>441.19908527647704</v>
      </c>
      <c r="FK13" s="3">
        <f>'First Dose Daily Demand'!$F13*2</f>
        <v>441.19908527647704</v>
      </c>
      <c r="FL13" s="3">
        <f>'First Dose Daily Demand'!$F13*2</f>
        <v>441.19908527647704</v>
      </c>
      <c r="FM13" s="3">
        <f>'First Dose Daily Demand'!$F13*2</f>
        <v>441.19908527647704</v>
      </c>
      <c r="FN13" s="3">
        <f>'First Dose Daily Demand'!$F13*2</f>
        <v>441.19908527647704</v>
      </c>
      <c r="FO13" s="3">
        <f>'First Dose Daily Demand'!$F13*2</f>
        <v>441.19908527647704</v>
      </c>
      <c r="FP13" s="3">
        <f>'First Dose Daily Demand'!$F13*2</f>
        <v>441.19908527647704</v>
      </c>
      <c r="FQ13" s="3">
        <f>'First Dose Daily Demand'!$F13*2</f>
        <v>441.19908527647704</v>
      </c>
      <c r="FR13" s="3">
        <f>'First Dose Daily Demand'!$F13*2</f>
        <v>441.19908527647704</v>
      </c>
      <c r="FS13" s="3">
        <f>'First Dose Daily Demand'!$F13*2</f>
        <v>441.19908527647704</v>
      </c>
      <c r="FT13" s="3">
        <f>'First Dose Daily Demand'!$F13*2</f>
        <v>441.19908527647704</v>
      </c>
      <c r="FU13" s="3">
        <f>'First Dose Daily Demand'!$F13*2</f>
        <v>441.19908527647704</v>
      </c>
      <c r="FV13" s="3">
        <f>'First Dose Daily Demand'!$F13*2</f>
        <v>441.19908527647704</v>
      </c>
      <c r="FW13" s="3">
        <f>'First Dose Daily Demand'!$F13*2</f>
        <v>441.19908527647704</v>
      </c>
      <c r="FX13" s="3">
        <f>'First Dose Daily Demand'!$F13*2</f>
        <v>441.19908527647704</v>
      </c>
      <c r="FY13" s="3">
        <f>'First Dose Daily Demand'!$F13*2</f>
        <v>441.19908527647704</v>
      </c>
      <c r="FZ13" s="3">
        <f>'First Dose Daily Demand'!$F13*2</f>
        <v>441.19908527647704</v>
      </c>
      <c r="GA13" s="3">
        <f>'First Dose Daily Demand'!$F13*2</f>
        <v>441.19908527647704</v>
      </c>
      <c r="GB13" s="3">
        <f>'First Dose Daily Demand'!$F13*2</f>
        <v>441.19908527647704</v>
      </c>
      <c r="GC13" s="3">
        <f>'First Dose Daily Demand'!$F13*2</f>
        <v>441.19908527647704</v>
      </c>
      <c r="GD13" s="3">
        <f>'First Dose Daily Demand'!$F13*2</f>
        <v>441.19908527647704</v>
      </c>
      <c r="GE13" s="3">
        <f>'First Dose Daily Demand'!$F13*2</f>
        <v>441.19908527647704</v>
      </c>
      <c r="GF13" s="3">
        <f>'First Dose Daily Demand'!$F13*2</f>
        <v>441.19908527647704</v>
      </c>
      <c r="GG13" s="3">
        <f>'First Dose Daily Demand'!$F13*2</f>
        <v>441.19908527647704</v>
      </c>
      <c r="GH13" s="3">
        <f>'First Dose Daily Demand'!$F13*2</f>
        <v>441.19908527647704</v>
      </c>
      <c r="GI13" s="3">
        <f>'First Dose Daily Demand'!$F13*2</f>
        <v>441.19908527647704</v>
      </c>
      <c r="GJ13" s="3">
        <f>'First Dose Daily Demand'!$F13*2</f>
        <v>441.19908527647704</v>
      </c>
      <c r="GK13" s="3">
        <f>'First Dose Daily Demand'!$F13*2</f>
        <v>441.19908527647704</v>
      </c>
      <c r="GL13" s="3">
        <f>'First Dose Daily Demand'!$F13*2</f>
        <v>441.19908527647704</v>
      </c>
      <c r="GM13" s="3">
        <f>'First Dose Daily Demand'!$F13*2</f>
        <v>441.19908527647704</v>
      </c>
      <c r="GN13" s="3">
        <f>'First Dose Daily Demand'!$F13*2</f>
        <v>441.19908527647704</v>
      </c>
      <c r="GO13" s="3">
        <f>'First Dose Daily Demand'!$F13*2</f>
        <v>441.19908527647704</v>
      </c>
      <c r="GP13" s="3">
        <f>'First Dose Daily Demand'!$F13*2</f>
        <v>441.19908527647704</v>
      </c>
      <c r="GQ13" s="3">
        <f>'First Dose Daily Demand'!$F13*2</f>
        <v>441.19908527647704</v>
      </c>
      <c r="GR13" s="3">
        <f>'First Dose Daily Demand'!$F13*2</f>
        <v>441.19908527647704</v>
      </c>
      <c r="GS13" s="3">
        <f>'First Dose Daily Demand'!$F13*2</f>
        <v>441.19908527647704</v>
      </c>
      <c r="GT13" s="3">
        <f>'First Dose Daily Demand'!$F13*2</f>
        <v>441.19908527647704</v>
      </c>
      <c r="GU13" s="3">
        <f>'First Dose Daily Demand'!$F13*2</f>
        <v>441.19908527647704</v>
      </c>
      <c r="GV13" s="3">
        <f>'First Dose Daily Demand'!$F13*2</f>
        <v>441.19908527647704</v>
      </c>
      <c r="GW13" s="3">
        <f>'First Dose Daily Demand'!$F13*2</f>
        <v>441.19908527647704</v>
      </c>
      <c r="GX13" s="3">
        <f>'First Dose Daily Demand'!$F13*2</f>
        <v>441.19908527647704</v>
      </c>
      <c r="GY13" s="3">
        <f>'First Dose Daily Demand'!$F13*2</f>
        <v>441.19908527647704</v>
      </c>
      <c r="GZ13" s="3">
        <f>'First Dose Daily Demand'!$F13*2</f>
        <v>441.19908527647704</v>
      </c>
      <c r="HA13" s="3">
        <f>'First Dose Daily Demand'!$F13*2</f>
        <v>441.19908527647704</v>
      </c>
      <c r="HB13" s="3">
        <f>'First Dose Daily Demand'!$F13*2</f>
        <v>441.19908527647704</v>
      </c>
      <c r="HC13" s="3">
        <f>'First Dose Daily Demand'!$F13*2</f>
        <v>441.19908527647704</v>
      </c>
      <c r="HD13" s="3">
        <f>'First Dose Daily Demand'!$F13*2</f>
        <v>441.19908527647704</v>
      </c>
      <c r="HE13" s="3">
        <f>'First Dose Daily Demand'!$F13*2</f>
        <v>441.19908527647704</v>
      </c>
      <c r="HF13" s="3">
        <f>'First Dose Daily Demand'!$F13*2</f>
        <v>441.19908527647704</v>
      </c>
      <c r="HG13" s="3">
        <f>'First Dose Daily Demand'!$F13*2</f>
        <v>441.19908527647704</v>
      </c>
      <c r="HH13" s="3">
        <f>'First Dose Daily Demand'!$F13*2</f>
        <v>441.19908527647704</v>
      </c>
      <c r="HI13" s="3">
        <f>'First Dose Daily Demand'!$F13*2</f>
        <v>441.19908527647704</v>
      </c>
      <c r="HJ13" s="3">
        <f>'First Dose Daily Demand'!$F13*2</f>
        <v>441.19908527647704</v>
      </c>
      <c r="HK13" s="3">
        <f>'First Dose Daily Demand'!$F13*2</f>
        <v>441.19908527647704</v>
      </c>
      <c r="HL13" s="3">
        <f>'First Dose Daily Demand'!$F13*2</f>
        <v>441.19908527647704</v>
      </c>
      <c r="HM13" s="3">
        <f>'First Dose Daily Demand'!$F13*2</f>
        <v>441.19908527647704</v>
      </c>
      <c r="HN13" s="3">
        <f>'First Dose Daily Demand'!$F13*2</f>
        <v>441.19908527647704</v>
      </c>
      <c r="HO13" s="3">
        <f>'First Dose Daily Demand'!$F13*2</f>
        <v>441.19908527647704</v>
      </c>
      <c r="HP13" s="3">
        <f>'First Dose Daily Demand'!$F13*2</f>
        <v>441.19908527647704</v>
      </c>
      <c r="HQ13" s="3">
        <f>'First Dose Daily Demand'!$F13*2</f>
        <v>441.19908527647704</v>
      </c>
      <c r="HR13" s="3">
        <f>'First Dose Daily Demand'!$F13*2</f>
        <v>441.19908527647704</v>
      </c>
      <c r="HS13" s="3">
        <f>'First Dose Daily Demand'!$F13*2</f>
        <v>441.19908527647704</v>
      </c>
      <c r="HT13" s="3">
        <f>'First Dose Daily Demand'!$F13*2</f>
        <v>441.19908527647704</v>
      </c>
      <c r="HU13" s="3">
        <f>'First Dose Daily Demand'!$F13*2</f>
        <v>441.19908527647704</v>
      </c>
      <c r="HV13" s="3">
        <f>'First Dose Daily Demand'!$F13*2</f>
        <v>441.19908527647704</v>
      </c>
      <c r="HW13" s="3">
        <f>'First Dose Daily Demand'!$F13*2</f>
        <v>441.19908527647704</v>
      </c>
      <c r="HX13" s="3">
        <f>'First Dose Daily Demand'!$F13*2</f>
        <v>441.19908527647704</v>
      </c>
      <c r="HY13" s="3">
        <f>'First Dose Daily Demand'!$F13*2</f>
        <v>441.19908527647704</v>
      </c>
      <c r="HZ13" s="3">
        <f>'First Dose Daily Demand'!$F13*2</f>
        <v>441.19908527647704</v>
      </c>
      <c r="IA13" s="3">
        <f>'First Dose Daily Demand'!$F13*2</f>
        <v>441.19908527647704</v>
      </c>
      <c r="IB13" s="3">
        <f>'First Dose Daily Demand'!$F13*2</f>
        <v>441.19908527647704</v>
      </c>
      <c r="IC13" s="3">
        <f>'First Dose Daily Demand'!$F13*2</f>
        <v>441.19908527647704</v>
      </c>
      <c r="ID13" s="3">
        <f>'First Dose Daily Demand'!$F13*2</f>
        <v>441.19908527647704</v>
      </c>
      <c r="IE13" s="3">
        <f>'First Dose Daily Demand'!$F13*2</f>
        <v>441.19908527647704</v>
      </c>
      <c r="IF13" s="3">
        <f>'First Dose Daily Demand'!$F13*2</f>
        <v>441.19908527647704</v>
      </c>
      <c r="IG13" s="3">
        <f>'First Dose Daily Demand'!$F13*2</f>
        <v>441.19908527647704</v>
      </c>
      <c r="IH13" s="3">
        <f>'First Dose Daily Demand'!$F13*2</f>
        <v>441.19908527647704</v>
      </c>
      <c r="II13" s="3">
        <f>'First Dose Daily Demand'!$F13*2</f>
        <v>441.19908527647704</v>
      </c>
      <c r="IJ13" s="3">
        <f>'First Dose Daily Demand'!$F13*2</f>
        <v>441.19908527647704</v>
      </c>
      <c r="IK13" s="3">
        <f>'First Dose Daily Demand'!$F13*2</f>
        <v>441.19908527647704</v>
      </c>
      <c r="IL13" s="3">
        <f>'First Dose Daily Demand'!$F13*2</f>
        <v>441.19908527647704</v>
      </c>
      <c r="IM13" s="3">
        <f>'First Dose Daily Demand'!$F13*2</f>
        <v>441.19908527647704</v>
      </c>
      <c r="IN13" s="3">
        <f>'First Dose Daily Demand'!$F13*2</f>
        <v>441.19908527647704</v>
      </c>
      <c r="IO13" s="3">
        <f>'First Dose Daily Demand'!$F13*2</f>
        <v>441.19908527647704</v>
      </c>
      <c r="IP13" s="3">
        <f>'First Dose Daily Demand'!$F13*2</f>
        <v>441.19908527647704</v>
      </c>
      <c r="IQ13" s="3">
        <f>'First Dose Daily Demand'!$F13*2</f>
        <v>441.19908527647704</v>
      </c>
      <c r="IR13" s="3">
        <f>'First Dose Daily Demand'!$F13*2</f>
        <v>441.19908527647704</v>
      </c>
      <c r="IS13" s="3">
        <f>'First Dose Daily Demand'!$F13*2</f>
        <v>441.19908527647704</v>
      </c>
      <c r="IT13" s="3">
        <f>'First Dose Daily Demand'!$F13*2</f>
        <v>441.19908527647704</v>
      </c>
      <c r="IU13" s="3">
        <f>'First Dose Daily Demand'!$F13*2</f>
        <v>441.19908527647704</v>
      </c>
      <c r="IV13" s="3">
        <f>'First Dose Daily Demand'!$F13*2</f>
        <v>441.19908527647704</v>
      </c>
      <c r="IW13" s="3">
        <f>'First Dose Daily Demand'!$F13*2</f>
        <v>441.19908527647704</v>
      </c>
      <c r="IX13" s="3">
        <f>'First Dose Daily Demand'!$F13*2</f>
        <v>441.19908527647704</v>
      </c>
      <c r="IY13" s="3">
        <f>'First Dose Daily Demand'!$F13*2</f>
        <v>441.19908527647704</v>
      </c>
      <c r="IZ13" s="3">
        <f>'First Dose Daily Demand'!$F13*2</f>
        <v>441.19908527647704</v>
      </c>
      <c r="JA13" s="3">
        <f>'First Dose Daily Demand'!$F13*2</f>
        <v>441.19908527647704</v>
      </c>
      <c r="JB13" s="3">
        <f>'First Dose Daily Demand'!$F13*2</f>
        <v>441.19908527647704</v>
      </c>
      <c r="JC13" s="3">
        <f>'First Dose Daily Demand'!$F13*2</f>
        <v>441.19908527647704</v>
      </c>
      <c r="JD13" s="3">
        <f>'First Dose Daily Demand'!$F13*2</f>
        <v>441.19908527647704</v>
      </c>
      <c r="JE13" s="3">
        <f>'First Dose Daily Demand'!$F13*2</f>
        <v>441.19908527647704</v>
      </c>
      <c r="JF13" s="3">
        <f>'First Dose Daily Demand'!$F13*2</f>
        <v>441.19908527647704</v>
      </c>
      <c r="JG13" s="3">
        <f>'First Dose Daily Demand'!$F13*2</f>
        <v>441.19908527647704</v>
      </c>
      <c r="JH13" s="3">
        <f>'First Dose Daily Demand'!$F13*2</f>
        <v>441.19908527647704</v>
      </c>
      <c r="JI13" s="3">
        <f>'First Dose Daily Demand'!$F13*2</f>
        <v>441.19908527647704</v>
      </c>
      <c r="JJ13" s="3">
        <f>'First Dose Daily Demand'!$F13*2</f>
        <v>441.19908527647704</v>
      </c>
      <c r="JK13" s="3">
        <f>'First Dose Daily Demand'!$F13*2</f>
        <v>441.19908527647704</v>
      </c>
      <c r="JL13" s="3">
        <f>'First Dose Daily Demand'!$F13*2</f>
        <v>441.19908527647704</v>
      </c>
      <c r="JM13" s="3">
        <f>'First Dose Daily Demand'!$F13*2</f>
        <v>441.19908527647704</v>
      </c>
      <c r="JN13" s="3">
        <f>'First Dose Daily Demand'!$F13*2</f>
        <v>441.19908527647704</v>
      </c>
      <c r="JO13" s="3">
        <f>'First Dose Daily Demand'!$F13*2</f>
        <v>441.19908527647704</v>
      </c>
      <c r="JP13" s="3">
        <f>'First Dose Daily Demand'!$F13*2</f>
        <v>441.19908527647704</v>
      </c>
      <c r="JQ13" s="3">
        <f>'First Dose Daily Demand'!$F13*2</f>
        <v>441.19908527647704</v>
      </c>
    </row>
    <row r="14" spans="1:277">
      <c r="A14" s="68"/>
      <c r="B14" t="s">
        <v>35</v>
      </c>
      <c r="C14" s="2">
        <f>'First Dose Daily Demand'!$C14</f>
        <v>316.49128103281231</v>
      </c>
      <c r="D14" s="2">
        <f>'First Dose Daily Demand'!$C14</f>
        <v>316.49128103281231</v>
      </c>
      <c r="E14" s="2">
        <f>'First Dose Daily Demand'!$C14</f>
        <v>316.49128103281231</v>
      </c>
      <c r="F14" s="2">
        <f>'First Dose Daily Demand'!$C14</f>
        <v>316.49128103281231</v>
      </c>
      <c r="G14" s="2">
        <f>'First Dose Daily Demand'!$C14</f>
        <v>316.49128103281231</v>
      </c>
      <c r="H14" s="2">
        <f>'First Dose Daily Demand'!$C14</f>
        <v>316.49128103281231</v>
      </c>
      <c r="I14" s="2">
        <f>'First Dose Daily Demand'!$C14</f>
        <v>316.49128103281231</v>
      </c>
      <c r="J14" s="2">
        <f>'First Dose Daily Demand'!$C14</f>
        <v>316.49128103281231</v>
      </c>
      <c r="K14" s="2">
        <f>'First Dose Daily Demand'!$C14</f>
        <v>316.49128103281231</v>
      </c>
      <c r="L14" s="2">
        <f>'First Dose Daily Demand'!$C14</f>
        <v>316.49128103281231</v>
      </c>
      <c r="M14" s="2">
        <f>'First Dose Daily Demand'!$C14</f>
        <v>316.49128103281231</v>
      </c>
      <c r="N14" s="2">
        <f>'First Dose Daily Demand'!$C14</f>
        <v>316.49128103281231</v>
      </c>
      <c r="O14" s="2">
        <f>'First Dose Daily Demand'!$C14</f>
        <v>316.49128103281231</v>
      </c>
      <c r="P14" s="2">
        <f>'First Dose Daily Demand'!$C14</f>
        <v>316.49128103281231</v>
      </c>
      <c r="Q14" s="2">
        <f>'First Dose Daily Demand'!$C14</f>
        <v>316.49128103281231</v>
      </c>
      <c r="R14" s="2">
        <f>'First Dose Daily Demand'!$C14</f>
        <v>316.49128103281231</v>
      </c>
      <c r="S14" s="2">
        <f>'First Dose Daily Demand'!$C14</f>
        <v>316.49128103281231</v>
      </c>
      <c r="T14" s="2">
        <f>'First Dose Daily Demand'!$C14</f>
        <v>316.49128103281231</v>
      </c>
      <c r="U14" s="2">
        <f>'First Dose Daily Demand'!$C14</f>
        <v>316.49128103281231</v>
      </c>
      <c r="V14" s="2">
        <f>'First Dose Daily Demand'!$C14</f>
        <v>316.49128103281231</v>
      </c>
      <c r="W14" s="2">
        <f>'First Dose Daily Demand'!$C14</f>
        <v>316.49128103281231</v>
      </c>
      <c r="X14" s="2">
        <f>'First Dose Daily Demand'!$C14</f>
        <v>316.49128103281231</v>
      </c>
      <c r="Y14" s="2">
        <f>'First Dose Daily Demand'!$C14</f>
        <v>316.49128103281231</v>
      </c>
      <c r="Z14" s="2">
        <f>'First Dose Daily Demand'!$C14</f>
        <v>316.49128103281231</v>
      </c>
      <c r="AA14" s="2">
        <f>'First Dose Daily Demand'!$C14</f>
        <v>316.49128103281231</v>
      </c>
      <c r="AB14" s="2">
        <f>'First Dose Daily Demand'!$C14</f>
        <v>316.49128103281231</v>
      </c>
      <c r="AC14" s="2">
        <f>'First Dose Daily Demand'!$C14</f>
        <v>316.49128103281231</v>
      </c>
      <c r="AD14" s="2">
        <f>'First Dose Daily Demand'!$C14*2</f>
        <v>632.98256206562462</v>
      </c>
      <c r="AE14" s="2">
        <f>'First Dose Daily Demand'!$C14*2</f>
        <v>632.98256206562462</v>
      </c>
      <c r="AF14" s="2">
        <f>'First Dose Daily Demand'!$C14*2</f>
        <v>632.98256206562462</v>
      </c>
      <c r="AG14" s="2">
        <f>'First Dose Daily Demand'!$C14*2</f>
        <v>632.98256206562462</v>
      </c>
      <c r="AH14" s="2">
        <f>'First Dose Daily Demand'!$C14*2</f>
        <v>632.98256206562462</v>
      </c>
      <c r="AI14" s="2">
        <f>'First Dose Daily Demand'!$C14*2</f>
        <v>632.98256206562462</v>
      </c>
      <c r="AJ14" s="2">
        <f>'First Dose Daily Demand'!$C14*2</f>
        <v>632.98256206562462</v>
      </c>
      <c r="AK14" s="2">
        <f>'First Dose Daily Demand'!$C14*2</f>
        <v>632.98256206562462</v>
      </c>
      <c r="AL14" s="2">
        <f>'First Dose Daily Demand'!$C14*2</f>
        <v>632.98256206562462</v>
      </c>
      <c r="AM14" s="2">
        <f>'First Dose Daily Demand'!$C14*2</f>
        <v>632.98256206562462</v>
      </c>
      <c r="AN14" s="2">
        <f>'First Dose Daily Demand'!$C14*2</f>
        <v>632.98256206562462</v>
      </c>
      <c r="AO14" s="2">
        <f>'First Dose Daily Demand'!$C14*2</f>
        <v>632.98256206562462</v>
      </c>
      <c r="AP14" s="2">
        <f>'First Dose Daily Demand'!$C14*2</f>
        <v>632.98256206562462</v>
      </c>
      <c r="AQ14" s="2">
        <f>'First Dose Daily Demand'!$C14*2</f>
        <v>632.98256206562462</v>
      </c>
      <c r="AR14" s="2">
        <f>'First Dose Daily Demand'!$C14*2</f>
        <v>632.98256206562462</v>
      </c>
      <c r="AS14" s="2">
        <f>'First Dose Daily Demand'!$C14*2</f>
        <v>632.98256206562462</v>
      </c>
      <c r="AT14" s="2">
        <f>'First Dose Daily Demand'!$C14*2</f>
        <v>632.98256206562462</v>
      </c>
      <c r="AU14" s="2">
        <f>'First Dose Daily Demand'!$C14*2</f>
        <v>632.98256206562462</v>
      </c>
      <c r="AV14" s="2">
        <f>'First Dose Daily Demand'!$C14*2</f>
        <v>632.98256206562462</v>
      </c>
      <c r="AW14" s="2">
        <f>'First Dose Daily Demand'!$C14*2</f>
        <v>632.98256206562462</v>
      </c>
      <c r="AX14" s="2">
        <f>'First Dose Daily Demand'!$C14*2</f>
        <v>632.98256206562462</v>
      </c>
      <c r="AY14" s="2">
        <f>'First Dose Daily Demand'!$C14*2</f>
        <v>632.98256206562462</v>
      </c>
      <c r="AZ14" s="2">
        <f>'First Dose Daily Demand'!$C14*2</f>
        <v>632.98256206562462</v>
      </c>
      <c r="BA14" s="2">
        <f>'First Dose Daily Demand'!$C14*2</f>
        <v>632.98256206562462</v>
      </c>
      <c r="BB14" s="2">
        <f>'First Dose Daily Demand'!$C14*2</f>
        <v>632.98256206562462</v>
      </c>
      <c r="BC14" s="2">
        <f>'First Dose Daily Demand'!$C14*2</f>
        <v>632.98256206562462</v>
      </c>
      <c r="BD14" s="2">
        <f>'First Dose Daily Demand'!$C14*2</f>
        <v>632.98256206562462</v>
      </c>
      <c r="BE14" s="2">
        <f>'First Dose Daily Demand'!$C14*2</f>
        <v>632.98256206562462</v>
      </c>
      <c r="BF14" s="2">
        <f>'First Dose Daily Demand'!$C14*2</f>
        <v>632.98256206562462</v>
      </c>
      <c r="BG14" s="2">
        <f>'First Dose Daily Demand'!$C14*2</f>
        <v>632.98256206562462</v>
      </c>
      <c r="BH14" s="2">
        <f>'First Dose Daily Demand'!$C14*2</f>
        <v>632.98256206562462</v>
      </c>
      <c r="BI14" s="2">
        <f>'First Dose Daily Demand'!$C14*2</f>
        <v>632.98256206562462</v>
      </c>
      <c r="BJ14" s="2">
        <f>'First Dose Daily Demand'!$C14*2</f>
        <v>632.98256206562462</v>
      </c>
      <c r="BK14" s="2">
        <f>'First Dose Daily Demand'!$C14*2</f>
        <v>632.98256206562462</v>
      </c>
      <c r="BL14" s="2">
        <f>'First Dose Daily Demand'!$C14*2</f>
        <v>632.98256206562462</v>
      </c>
      <c r="BM14" s="2">
        <f>'First Dose Daily Demand'!$C14*2</f>
        <v>632.98256206562462</v>
      </c>
      <c r="BN14" s="2">
        <f>'First Dose Daily Demand'!$C14*2</f>
        <v>632.98256206562462</v>
      </c>
      <c r="BO14" s="2">
        <f>'First Dose Daily Demand'!$C14*2</f>
        <v>632.98256206562462</v>
      </c>
      <c r="BP14" s="2">
        <f>'First Dose Daily Demand'!$C14*2</f>
        <v>632.98256206562462</v>
      </c>
      <c r="BQ14" s="2">
        <f>'First Dose Daily Demand'!$C14*2</f>
        <v>632.98256206562462</v>
      </c>
      <c r="BR14" s="2">
        <f>'First Dose Daily Demand'!$C14*2</f>
        <v>632.98256206562462</v>
      </c>
      <c r="BS14" s="2">
        <f>'First Dose Daily Demand'!$C14*2</f>
        <v>632.98256206562462</v>
      </c>
      <c r="BT14" s="2">
        <f>'First Dose Daily Demand'!$C14*2</f>
        <v>632.98256206562462</v>
      </c>
      <c r="BU14" s="2">
        <f>'First Dose Daily Demand'!$C14*2</f>
        <v>632.98256206562462</v>
      </c>
      <c r="BV14" s="2">
        <f>'First Dose Daily Demand'!$C14*2</f>
        <v>632.98256206562462</v>
      </c>
      <c r="BW14" s="2">
        <f>'First Dose Daily Demand'!$C14*2</f>
        <v>632.98256206562462</v>
      </c>
      <c r="BX14" s="2">
        <f>'First Dose Daily Demand'!$C14*2</f>
        <v>632.98256206562462</v>
      </c>
      <c r="BY14" s="2">
        <f>'First Dose Daily Demand'!$C14*2</f>
        <v>632.98256206562462</v>
      </c>
      <c r="BZ14" s="2">
        <f>'First Dose Daily Demand'!$C14*2</f>
        <v>632.98256206562462</v>
      </c>
      <c r="CA14" s="2">
        <f>'First Dose Daily Demand'!$C14*2</f>
        <v>632.98256206562462</v>
      </c>
      <c r="CB14" s="2">
        <f>'First Dose Daily Demand'!$C14*2</f>
        <v>632.98256206562462</v>
      </c>
      <c r="CC14" s="2">
        <f>'First Dose Daily Demand'!$C14*2</f>
        <v>632.98256206562462</v>
      </c>
      <c r="CD14" s="2">
        <f>'First Dose Daily Demand'!$C14*2</f>
        <v>632.98256206562462</v>
      </c>
      <c r="CE14" s="2">
        <f>'First Dose Daily Demand'!$C14*2</f>
        <v>632.98256206562462</v>
      </c>
      <c r="CF14" s="2">
        <f>'First Dose Daily Demand'!$C14*2</f>
        <v>632.98256206562462</v>
      </c>
      <c r="CG14" s="2">
        <f>'First Dose Daily Demand'!$C14*2</f>
        <v>632.98256206562462</v>
      </c>
      <c r="CH14" s="2">
        <f>'First Dose Daily Demand'!$C14*2</f>
        <v>632.98256206562462</v>
      </c>
      <c r="CI14" s="2">
        <f>'First Dose Daily Demand'!$C14*2</f>
        <v>632.98256206562462</v>
      </c>
      <c r="CJ14" s="2">
        <f>'First Dose Daily Demand'!$C14*2</f>
        <v>632.98256206562462</v>
      </c>
      <c r="CK14" s="2">
        <f>'First Dose Daily Demand'!$C14*2</f>
        <v>632.98256206562462</v>
      </c>
      <c r="CL14" s="2">
        <f>'First Dose Daily Demand'!$C14*2</f>
        <v>632.98256206562462</v>
      </c>
      <c r="CM14" s="2">
        <f>'First Dose Daily Demand'!$C14*2</f>
        <v>632.98256206562462</v>
      </c>
      <c r="CN14" s="2">
        <f>'First Dose Daily Demand'!$C14*2</f>
        <v>632.98256206562462</v>
      </c>
      <c r="CO14" s="2">
        <f>'First Dose Daily Demand'!$C14*2</f>
        <v>632.98256206562462</v>
      </c>
      <c r="CP14" s="3">
        <f>'First Dose Daily Demand'!$F14+$CO14</f>
        <v>823.38429724779223</v>
      </c>
      <c r="CQ14" s="3">
        <f>'First Dose Daily Demand'!$F14+$CO14</f>
        <v>823.38429724779223</v>
      </c>
      <c r="CR14" s="3">
        <f>'First Dose Daily Demand'!$F14+$CO14</f>
        <v>823.38429724779223</v>
      </c>
      <c r="CS14" s="3">
        <f>'First Dose Daily Demand'!$F14+$CO14</f>
        <v>823.38429724779223</v>
      </c>
      <c r="CT14" s="3">
        <f>'First Dose Daily Demand'!$F14+$CO14</f>
        <v>823.38429724779223</v>
      </c>
      <c r="CU14" s="3">
        <f>'First Dose Daily Demand'!$F14+$CO14</f>
        <v>823.38429724779223</v>
      </c>
      <c r="CV14" s="3">
        <f>'First Dose Daily Demand'!$F14+$CO14</f>
        <v>823.38429724779223</v>
      </c>
      <c r="CW14" s="3">
        <f>'First Dose Daily Demand'!$F14+$CO14</f>
        <v>823.38429724779223</v>
      </c>
      <c r="CX14" s="3">
        <f>'First Dose Daily Demand'!$F14+$CO14</f>
        <v>823.38429724779223</v>
      </c>
      <c r="CY14" s="3">
        <f>'First Dose Daily Demand'!$F14+$CO14</f>
        <v>823.38429724779223</v>
      </c>
      <c r="CZ14" s="3">
        <f>'First Dose Daily Demand'!$F14+$CO14</f>
        <v>823.38429724779223</v>
      </c>
      <c r="DA14" s="3">
        <f>'First Dose Daily Demand'!$F14+$CO14</f>
        <v>823.38429724779223</v>
      </c>
      <c r="DB14" s="3">
        <f>'First Dose Daily Demand'!$F14+$CO14</f>
        <v>823.38429724779223</v>
      </c>
      <c r="DC14" s="3">
        <f>'First Dose Daily Demand'!$F14+$CO14</f>
        <v>823.38429724779223</v>
      </c>
      <c r="DD14" s="3">
        <f>'First Dose Daily Demand'!$F14+$CO14</f>
        <v>823.38429724779223</v>
      </c>
      <c r="DE14" s="3">
        <f>'First Dose Daily Demand'!$F14+$CO14</f>
        <v>823.38429724779223</v>
      </c>
      <c r="DF14" s="3">
        <f>'First Dose Daily Demand'!$F14+$CO14</f>
        <v>823.38429724779223</v>
      </c>
      <c r="DG14" s="3">
        <f>'First Dose Daily Demand'!$F14+$CO14</f>
        <v>823.38429724779223</v>
      </c>
      <c r="DH14" s="3">
        <f>'First Dose Daily Demand'!$F14+$CO14</f>
        <v>823.38429724779223</v>
      </c>
      <c r="DI14" s="3">
        <f>'First Dose Daily Demand'!$F14+$CO14</f>
        <v>823.38429724779223</v>
      </c>
      <c r="DJ14" s="3">
        <f>'First Dose Daily Demand'!$F14+$CO14</f>
        <v>823.38429724779223</v>
      </c>
      <c r="DK14" s="3">
        <f>'First Dose Daily Demand'!$F14+$CO14</f>
        <v>823.38429724779223</v>
      </c>
      <c r="DL14" s="3">
        <f>'First Dose Daily Demand'!$F14+$CO14</f>
        <v>823.38429724779223</v>
      </c>
      <c r="DM14" s="3">
        <f>'First Dose Daily Demand'!$F14+$CO14</f>
        <v>823.38429724779223</v>
      </c>
      <c r="DN14" s="3">
        <f>'First Dose Daily Demand'!$F14+$CO14</f>
        <v>823.38429724779223</v>
      </c>
      <c r="DO14" s="3">
        <f>'First Dose Daily Demand'!$F14+$CO14</f>
        <v>823.38429724779223</v>
      </c>
      <c r="DP14" s="3">
        <f>'First Dose Daily Demand'!$F14+$CO14</f>
        <v>823.38429724779223</v>
      </c>
      <c r="DQ14" s="3">
        <f>'First Dose Daily Demand'!$F14*2</f>
        <v>380.80347036433528</v>
      </c>
      <c r="DR14" s="3">
        <f>'First Dose Daily Demand'!$F14*2</f>
        <v>380.80347036433528</v>
      </c>
      <c r="DS14" s="3">
        <f>'First Dose Daily Demand'!$F14*2</f>
        <v>380.80347036433528</v>
      </c>
      <c r="DT14" s="3">
        <f>'First Dose Daily Demand'!$F14*2</f>
        <v>380.80347036433528</v>
      </c>
      <c r="DU14" s="3">
        <f>'First Dose Daily Demand'!$F14*2</f>
        <v>380.80347036433528</v>
      </c>
      <c r="DV14" s="3">
        <f>'First Dose Daily Demand'!$F14*2</f>
        <v>380.80347036433528</v>
      </c>
      <c r="DW14" s="3">
        <f>'First Dose Daily Demand'!$F14*2</f>
        <v>380.80347036433528</v>
      </c>
      <c r="DX14" s="3">
        <f>'First Dose Daily Demand'!$F14*2</f>
        <v>380.80347036433528</v>
      </c>
      <c r="DY14" s="3">
        <f>'First Dose Daily Demand'!$F14*2</f>
        <v>380.80347036433528</v>
      </c>
      <c r="DZ14" s="3">
        <f>'First Dose Daily Demand'!$F14*2</f>
        <v>380.80347036433528</v>
      </c>
      <c r="EA14" s="3">
        <f>'First Dose Daily Demand'!$F14*2</f>
        <v>380.80347036433528</v>
      </c>
      <c r="EB14" s="3">
        <f>'First Dose Daily Demand'!$F14*2</f>
        <v>380.80347036433528</v>
      </c>
      <c r="EC14" s="3">
        <f>'First Dose Daily Demand'!$F14*2</f>
        <v>380.80347036433528</v>
      </c>
      <c r="ED14" s="3">
        <f>'First Dose Daily Demand'!$F14*2</f>
        <v>380.80347036433528</v>
      </c>
      <c r="EE14" s="3">
        <f>'First Dose Daily Demand'!$F14*2</f>
        <v>380.80347036433528</v>
      </c>
      <c r="EF14" s="3">
        <f>'First Dose Daily Demand'!$F14*2</f>
        <v>380.80347036433528</v>
      </c>
      <c r="EG14" s="3">
        <f>'First Dose Daily Demand'!$F14*2</f>
        <v>380.80347036433528</v>
      </c>
      <c r="EH14" s="3">
        <f>'First Dose Daily Demand'!$F14*2</f>
        <v>380.80347036433528</v>
      </c>
      <c r="EI14" s="3">
        <f>'First Dose Daily Demand'!$F14*2</f>
        <v>380.80347036433528</v>
      </c>
      <c r="EJ14" s="3">
        <f>'First Dose Daily Demand'!$F14*2</f>
        <v>380.80347036433528</v>
      </c>
      <c r="EK14" s="3">
        <f>'First Dose Daily Demand'!$F14*2</f>
        <v>380.80347036433528</v>
      </c>
      <c r="EL14" s="3">
        <f>'First Dose Daily Demand'!$F14*2</f>
        <v>380.80347036433528</v>
      </c>
      <c r="EM14" s="3">
        <f>'First Dose Daily Demand'!$F14*2</f>
        <v>380.80347036433528</v>
      </c>
      <c r="EN14" s="3">
        <f>'First Dose Daily Demand'!$F14*2</f>
        <v>380.80347036433528</v>
      </c>
      <c r="EO14" s="3">
        <f>'First Dose Daily Demand'!$F14*2</f>
        <v>380.80347036433528</v>
      </c>
      <c r="EP14" s="3">
        <f>'First Dose Daily Demand'!$F14*2</f>
        <v>380.80347036433528</v>
      </c>
      <c r="EQ14" s="3">
        <f>'First Dose Daily Demand'!$F14*2</f>
        <v>380.80347036433528</v>
      </c>
      <c r="ER14" s="3">
        <f>'First Dose Daily Demand'!$F14*2</f>
        <v>380.80347036433528</v>
      </c>
      <c r="ES14" s="3">
        <f>'First Dose Daily Demand'!$F14*2</f>
        <v>380.80347036433528</v>
      </c>
      <c r="ET14" s="3">
        <f>'First Dose Daily Demand'!$F14*2</f>
        <v>380.80347036433528</v>
      </c>
      <c r="EU14" s="3">
        <f>'First Dose Daily Demand'!$F14*2</f>
        <v>380.80347036433528</v>
      </c>
      <c r="EV14" s="3">
        <f>'First Dose Daily Demand'!$F14*2</f>
        <v>380.80347036433528</v>
      </c>
      <c r="EW14" s="3">
        <f>'First Dose Daily Demand'!$F14*2</f>
        <v>380.80347036433528</v>
      </c>
      <c r="EX14" s="3">
        <f>'First Dose Daily Demand'!$F14*2</f>
        <v>380.80347036433528</v>
      </c>
      <c r="EY14" s="3">
        <f>'First Dose Daily Demand'!$F14*2</f>
        <v>380.80347036433528</v>
      </c>
      <c r="EZ14" s="3">
        <f>'First Dose Daily Demand'!$F14*2</f>
        <v>380.80347036433528</v>
      </c>
      <c r="FA14" s="3">
        <f>'First Dose Daily Demand'!$F14*2</f>
        <v>380.80347036433528</v>
      </c>
      <c r="FB14" s="3">
        <f>'First Dose Daily Demand'!$F14*2</f>
        <v>380.80347036433528</v>
      </c>
      <c r="FC14" s="3">
        <f>'First Dose Daily Demand'!$F14*2</f>
        <v>380.80347036433528</v>
      </c>
      <c r="FD14" s="3">
        <f>'First Dose Daily Demand'!$F14*2</f>
        <v>380.80347036433528</v>
      </c>
      <c r="FE14" s="3">
        <f>'First Dose Daily Demand'!$F14*2</f>
        <v>380.80347036433528</v>
      </c>
      <c r="FF14" s="3">
        <f>'First Dose Daily Demand'!$F14*2</f>
        <v>380.80347036433528</v>
      </c>
      <c r="FG14" s="3">
        <f>'First Dose Daily Demand'!$F14*2</f>
        <v>380.80347036433528</v>
      </c>
      <c r="FH14" s="3">
        <f>'First Dose Daily Demand'!$F14*2</f>
        <v>380.80347036433528</v>
      </c>
      <c r="FI14" s="3">
        <f>'First Dose Daily Demand'!$F14*2</f>
        <v>380.80347036433528</v>
      </c>
      <c r="FJ14" s="3">
        <f>'First Dose Daily Demand'!$F14*2</f>
        <v>380.80347036433528</v>
      </c>
      <c r="FK14" s="3">
        <f>'First Dose Daily Demand'!$F14*2</f>
        <v>380.80347036433528</v>
      </c>
      <c r="FL14" s="3">
        <f>'First Dose Daily Demand'!$F14*2</f>
        <v>380.80347036433528</v>
      </c>
      <c r="FM14" s="3">
        <f>'First Dose Daily Demand'!$F14*2</f>
        <v>380.80347036433528</v>
      </c>
      <c r="FN14" s="3">
        <f>'First Dose Daily Demand'!$F14*2</f>
        <v>380.80347036433528</v>
      </c>
      <c r="FO14" s="3">
        <f>'First Dose Daily Demand'!$F14*2</f>
        <v>380.80347036433528</v>
      </c>
      <c r="FP14" s="3">
        <f>'First Dose Daily Demand'!$F14*2</f>
        <v>380.80347036433528</v>
      </c>
      <c r="FQ14" s="3">
        <f>'First Dose Daily Demand'!$F14*2</f>
        <v>380.80347036433528</v>
      </c>
      <c r="FR14" s="3">
        <f>'First Dose Daily Demand'!$F14*2</f>
        <v>380.80347036433528</v>
      </c>
      <c r="FS14" s="3">
        <f>'First Dose Daily Demand'!$F14*2</f>
        <v>380.80347036433528</v>
      </c>
      <c r="FT14" s="3">
        <f>'First Dose Daily Demand'!$F14*2</f>
        <v>380.80347036433528</v>
      </c>
      <c r="FU14" s="3">
        <f>'First Dose Daily Demand'!$F14*2</f>
        <v>380.80347036433528</v>
      </c>
      <c r="FV14" s="3">
        <f>'First Dose Daily Demand'!$F14*2</f>
        <v>380.80347036433528</v>
      </c>
      <c r="FW14" s="3">
        <f>'First Dose Daily Demand'!$F14*2</f>
        <v>380.80347036433528</v>
      </c>
      <c r="FX14" s="3">
        <f>'First Dose Daily Demand'!$F14*2</f>
        <v>380.80347036433528</v>
      </c>
      <c r="FY14" s="3">
        <f>'First Dose Daily Demand'!$F14*2</f>
        <v>380.80347036433528</v>
      </c>
      <c r="FZ14" s="3">
        <f>'First Dose Daily Demand'!$F14*2</f>
        <v>380.80347036433528</v>
      </c>
      <c r="GA14" s="3">
        <f>'First Dose Daily Demand'!$F14*2</f>
        <v>380.80347036433528</v>
      </c>
      <c r="GB14" s="3">
        <f>'First Dose Daily Demand'!$F14*2</f>
        <v>380.80347036433528</v>
      </c>
      <c r="GC14" s="3">
        <f>'First Dose Daily Demand'!$F14*2</f>
        <v>380.80347036433528</v>
      </c>
      <c r="GD14" s="3">
        <f>'First Dose Daily Demand'!$F14*2</f>
        <v>380.80347036433528</v>
      </c>
      <c r="GE14" s="3">
        <f>'First Dose Daily Demand'!$F14*2</f>
        <v>380.80347036433528</v>
      </c>
      <c r="GF14" s="3">
        <f>'First Dose Daily Demand'!$F14*2</f>
        <v>380.80347036433528</v>
      </c>
      <c r="GG14" s="3">
        <f>'First Dose Daily Demand'!$F14*2</f>
        <v>380.80347036433528</v>
      </c>
      <c r="GH14" s="3">
        <f>'First Dose Daily Demand'!$F14*2</f>
        <v>380.80347036433528</v>
      </c>
      <c r="GI14" s="3">
        <f>'First Dose Daily Demand'!$F14*2</f>
        <v>380.80347036433528</v>
      </c>
      <c r="GJ14" s="3">
        <f>'First Dose Daily Demand'!$F14*2</f>
        <v>380.80347036433528</v>
      </c>
      <c r="GK14" s="3">
        <f>'First Dose Daily Demand'!$F14*2</f>
        <v>380.80347036433528</v>
      </c>
      <c r="GL14" s="3">
        <f>'First Dose Daily Demand'!$F14*2</f>
        <v>380.80347036433528</v>
      </c>
      <c r="GM14" s="3">
        <f>'First Dose Daily Demand'!$F14*2</f>
        <v>380.80347036433528</v>
      </c>
      <c r="GN14" s="3">
        <f>'First Dose Daily Demand'!$F14*2</f>
        <v>380.80347036433528</v>
      </c>
      <c r="GO14" s="3">
        <f>'First Dose Daily Demand'!$F14*2</f>
        <v>380.80347036433528</v>
      </c>
      <c r="GP14" s="3">
        <f>'First Dose Daily Demand'!$F14*2</f>
        <v>380.80347036433528</v>
      </c>
      <c r="GQ14" s="3">
        <f>'First Dose Daily Demand'!$F14*2</f>
        <v>380.80347036433528</v>
      </c>
      <c r="GR14" s="3">
        <f>'First Dose Daily Demand'!$F14*2</f>
        <v>380.80347036433528</v>
      </c>
      <c r="GS14" s="3">
        <f>'First Dose Daily Demand'!$F14*2</f>
        <v>380.80347036433528</v>
      </c>
      <c r="GT14" s="3">
        <f>'First Dose Daily Demand'!$F14*2</f>
        <v>380.80347036433528</v>
      </c>
      <c r="GU14" s="3">
        <f>'First Dose Daily Demand'!$F14*2</f>
        <v>380.80347036433528</v>
      </c>
      <c r="GV14" s="3">
        <f>'First Dose Daily Demand'!$F14*2</f>
        <v>380.80347036433528</v>
      </c>
      <c r="GW14" s="3">
        <f>'First Dose Daily Demand'!$F14*2</f>
        <v>380.80347036433528</v>
      </c>
      <c r="GX14" s="3">
        <f>'First Dose Daily Demand'!$F14*2</f>
        <v>380.80347036433528</v>
      </c>
      <c r="GY14" s="3">
        <f>'First Dose Daily Demand'!$F14*2</f>
        <v>380.80347036433528</v>
      </c>
      <c r="GZ14" s="3">
        <f>'First Dose Daily Demand'!$F14*2</f>
        <v>380.80347036433528</v>
      </c>
      <c r="HA14" s="3">
        <f>'First Dose Daily Demand'!$F14*2</f>
        <v>380.80347036433528</v>
      </c>
      <c r="HB14" s="3">
        <f>'First Dose Daily Demand'!$F14*2</f>
        <v>380.80347036433528</v>
      </c>
      <c r="HC14" s="3">
        <f>'First Dose Daily Demand'!$F14*2</f>
        <v>380.80347036433528</v>
      </c>
      <c r="HD14" s="3">
        <f>'First Dose Daily Demand'!$F14*2</f>
        <v>380.80347036433528</v>
      </c>
      <c r="HE14" s="3">
        <f>'First Dose Daily Demand'!$F14*2</f>
        <v>380.80347036433528</v>
      </c>
      <c r="HF14" s="3">
        <f>'First Dose Daily Demand'!$F14*2</f>
        <v>380.80347036433528</v>
      </c>
      <c r="HG14" s="3">
        <f>'First Dose Daily Demand'!$F14*2</f>
        <v>380.80347036433528</v>
      </c>
      <c r="HH14" s="3">
        <f>'First Dose Daily Demand'!$F14*2</f>
        <v>380.80347036433528</v>
      </c>
      <c r="HI14" s="3">
        <f>'First Dose Daily Demand'!$F14*2</f>
        <v>380.80347036433528</v>
      </c>
      <c r="HJ14" s="3">
        <f>'First Dose Daily Demand'!$F14*2</f>
        <v>380.80347036433528</v>
      </c>
      <c r="HK14" s="3">
        <f>'First Dose Daily Demand'!$F14*2</f>
        <v>380.80347036433528</v>
      </c>
      <c r="HL14" s="3">
        <f>'First Dose Daily Demand'!$F14*2</f>
        <v>380.80347036433528</v>
      </c>
      <c r="HM14" s="3">
        <f>'First Dose Daily Demand'!$F14*2</f>
        <v>380.80347036433528</v>
      </c>
      <c r="HN14" s="3">
        <f>'First Dose Daily Demand'!$F14*2</f>
        <v>380.80347036433528</v>
      </c>
      <c r="HO14" s="3">
        <f>'First Dose Daily Demand'!$F14*2</f>
        <v>380.80347036433528</v>
      </c>
      <c r="HP14" s="3">
        <f>'First Dose Daily Demand'!$F14*2</f>
        <v>380.80347036433528</v>
      </c>
      <c r="HQ14" s="3">
        <f>'First Dose Daily Demand'!$F14*2</f>
        <v>380.80347036433528</v>
      </c>
      <c r="HR14" s="3">
        <f>'First Dose Daily Demand'!$F14*2</f>
        <v>380.80347036433528</v>
      </c>
      <c r="HS14" s="3">
        <f>'First Dose Daily Demand'!$F14*2</f>
        <v>380.80347036433528</v>
      </c>
      <c r="HT14" s="3">
        <f>'First Dose Daily Demand'!$F14*2</f>
        <v>380.80347036433528</v>
      </c>
      <c r="HU14" s="3">
        <f>'First Dose Daily Demand'!$F14*2</f>
        <v>380.80347036433528</v>
      </c>
      <c r="HV14" s="3">
        <f>'First Dose Daily Demand'!$F14*2</f>
        <v>380.80347036433528</v>
      </c>
      <c r="HW14" s="3">
        <f>'First Dose Daily Demand'!$F14*2</f>
        <v>380.80347036433528</v>
      </c>
      <c r="HX14" s="3">
        <f>'First Dose Daily Demand'!$F14*2</f>
        <v>380.80347036433528</v>
      </c>
      <c r="HY14" s="3">
        <f>'First Dose Daily Demand'!$F14*2</f>
        <v>380.80347036433528</v>
      </c>
      <c r="HZ14" s="3">
        <f>'First Dose Daily Demand'!$F14*2</f>
        <v>380.80347036433528</v>
      </c>
      <c r="IA14" s="3">
        <f>'First Dose Daily Demand'!$F14*2</f>
        <v>380.80347036433528</v>
      </c>
      <c r="IB14" s="3">
        <f>'First Dose Daily Demand'!$F14*2</f>
        <v>380.80347036433528</v>
      </c>
      <c r="IC14" s="3">
        <f>'First Dose Daily Demand'!$F14*2</f>
        <v>380.80347036433528</v>
      </c>
      <c r="ID14" s="3">
        <f>'First Dose Daily Demand'!$F14*2</f>
        <v>380.80347036433528</v>
      </c>
      <c r="IE14" s="3">
        <f>'First Dose Daily Demand'!$F14*2</f>
        <v>380.80347036433528</v>
      </c>
      <c r="IF14" s="3">
        <f>'First Dose Daily Demand'!$F14*2</f>
        <v>380.80347036433528</v>
      </c>
      <c r="IG14" s="3">
        <f>'First Dose Daily Demand'!$F14*2</f>
        <v>380.80347036433528</v>
      </c>
      <c r="IH14" s="3">
        <f>'First Dose Daily Demand'!$F14*2</f>
        <v>380.80347036433528</v>
      </c>
      <c r="II14" s="3">
        <f>'First Dose Daily Demand'!$F14*2</f>
        <v>380.80347036433528</v>
      </c>
      <c r="IJ14" s="3">
        <f>'First Dose Daily Demand'!$F14*2</f>
        <v>380.80347036433528</v>
      </c>
      <c r="IK14" s="3">
        <f>'First Dose Daily Demand'!$F14*2</f>
        <v>380.80347036433528</v>
      </c>
      <c r="IL14" s="3">
        <f>'First Dose Daily Demand'!$F14*2</f>
        <v>380.80347036433528</v>
      </c>
      <c r="IM14" s="3">
        <f>'First Dose Daily Demand'!$F14*2</f>
        <v>380.80347036433528</v>
      </c>
      <c r="IN14" s="3">
        <f>'First Dose Daily Demand'!$F14*2</f>
        <v>380.80347036433528</v>
      </c>
      <c r="IO14" s="3">
        <f>'First Dose Daily Demand'!$F14*2</f>
        <v>380.80347036433528</v>
      </c>
      <c r="IP14" s="3">
        <f>'First Dose Daily Demand'!$F14*2</f>
        <v>380.80347036433528</v>
      </c>
      <c r="IQ14" s="3">
        <f>'First Dose Daily Demand'!$F14*2</f>
        <v>380.80347036433528</v>
      </c>
      <c r="IR14" s="3">
        <f>'First Dose Daily Demand'!$F14*2</f>
        <v>380.80347036433528</v>
      </c>
      <c r="IS14" s="3">
        <f>'First Dose Daily Demand'!$F14*2</f>
        <v>380.80347036433528</v>
      </c>
      <c r="IT14" s="3">
        <f>'First Dose Daily Demand'!$F14*2</f>
        <v>380.80347036433528</v>
      </c>
      <c r="IU14" s="3">
        <f>'First Dose Daily Demand'!$F14*2</f>
        <v>380.80347036433528</v>
      </c>
      <c r="IV14" s="3">
        <f>'First Dose Daily Demand'!$F14*2</f>
        <v>380.80347036433528</v>
      </c>
      <c r="IW14" s="3">
        <f>'First Dose Daily Demand'!$F14*2</f>
        <v>380.80347036433528</v>
      </c>
      <c r="IX14" s="3">
        <f>'First Dose Daily Demand'!$F14*2</f>
        <v>380.80347036433528</v>
      </c>
      <c r="IY14" s="3">
        <f>'First Dose Daily Demand'!$F14*2</f>
        <v>380.80347036433528</v>
      </c>
      <c r="IZ14" s="3">
        <f>'First Dose Daily Demand'!$F14*2</f>
        <v>380.80347036433528</v>
      </c>
      <c r="JA14" s="3">
        <f>'First Dose Daily Demand'!$F14*2</f>
        <v>380.80347036433528</v>
      </c>
      <c r="JB14" s="3">
        <f>'First Dose Daily Demand'!$F14*2</f>
        <v>380.80347036433528</v>
      </c>
      <c r="JC14" s="3">
        <f>'First Dose Daily Demand'!$F14*2</f>
        <v>380.80347036433528</v>
      </c>
      <c r="JD14" s="3">
        <f>'First Dose Daily Demand'!$F14*2</f>
        <v>380.80347036433528</v>
      </c>
      <c r="JE14" s="3">
        <f>'First Dose Daily Demand'!$F14*2</f>
        <v>380.80347036433528</v>
      </c>
      <c r="JF14" s="3">
        <f>'First Dose Daily Demand'!$F14*2</f>
        <v>380.80347036433528</v>
      </c>
      <c r="JG14" s="3">
        <f>'First Dose Daily Demand'!$F14*2</f>
        <v>380.80347036433528</v>
      </c>
      <c r="JH14" s="3">
        <f>'First Dose Daily Demand'!$F14*2</f>
        <v>380.80347036433528</v>
      </c>
      <c r="JI14" s="3">
        <f>'First Dose Daily Demand'!$F14*2</f>
        <v>380.80347036433528</v>
      </c>
      <c r="JJ14" s="3">
        <f>'First Dose Daily Demand'!$F14*2</f>
        <v>380.80347036433528</v>
      </c>
      <c r="JK14" s="3">
        <f>'First Dose Daily Demand'!$F14*2</f>
        <v>380.80347036433528</v>
      </c>
      <c r="JL14" s="3">
        <f>'First Dose Daily Demand'!$F14*2</f>
        <v>380.80347036433528</v>
      </c>
      <c r="JM14" s="3">
        <f>'First Dose Daily Demand'!$F14*2</f>
        <v>380.80347036433528</v>
      </c>
      <c r="JN14" s="3">
        <f>'First Dose Daily Demand'!$F14*2</f>
        <v>380.80347036433528</v>
      </c>
      <c r="JO14" s="3">
        <f>'First Dose Daily Demand'!$F14*2</f>
        <v>380.80347036433528</v>
      </c>
      <c r="JP14" s="3">
        <f>'First Dose Daily Demand'!$F14*2</f>
        <v>380.80347036433528</v>
      </c>
      <c r="JQ14" s="3">
        <f>'First Dose Daily Demand'!$F14*2</f>
        <v>380.80347036433528</v>
      </c>
    </row>
    <row r="15" spans="1:277" s="12" customFormat="1">
      <c r="A15" s="68"/>
      <c r="B15" s="12" t="s">
        <v>36</v>
      </c>
      <c r="C15" s="13">
        <f>'First Dose Daily Demand'!$C15</f>
        <v>618.90013549535786</v>
      </c>
      <c r="D15" s="13">
        <f>'First Dose Daily Demand'!$C15</f>
        <v>618.90013549535786</v>
      </c>
      <c r="E15" s="13">
        <f>'First Dose Daily Demand'!$C15</f>
        <v>618.90013549535786</v>
      </c>
      <c r="F15" s="13">
        <f>'First Dose Daily Demand'!$C15</f>
        <v>618.90013549535786</v>
      </c>
      <c r="G15" s="13">
        <f>'First Dose Daily Demand'!$C15</f>
        <v>618.90013549535786</v>
      </c>
      <c r="H15" s="13">
        <f>'First Dose Daily Demand'!$C15</f>
        <v>618.90013549535786</v>
      </c>
      <c r="I15" s="13">
        <f>'First Dose Daily Demand'!$C15</f>
        <v>618.90013549535786</v>
      </c>
      <c r="J15" s="13">
        <f>'First Dose Daily Demand'!$C15</f>
        <v>618.90013549535786</v>
      </c>
      <c r="K15" s="13">
        <f>'First Dose Daily Demand'!$C15</f>
        <v>618.90013549535786</v>
      </c>
      <c r="L15" s="13">
        <f>'First Dose Daily Demand'!$C15</f>
        <v>618.90013549535786</v>
      </c>
      <c r="M15" s="13">
        <f>'First Dose Daily Demand'!$C15</f>
        <v>618.90013549535786</v>
      </c>
      <c r="N15" s="13">
        <f>'First Dose Daily Demand'!$C15</f>
        <v>618.90013549535786</v>
      </c>
      <c r="O15" s="13">
        <f>'First Dose Daily Demand'!$C15</f>
        <v>618.90013549535786</v>
      </c>
      <c r="P15" s="13">
        <f>'First Dose Daily Demand'!$C15</f>
        <v>618.90013549535786</v>
      </c>
      <c r="Q15" s="13">
        <f>'First Dose Daily Demand'!$C15</f>
        <v>618.90013549535786</v>
      </c>
      <c r="R15" s="13">
        <f>'First Dose Daily Demand'!$C15</f>
        <v>618.90013549535786</v>
      </c>
      <c r="S15" s="13">
        <f>'First Dose Daily Demand'!$C15</f>
        <v>618.90013549535786</v>
      </c>
      <c r="T15" s="13">
        <f>'First Dose Daily Demand'!$C15</f>
        <v>618.90013549535786</v>
      </c>
      <c r="U15" s="13">
        <f>'First Dose Daily Demand'!$C15</f>
        <v>618.90013549535786</v>
      </c>
      <c r="V15" s="13">
        <f>'First Dose Daily Demand'!$C15</f>
        <v>618.90013549535786</v>
      </c>
      <c r="W15" s="13">
        <f>'First Dose Daily Demand'!$C15</f>
        <v>618.90013549535786</v>
      </c>
      <c r="X15" s="13">
        <f>'First Dose Daily Demand'!$C15</f>
        <v>618.90013549535786</v>
      </c>
      <c r="Y15" s="13">
        <f>'First Dose Daily Demand'!$C15</f>
        <v>618.90013549535786</v>
      </c>
      <c r="Z15" s="13">
        <f>'First Dose Daily Demand'!$C15</f>
        <v>618.90013549535786</v>
      </c>
      <c r="AA15" s="13">
        <f>'First Dose Daily Demand'!$C15</f>
        <v>618.90013549535786</v>
      </c>
      <c r="AB15" s="13">
        <f>'First Dose Daily Demand'!$C15</f>
        <v>618.90013549535786</v>
      </c>
      <c r="AC15" s="13">
        <f>'First Dose Daily Demand'!$C15</f>
        <v>618.90013549535786</v>
      </c>
      <c r="AD15" s="13">
        <f>'First Dose Daily Demand'!$C15*2</f>
        <v>1237.8002709907157</v>
      </c>
      <c r="AE15" s="13">
        <f>'First Dose Daily Demand'!$C15*2</f>
        <v>1237.8002709907157</v>
      </c>
      <c r="AF15" s="13">
        <f>'First Dose Daily Demand'!$C15*2</f>
        <v>1237.8002709907157</v>
      </c>
      <c r="AG15" s="13">
        <f>'First Dose Daily Demand'!$C15*2</f>
        <v>1237.8002709907157</v>
      </c>
      <c r="AH15" s="13">
        <f>'First Dose Daily Demand'!$C15*2</f>
        <v>1237.8002709907157</v>
      </c>
      <c r="AI15" s="13">
        <f>'First Dose Daily Demand'!$C15*2</f>
        <v>1237.8002709907157</v>
      </c>
      <c r="AJ15" s="13">
        <f>'First Dose Daily Demand'!$C15*2</f>
        <v>1237.8002709907157</v>
      </c>
      <c r="AK15" s="13">
        <f>'First Dose Daily Demand'!$C15*2</f>
        <v>1237.8002709907157</v>
      </c>
      <c r="AL15" s="13">
        <f>'First Dose Daily Demand'!$C15*2</f>
        <v>1237.8002709907157</v>
      </c>
      <c r="AM15" s="13">
        <f>'First Dose Daily Demand'!$C15*2</f>
        <v>1237.8002709907157</v>
      </c>
      <c r="AN15" s="13">
        <f>'First Dose Daily Demand'!$C15*2</f>
        <v>1237.8002709907157</v>
      </c>
      <c r="AO15" s="13">
        <f>'First Dose Daily Demand'!$C15*2</f>
        <v>1237.8002709907157</v>
      </c>
      <c r="AP15" s="13">
        <f>'First Dose Daily Demand'!$C15*2</f>
        <v>1237.8002709907157</v>
      </c>
      <c r="AQ15" s="13">
        <f>'First Dose Daily Demand'!$C15*2</f>
        <v>1237.8002709907157</v>
      </c>
      <c r="AR15" s="13">
        <f>'First Dose Daily Demand'!$C15*2</f>
        <v>1237.8002709907157</v>
      </c>
      <c r="AS15" s="13">
        <f>'First Dose Daily Demand'!$C15*2</f>
        <v>1237.8002709907157</v>
      </c>
      <c r="AT15" s="13">
        <f>'First Dose Daily Demand'!$C15*2</f>
        <v>1237.8002709907157</v>
      </c>
      <c r="AU15" s="13">
        <f>'First Dose Daily Demand'!$C15*2</f>
        <v>1237.8002709907157</v>
      </c>
      <c r="AV15" s="13">
        <f>'First Dose Daily Demand'!$C15*2</f>
        <v>1237.8002709907157</v>
      </c>
      <c r="AW15" s="13">
        <f>'First Dose Daily Demand'!$C15*2</f>
        <v>1237.8002709907157</v>
      </c>
      <c r="AX15" s="13">
        <f>'First Dose Daily Demand'!$C15*2</f>
        <v>1237.8002709907157</v>
      </c>
      <c r="AY15" s="13">
        <f>'First Dose Daily Demand'!$C15*2</f>
        <v>1237.8002709907157</v>
      </c>
      <c r="AZ15" s="13">
        <f>'First Dose Daily Demand'!$C15*2</f>
        <v>1237.8002709907157</v>
      </c>
      <c r="BA15" s="13">
        <f>'First Dose Daily Demand'!$C15*2</f>
        <v>1237.8002709907157</v>
      </c>
      <c r="BB15" s="13">
        <f>'First Dose Daily Demand'!$C15*2</f>
        <v>1237.8002709907157</v>
      </c>
      <c r="BC15" s="13">
        <f>'First Dose Daily Demand'!$C15*2</f>
        <v>1237.8002709907157</v>
      </c>
      <c r="BD15" s="13">
        <f>'First Dose Daily Demand'!$C15*2</f>
        <v>1237.8002709907157</v>
      </c>
      <c r="BE15" s="13">
        <f>'First Dose Daily Demand'!$C15*2</f>
        <v>1237.8002709907157</v>
      </c>
      <c r="BF15" s="13">
        <f>'First Dose Daily Demand'!$C15*2</f>
        <v>1237.8002709907157</v>
      </c>
      <c r="BG15" s="13">
        <f>'First Dose Daily Demand'!$C15*2</f>
        <v>1237.8002709907157</v>
      </c>
      <c r="BH15" s="13">
        <f>'First Dose Daily Demand'!$C15*2</f>
        <v>1237.8002709907157</v>
      </c>
      <c r="BI15" s="13">
        <f>'First Dose Daily Demand'!$C15*2</f>
        <v>1237.8002709907157</v>
      </c>
      <c r="BJ15" s="13">
        <f>'First Dose Daily Demand'!$C15*2</f>
        <v>1237.8002709907157</v>
      </c>
      <c r="BK15" s="13">
        <f>'First Dose Daily Demand'!$C15*2</f>
        <v>1237.8002709907157</v>
      </c>
      <c r="BL15" s="13">
        <f>'First Dose Daily Demand'!$C15*2</f>
        <v>1237.8002709907157</v>
      </c>
      <c r="BM15" s="13">
        <f>'First Dose Daily Demand'!$C15*2</f>
        <v>1237.8002709907157</v>
      </c>
      <c r="BN15" s="13">
        <f>'First Dose Daily Demand'!$C15*2</f>
        <v>1237.8002709907157</v>
      </c>
      <c r="BO15" s="13">
        <f>'First Dose Daily Demand'!$C15*2</f>
        <v>1237.8002709907157</v>
      </c>
      <c r="BP15" s="13">
        <f>'First Dose Daily Demand'!$C15*2</f>
        <v>1237.8002709907157</v>
      </c>
      <c r="BQ15" s="13">
        <f>'First Dose Daily Demand'!$C15*2</f>
        <v>1237.8002709907157</v>
      </c>
      <c r="BR15" s="13">
        <f>'First Dose Daily Demand'!$C15*2</f>
        <v>1237.8002709907157</v>
      </c>
      <c r="BS15" s="13">
        <f>'First Dose Daily Demand'!$C15*2</f>
        <v>1237.8002709907157</v>
      </c>
      <c r="BT15" s="13">
        <f>'First Dose Daily Demand'!$C15*2</f>
        <v>1237.8002709907157</v>
      </c>
      <c r="BU15" s="13">
        <f>'First Dose Daily Demand'!$C15*2</f>
        <v>1237.8002709907157</v>
      </c>
      <c r="BV15" s="13">
        <f>'First Dose Daily Demand'!$C15*2</f>
        <v>1237.8002709907157</v>
      </c>
      <c r="BW15" s="13">
        <f>'First Dose Daily Demand'!$C15*2</f>
        <v>1237.8002709907157</v>
      </c>
      <c r="BX15" s="13">
        <f>'First Dose Daily Demand'!$C15*2</f>
        <v>1237.8002709907157</v>
      </c>
      <c r="BY15" s="13">
        <f>'First Dose Daily Demand'!$C15*2</f>
        <v>1237.8002709907157</v>
      </c>
      <c r="BZ15" s="13">
        <f>'First Dose Daily Demand'!$C15*2</f>
        <v>1237.8002709907157</v>
      </c>
      <c r="CA15" s="13">
        <f>'First Dose Daily Demand'!$C15*2</f>
        <v>1237.8002709907157</v>
      </c>
      <c r="CB15" s="13">
        <f>'First Dose Daily Demand'!$C15*2</f>
        <v>1237.8002709907157</v>
      </c>
      <c r="CC15" s="13">
        <f>'First Dose Daily Demand'!$C15*2</f>
        <v>1237.8002709907157</v>
      </c>
      <c r="CD15" s="13">
        <f>'First Dose Daily Demand'!$C15*2</f>
        <v>1237.8002709907157</v>
      </c>
      <c r="CE15" s="13">
        <f>'First Dose Daily Demand'!$C15*2</f>
        <v>1237.8002709907157</v>
      </c>
      <c r="CF15" s="13">
        <f>'First Dose Daily Demand'!$C15*2</f>
        <v>1237.8002709907157</v>
      </c>
      <c r="CG15" s="13">
        <f>'First Dose Daily Demand'!$C15*2</f>
        <v>1237.8002709907157</v>
      </c>
      <c r="CH15" s="13">
        <f>'First Dose Daily Demand'!$C15*2</f>
        <v>1237.8002709907157</v>
      </c>
      <c r="CI15" s="13">
        <f>'First Dose Daily Demand'!$C15*2</f>
        <v>1237.8002709907157</v>
      </c>
      <c r="CJ15" s="13">
        <f>'First Dose Daily Demand'!$C15*2</f>
        <v>1237.8002709907157</v>
      </c>
      <c r="CK15" s="13">
        <f>'First Dose Daily Demand'!$C15*2</f>
        <v>1237.8002709907157</v>
      </c>
      <c r="CL15" s="13">
        <f>'First Dose Daily Demand'!$C15*2</f>
        <v>1237.8002709907157</v>
      </c>
      <c r="CM15" s="13">
        <f>'First Dose Daily Demand'!$C15*2</f>
        <v>1237.8002709907157</v>
      </c>
      <c r="CN15" s="13">
        <f>'First Dose Daily Demand'!$C15*2</f>
        <v>1237.8002709907157</v>
      </c>
      <c r="CO15" s="13">
        <f>'First Dose Daily Demand'!$C15*2</f>
        <v>1237.8002709907157</v>
      </c>
      <c r="CP15" s="11">
        <f>'First Dose Daily Demand'!$F15+$CO15</f>
        <v>1610.1317277001906</v>
      </c>
      <c r="CQ15" s="11">
        <f>'First Dose Daily Demand'!$F15+$CO15</f>
        <v>1610.1317277001906</v>
      </c>
      <c r="CR15" s="11">
        <f>'First Dose Daily Demand'!$F15+$CO15</f>
        <v>1610.1317277001906</v>
      </c>
      <c r="CS15" s="11">
        <f>'First Dose Daily Demand'!$F15+$CO15</f>
        <v>1610.1317277001906</v>
      </c>
      <c r="CT15" s="11">
        <f>'First Dose Daily Demand'!$F15+$CO15</f>
        <v>1610.1317277001906</v>
      </c>
      <c r="CU15" s="11">
        <f>'First Dose Daily Demand'!$F15+$CO15</f>
        <v>1610.1317277001906</v>
      </c>
      <c r="CV15" s="11">
        <f>'First Dose Daily Demand'!$F15+$CO15</f>
        <v>1610.1317277001906</v>
      </c>
      <c r="CW15" s="11">
        <f>'First Dose Daily Demand'!$F15+$CO15</f>
        <v>1610.1317277001906</v>
      </c>
      <c r="CX15" s="11">
        <f>'First Dose Daily Demand'!$F15+$CO15</f>
        <v>1610.1317277001906</v>
      </c>
      <c r="CY15" s="11">
        <f>'First Dose Daily Demand'!$F15+$CO15</f>
        <v>1610.1317277001906</v>
      </c>
      <c r="CZ15" s="11">
        <f>'First Dose Daily Demand'!$F15+$CO15</f>
        <v>1610.1317277001906</v>
      </c>
      <c r="DA15" s="11">
        <f>'First Dose Daily Demand'!$F15+$CO15</f>
        <v>1610.1317277001906</v>
      </c>
      <c r="DB15" s="11">
        <f>'First Dose Daily Demand'!$F15+$CO15</f>
        <v>1610.1317277001906</v>
      </c>
      <c r="DC15" s="11">
        <f>'First Dose Daily Demand'!$F15+$CO15</f>
        <v>1610.1317277001906</v>
      </c>
      <c r="DD15" s="11">
        <f>'First Dose Daily Demand'!$F15+$CO15</f>
        <v>1610.1317277001906</v>
      </c>
      <c r="DE15" s="11">
        <f>'First Dose Daily Demand'!$F15+$CO15</f>
        <v>1610.1317277001906</v>
      </c>
      <c r="DF15" s="11">
        <f>'First Dose Daily Demand'!$F15+$CO15</f>
        <v>1610.1317277001906</v>
      </c>
      <c r="DG15" s="11">
        <f>'First Dose Daily Demand'!$F15+$CO15</f>
        <v>1610.1317277001906</v>
      </c>
      <c r="DH15" s="11">
        <f>'First Dose Daily Demand'!$F15+$CO15</f>
        <v>1610.1317277001906</v>
      </c>
      <c r="DI15" s="11">
        <f>'First Dose Daily Demand'!$F15+$CO15</f>
        <v>1610.1317277001906</v>
      </c>
      <c r="DJ15" s="11">
        <f>'First Dose Daily Demand'!$F15+$CO15</f>
        <v>1610.1317277001906</v>
      </c>
      <c r="DK15" s="11">
        <f>'First Dose Daily Demand'!$F15+$CO15</f>
        <v>1610.1317277001906</v>
      </c>
      <c r="DL15" s="11">
        <f>'First Dose Daily Demand'!$F15+$CO15</f>
        <v>1610.1317277001906</v>
      </c>
      <c r="DM15" s="11">
        <f>'First Dose Daily Demand'!$F15+$CO15</f>
        <v>1610.1317277001906</v>
      </c>
      <c r="DN15" s="11">
        <f>'First Dose Daily Demand'!$F15+$CO15</f>
        <v>1610.1317277001906</v>
      </c>
      <c r="DO15" s="11">
        <f>'First Dose Daily Demand'!$F15+$CO15</f>
        <v>1610.1317277001906</v>
      </c>
      <c r="DP15" s="11">
        <f>'First Dose Daily Demand'!$F15+$CO15</f>
        <v>1610.1317277001906</v>
      </c>
      <c r="DQ15" s="11">
        <f>'First Dose Daily Demand'!$F15*2</f>
        <v>744.66291341894987</v>
      </c>
      <c r="DR15" s="11">
        <f>'First Dose Daily Demand'!$F15*2</f>
        <v>744.66291341894987</v>
      </c>
      <c r="DS15" s="11">
        <f>'First Dose Daily Demand'!$F15*2</f>
        <v>744.66291341894987</v>
      </c>
      <c r="DT15" s="11">
        <f>'First Dose Daily Demand'!$F15*2</f>
        <v>744.66291341894987</v>
      </c>
      <c r="DU15" s="11">
        <f>'First Dose Daily Demand'!$F15*2</f>
        <v>744.66291341894987</v>
      </c>
      <c r="DV15" s="11">
        <f>'First Dose Daily Demand'!$F15*2</f>
        <v>744.66291341894987</v>
      </c>
      <c r="DW15" s="11">
        <f>'First Dose Daily Demand'!$F15*2</f>
        <v>744.66291341894987</v>
      </c>
      <c r="DX15" s="11">
        <f>'First Dose Daily Demand'!$F15*2</f>
        <v>744.66291341894987</v>
      </c>
      <c r="DY15" s="11">
        <f>'First Dose Daily Demand'!$F15*2</f>
        <v>744.66291341894987</v>
      </c>
      <c r="DZ15" s="11">
        <f>'First Dose Daily Demand'!$F15*2</f>
        <v>744.66291341894987</v>
      </c>
      <c r="EA15" s="11">
        <f>'First Dose Daily Demand'!$F15*2</f>
        <v>744.66291341894987</v>
      </c>
      <c r="EB15" s="11">
        <f>'First Dose Daily Demand'!$F15*2</f>
        <v>744.66291341894987</v>
      </c>
      <c r="EC15" s="11">
        <f>'First Dose Daily Demand'!$F15*2</f>
        <v>744.66291341894987</v>
      </c>
      <c r="ED15" s="11">
        <f>'First Dose Daily Demand'!$F15*2</f>
        <v>744.66291341894987</v>
      </c>
      <c r="EE15" s="11">
        <f>'First Dose Daily Demand'!$F15*2</f>
        <v>744.66291341894987</v>
      </c>
      <c r="EF15" s="11">
        <f>'First Dose Daily Demand'!$F15*2</f>
        <v>744.66291341894987</v>
      </c>
      <c r="EG15" s="11">
        <f>'First Dose Daily Demand'!$F15*2</f>
        <v>744.66291341894987</v>
      </c>
      <c r="EH15" s="11">
        <f>'First Dose Daily Demand'!$F15*2</f>
        <v>744.66291341894987</v>
      </c>
      <c r="EI15" s="11">
        <f>'First Dose Daily Demand'!$F15*2</f>
        <v>744.66291341894987</v>
      </c>
      <c r="EJ15" s="11">
        <f>'First Dose Daily Demand'!$F15*2</f>
        <v>744.66291341894987</v>
      </c>
      <c r="EK15" s="11">
        <f>'First Dose Daily Demand'!$F15*2</f>
        <v>744.66291341894987</v>
      </c>
      <c r="EL15" s="11">
        <f>'First Dose Daily Demand'!$F15*2</f>
        <v>744.66291341894987</v>
      </c>
      <c r="EM15" s="11">
        <f>'First Dose Daily Demand'!$F15*2</f>
        <v>744.66291341894987</v>
      </c>
      <c r="EN15" s="11">
        <f>'First Dose Daily Demand'!$F15*2</f>
        <v>744.66291341894987</v>
      </c>
      <c r="EO15" s="11">
        <f>'First Dose Daily Demand'!$F15*2</f>
        <v>744.66291341894987</v>
      </c>
      <c r="EP15" s="11">
        <f>'First Dose Daily Demand'!$F15*2</f>
        <v>744.66291341894987</v>
      </c>
      <c r="EQ15" s="11">
        <f>'First Dose Daily Demand'!$F15*2</f>
        <v>744.66291341894987</v>
      </c>
      <c r="ER15" s="11">
        <f>'First Dose Daily Demand'!$F15*2</f>
        <v>744.66291341894987</v>
      </c>
      <c r="ES15" s="11">
        <f>'First Dose Daily Demand'!$F15*2</f>
        <v>744.66291341894987</v>
      </c>
      <c r="ET15" s="11">
        <f>'First Dose Daily Demand'!$F15*2</f>
        <v>744.66291341894987</v>
      </c>
      <c r="EU15" s="11">
        <f>'First Dose Daily Demand'!$F15*2</f>
        <v>744.66291341894987</v>
      </c>
      <c r="EV15" s="11">
        <f>'First Dose Daily Demand'!$F15*2</f>
        <v>744.66291341894987</v>
      </c>
      <c r="EW15" s="11">
        <f>'First Dose Daily Demand'!$F15*2</f>
        <v>744.66291341894987</v>
      </c>
      <c r="EX15" s="11">
        <f>'First Dose Daily Demand'!$F15*2</f>
        <v>744.66291341894987</v>
      </c>
      <c r="EY15" s="11">
        <f>'First Dose Daily Demand'!$F15*2</f>
        <v>744.66291341894987</v>
      </c>
      <c r="EZ15" s="11">
        <f>'First Dose Daily Demand'!$F15*2</f>
        <v>744.66291341894987</v>
      </c>
      <c r="FA15" s="11">
        <f>'First Dose Daily Demand'!$F15*2</f>
        <v>744.66291341894987</v>
      </c>
      <c r="FB15" s="11">
        <f>'First Dose Daily Demand'!$F15*2</f>
        <v>744.66291341894987</v>
      </c>
      <c r="FC15" s="11">
        <f>'First Dose Daily Demand'!$F15*2</f>
        <v>744.66291341894987</v>
      </c>
      <c r="FD15" s="11">
        <f>'First Dose Daily Demand'!$F15*2</f>
        <v>744.66291341894987</v>
      </c>
      <c r="FE15" s="11">
        <f>'First Dose Daily Demand'!$F15*2</f>
        <v>744.66291341894987</v>
      </c>
      <c r="FF15" s="11">
        <f>'First Dose Daily Demand'!$F15*2</f>
        <v>744.66291341894987</v>
      </c>
      <c r="FG15" s="11">
        <f>'First Dose Daily Demand'!$F15*2</f>
        <v>744.66291341894987</v>
      </c>
      <c r="FH15" s="11">
        <f>'First Dose Daily Demand'!$F15*2</f>
        <v>744.66291341894987</v>
      </c>
      <c r="FI15" s="11">
        <f>'First Dose Daily Demand'!$F15*2</f>
        <v>744.66291341894987</v>
      </c>
      <c r="FJ15" s="11">
        <f>'First Dose Daily Demand'!$F15*2</f>
        <v>744.66291341894987</v>
      </c>
      <c r="FK15" s="11">
        <f>'First Dose Daily Demand'!$F15*2</f>
        <v>744.66291341894987</v>
      </c>
      <c r="FL15" s="11">
        <f>'First Dose Daily Demand'!$F15*2</f>
        <v>744.66291341894987</v>
      </c>
      <c r="FM15" s="11">
        <f>'First Dose Daily Demand'!$F15*2</f>
        <v>744.66291341894987</v>
      </c>
      <c r="FN15" s="11">
        <f>'First Dose Daily Demand'!$F15*2</f>
        <v>744.66291341894987</v>
      </c>
      <c r="FO15" s="11">
        <f>'First Dose Daily Demand'!$F15*2</f>
        <v>744.66291341894987</v>
      </c>
      <c r="FP15" s="11">
        <f>'First Dose Daily Demand'!$F15*2</f>
        <v>744.66291341894987</v>
      </c>
      <c r="FQ15" s="11">
        <f>'First Dose Daily Demand'!$F15*2</f>
        <v>744.66291341894987</v>
      </c>
      <c r="FR15" s="11">
        <f>'First Dose Daily Demand'!$F15*2</f>
        <v>744.66291341894987</v>
      </c>
      <c r="FS15" s="11">
        <f>'First Dose Daily Demand'!$F15*2</f>
        <v>744.66291341894987</v>
      </c>
      <c r="FT15" s="11">
        <f>'First Dose Daily Demand'!$F15*2</f>
        <v>744.66291341894987</v>
      </c>
      <c r="FU15" s="11">
        <f>'First Dose Daily Demand'!$F15*2</f>
        <v>744.66291341894987</v>
      </c>
      <c r="FV15" s="11">
        <f>'First Dose Daily Demand'!$F15*2</f>
        <v>744.66291341894987</v>
      </c>
      <c r="FW15" s="11">
        <f>'First Dose Daily Demand'!$F15*2</f>
        <v>744.66291341894987</v>
      </c>
      <c r="FX15" s="11">
        <f>'First Dose Daily Demand'!$F15*2</f>
        <v>744.66291341894987</v>
      </c>
      <c r="FY15" s="11">
        <f>'First Dose Daily Demand'!$F15*2</f>
        <v>744.66291341894987</v>
      </c>
      <c r="FZ15" s="11">
        <f>'First Dose Daily Demand'!$F15*2</f>
        <v>744.66291341894987</v>
      </c>
      <c r="GA15" s="11">
        <f>'First Dose Daily Demand'!$F15*2</f>
        <v>744.66291341894987</v>
      </c>
      <c r="GB15" s="11">
        <f>'First Dose Daily Demand'!$F15*2</f>
        <v>744.66291341894987</v>
      </c>
      <c r="GC15" s="11">
        <f>'First Dose Daily Demand'!$F15*2</f>
        <v>744.66291341894987</v>
      </c>
      <c r="GD15" s="11">
        <f>'First Dose Daily Demand'!$F15*2</f>
        <v>744.66291341894987</v>
      </c>
      <c r="GE15" s="11">
        <f>'First Dose Daily Demand'!$F15*2</f>
        <v>744.66291341894987</v>
      </c>
      <c r="GF15" s="11">
        <f>'First Dose Daily Demand'!$F15*2</f>
        <v>744.66291341894987</v>
      </c>
      <c r="GG15" s="11">
        <f>'First Dose Daily Demand'!$F15*2</f>
        <v>744.66291341894987</v>
      </c>
      <c r="GH15" s="11">
        <f>'First Dose Daily Demand'!$F15*2</f>
        <v>744.66291341894987</v>
      </c>
      <c r="GI15" s="11">
        <f>'First Dose Daily Demand'!$F15*2</f>
        <v>744.66291341894987</v>
      </c>
      <c r="GJ15" s="11">
        <f>'First Dose Daily Demand'!$F15*2</f>
        <v>744.66291341894987</v>
      </c>
      <c r="GK15" s="11">
        <f>'First Dose Daily Demand'!$F15*2</f>
        <v>744.66291341894987</v>
      </c>
      <c r="GL15" s="11">
        <f>'First Dose Daily Demand'!$F15*2</f>
        <v>744.66291341894987</v>
      </c>
      <c r="GM15" s="11">
        <f>'First Dose Daily Demand'!$F15*2</f>
        <v>744.66291341894987</v>
      </c>
      <c r="GN15" s="11">
        <f>'First Dose Daily Demand'!$F15*2</f>
        <v>744.66291341894987</v>
      </c>
      <c r="GO15" s="11">
        <f>'First Dose Daily Demand'!$F15*2</f>
        <v>744.66291341894987</v>
      </c>
      <c r="GP15" s="11">
        <f>'First Dose Daily Demand'!$F15*2</f>
        <v>744.66291341894987</v>
      </c>
      <c r="GQ15" s="11">
        <f>'First Dose Daily Demand'!$F15*2</f>
        <v>744.66291341894987</v>
      </c>
      <c r="GR15" s="11">
        <f>'First Dose Daily Demand'!$F15*2</f>
        <v>744.66291341894987</v>
      </c>
      <c r="GS15" s="11">
        <f>'First Dose Daily Demand'!$F15*2</f>
        <v>744.66291341894987</v>
      </c>
      <c r="GT15" s="11">
        <f>'First Dose Daily Demand'!$F15*2</f>
        <v>744.66291341894987</v>
      </c>
      <c r="GU15" s="11">
        <f>'First Dose Daily Demand'!$F15*2</f>
        <v>744.66291341894987</v>
      </c>
      <c r="GV15" s="11">
        <f>'First Dose Daily Demand'!$F15*2</f>
        <v>744.66291341894987</v>
      </c>
      <c r="GW15" s="11">
        <f>'First Dose Daily Demand'!$F15*2</f>
        <v>744.66291341894987</v>
      </c>
      <c r="GX15" s="11">
        <f>'First Dose Daily Demand'!$F15*2</f>
        <v>744.66291341894987</v>
      </c>
      <c r="GY15" s="11">
        <f>'First Dose Daily Demand'!$F15*2</f>
        <v>744.66291341894987</v>
      </c>
      <c r="GZ15" s="11">
        <f>'First Dose Daily Demand'!$F15*2</f>
        <v>744.66291341894987</v>
      </c>
      <c r="HA15" s="11">
        <f>'First Dose Daily Demand'!$F15*2</f>
        <v>744.66291341894987</v>
      </c>
      <c r="HB15" s="11">
        <f>'First Dose Daily Demand'!$F15*2</f>
        <v>744.66291341894987</v>
      </c>
      <c r="HC15" s="11">
        <f>'First Dose Daily Demand'!$F15*2</f>
        <v>744.66291341894987</v>
      </c>
      <c r="HD15" s="11">
        <f>'First Dose Daily Demand'!$F15*2</f>
        <v>744.66291341894987</v>
      </c>
      <c r="HE15" s="11">
        <f>'First Dose Daily Demand'!$F15*2</f>
        <v>744.66291341894987</v>
      </c>
      <c r="HF15" s="11">
        <f>'First Dose Daily Demand'!$F15*2</f>
        <v>744.66291341894987</v>
      </c>
      <c r="HG15" s="11">
        <f>'First Dose Daily Demand'!$F15*2</f>
        <v>744.66291341894987</v>
      </c>
      <c r="HH15" s="11">
        <f>'First Dose Daily Demand'!$F15*2</f>
        <v>744.66291341894987</v>
      </c>
      <c r="HI15" s="11">
        <f>'First Dose Daily Demand'!$F15*2</f>
        <v>744.66291341894987</v>
      </c>
      <c r="HJ15" s="11">
        <f>'First Dose Daily Demand'!$F15*2</f>
        <v>744.66291341894987</v>
      </c>
      <c r="HK15" s="11">
        <f>'First Dose Daily Demand'!$F15*2</f>
        <v>744.66291341894987</v>
      </c>
      <c r="HL15" s="11">
        <f>'First Dose Daily Demand'!$F15*2</f>
        <v>744.66291341894987</v>
      </c>
      <c r="HM15" s="11">
        <f>'First Dose Daily Demand'!$F15*2</f>
        <v>744.66291341894987</v>
      </c>
      <c r="HN15" s="11">
        <f>'First Dose Daily Demand'!$F15*2</f>
        <v>744.66291341894987</v>
      </c>
      <c r="HO15" s="11">
        <f>'First Dose Daily Demand'!$F15*2</f>
        <v>744.66291341894987</v>
      </c>
      <c r="HP15" s="11">
        <f>'First Dose Daily Demand'!$F15*2</f>
        <v>744.66291341894987</v>
      </c>
      <c r="HQ15" s="11">
        <f>'First Dose Daily Demand'!$F15*2</f>
        <v>744.66291341894987</v>
      </c>
      <c r="HR15" s="11">
        <f>'First Dose Daily Demand'!$F15*2</f>
        <v>744.66291341894987</v>
      </c>
      <c r="HS15" s="11">
        <f>'First Dose Daily Demand'!$F15*2</f>
        <v>744.66291341894987</v>
      </c>
      <c r="HT15" s="11">
        <f>'First Dose Daily Demand'!$F15*2</f>
        <v>744.66291341894987</v>
      </c>
      <c r="HU15" s="11">
        <f>'First Dose Daily Demand'!$F15*2</f>
        <v>744.66291341894987</v>
      </c>
      <c r="HV15" s="11">
        <f>'First Dose Daily Demand'!$F15*2</f>
        <v>744.66291341894987</v>
      </c>
      <c r="HW15" s="11">
        <f>'First Dose Daily Demand'!$F15*2</f>
        <v>744.66291341894987</v>
      </c>
      <c r="HX15" s="11">
        <f>'First Dose Daily Demand'!$F15*2</f>
        <v>744.66291341894987</v>
      </c>
      <c r="HY15" s="11">
        <f>'First Dose Daily Demand'!$F15*2</f>
        <v>744.66291341894987</v>
      </c>
      <c r="HZ15" s="11">
        <f>'First Dose Daily Demand'!$F15*2</f>
        <v>744.66291341894987</v>
      </c>
      <c r="IA15" s="11">
        <f>'First Dose Daily Demand'!$F15*2</f>
        <v>744.66291341894987</v>
      </c>
      <c r="IB15" s="11">
        <f>'First Dose Daily Demand'!$F15*2</f>
        <v>744.66291341894987</v>
      </c>
      <c r="IC15" s="11">
        <f>'First Dose Daily Demand'!$F15*2</f>
        <v>744.66291341894987</v>
      </c>
      <c r="ID15" s="11">
        <f>'First Dose Daily Demand'!$F15*2</f>
        <v>744.66291341894987</v>
      </c>
      <c r="IE15" s="11">
        <f>'First Dose Daily Demand'!$F15*2</f>
        <v>744.66291341894987</v>
      </c>
      <c r="IF15" s="11">
        <f>'First Dose Daily Demand'!$F15*2</f>
        <v>744.66291341894987</v>
      </c>
      <c r="IG15" s="11">
        <f>'First Dose Daily Demand'!$F15*2</f>
        <v>744.66291341894987</v>
      </c>
      <c r="IH15" s="11">
        <f>'First Dose Daily Demand'!$F15*2</f>
        <v>744.66291341894987</v>
      </c>
      <c r="II15" s="11">
        <f>'First Dose Daily Demand'!$F15*2</f>
        <v>744.66291341894987</v>
      </c>
      <c r="IJ15" s="11">
        <f>'First Dose Daily Demand'!$F15*2</f>
        <v>744.66291341894987</v>
      </c>
      <c r="IK15" s="11">
        <f>'First Dose Daily Demand'!$F15*2</f>
        <v>744.66291341894987</v>
      </c>
      <c r="IL15" s="11">
        <f>'First Dose Daily Demand'!$F15*2</f>
        <v>744.66291341894987</v>
      </c>
      <c r="IM15" s="11">
        <f>'First Dose Daily Demand'!$F15*2</f>
        <v>744.66291341894987</v>
      </c>
      <c r="IN15" s="11">
        <f>'First Dose Daily Demand'!$F15*2</f>
        <v>744.66291341894987</v>
      </c>
      <c r="IO15" s="11">
        <f>'First Dose Daily Demand'!$F15*2</f>
        <v>744.66291341894987</v>
      </c>
      <c r="IP15" s="11">
        <f>'First Dose Daily Demand'!$F15*2</f>
        <v>744.66291341894987</v>
      </c>
      <c r="IQ15" s="11">
        <f>'First Dose Daily Demand'!$F15*2</f>
        <v>744.66291341894987</v>
      </c>
      <c r="IR15" s="11">
        <f>'First Dose Daily Demand'!$F15*2</f>
        <v>744.66291341894987</v>
      </c>
      <c r="IS15" s="11">
        <f>'First Dose Daily Demand'!$F15*2</f>
        <v>744.66291341894987</v>
      </c>
      <c r="IT15" s="11">
        <f>'First Dose Daily Demand'!$F15*2</f>
        <v>744.66291341894987</v>
      </c>
      <c r="IU15" s="11">
        <f>'First Dose Daily Demand'!$F15*2</f>
        <v>744.66291341894987</v>
      </c>
      <c r="IV15" s="11">
        <f>'First Dose Daily Demand'!$F15*2</f>
        <v>744.66291341894987</v>
      </c>
      <c r="IW15" s="11">
        <f>'First Dose Daily Demand'!$F15*2</f>
        <v>744.66291341894987</v>
      </c>
      <c r="IX15" s="11">
        <f>'First Dose Daily Demand'!$F15*2</f>
        <v>744.66291341894987</v>
      </c>
      <c r="IY15" s="11">
        <f>'First Dose Daily Demand'!$F15*2</f>
        <v>744.66291341894987</v>
      </c>
      <c r="IZ15" s="11">
        <f>'First Dose Daily Demand'!$F15*2</f>
        <v>744.66291341894987</v>
      </c>
      <c r="JA15" s="11">
        <f>'First Dose Daily Demand'!$F15*2</f>
        <v>744.66291341894987</v>
      </c>
      <c r="JB15" s="11">
        <f>'First Dose Daily Demand'!$F15*2</f>
        <v>744.66291341894987</v>
      </c>
      <c r="JC15" s="11">
        <f>'First Dose Daily Demand'!$F15*2</f>
        <v>744.66291341894987</v>
      </c>
      <c r="JD15" s="11">
        <f>'First Dose Daily Demand'!$F15*2</f>
        <v>744.66291341894987</v>
      </c>
      <c r="JE15" s="11">
        <f>'First Dose Daily Demand'!$F15*2</f>
        <v>744.66291341894987</v>
      </c>
      <c r="JF15" s="11">
        <f>'First Dose Daily Demand'!$F15*2</f>
        <v>744.66291341894987</v>
      </c>
      <c r="JG15" s="11">
        <f>'First Dose Daily Demand'!$F15*2</f>
        <v>744.66291341894987</v>
      </c>
      <c r="JH15" s="11">
        <f>'First Dose Daily Demand'!$F15*2</f>
        <v>744.66291341894987</v>
      </c>
      <c r="JI15" s="11">
        <f>'First Dose Daily Demand'!$F15*2</f>
        <v>744.66291341894987</v>
      </c>
      <c r="JJ15" s="11">
        <f>'First Dose Daily Demand'!$F15*2</f>
        <v>744.66291341894987</v>
      </c>
      <c r="JK15" s="11">
        <f>'First Dose Daily Demand'!$F15*2</f>
        <v>744.66291341894987</v>
      </c>
      <c r="JL15" s="11">
        <f>'First Dose Daily Demand'!$F15*2</f>
        <v>744.66291341894987</v>
      </c>
      <c r="JM15" s="11">
        <f>'First Dose Daily Demand'!$F15*2</f>
        <v>744.66291341894987</v>
      </c>
      <c r="JN15" s="11">
        <f>'First Dose Daily Demand'!$F15*2</f>
        <v>744.66291341894987</v>
      </c>
      <c r="JO15" s="11">
        <f>'First Dose Daily Demand'!$F15*2</f>
        <v>744.66291341894987</v>
      </c>
      <c r="JP15" s="11">
        <f>'First Dose Daily Demand'!$F15*2</f>
        <v>744.66291341894987</v>
      </c>
      <c r="JQ15" s="11">
        <f>'First Dose Daily Demand'!$F15*2</f>
        <v>744.66291341894987</v>
      </c>
    </row>
    <row r="16" spans="1:277">
      <c r="A16" s="68" t="s">
        <v>11</v>
      </c>
      <c r="B16" t="s">
        <v>109</v>
      </c>
      <c r="C16" s="2">
        <f>'First Dose Daily Demand'!$C16</f>
        <v>1210.2293481499453</v>
      </c>
      <c r="D16" s="2">
        <f>'First Dose Daily Demand'!$C16</f>
        <v>1210.2293481499453</v>
      </c>
      <c r="E16" s="2">
        <f>'First Dose Daily Demand'!$C16</f>
        <v>1210.2293481499453</v>
      </c>
      <c r="F16" s="2">
        <f>'First Dose Daily Demand'!$C16</f>
        <v>1210.2293481499453</v>
      </c>
      <c r="G16" s="2">
        <f>'First Dose Daily Demand'!$C16</f>
        <v>1210.2293481499453</v>
      </c>
      <c r="H16" s="2">
        <f>'First Dose Daily Demand'!$C16</f>
        <v>1210.2293481499453</v>
      </c>
      <c r="I16" s="2">
        <f>'First Dose Daily Demand'!$C16</f>
        <v>1210.2293481499453</v>
      </c>
      <c r="J16" s="2">
        <f>'First Dose Daily Demand'!$C16</f>
        <v>1210.2293481499453</v>
      </c>
      <c r="K16" s="2">
        <f>'First Dose Daily Demand'!$C16</f>
        <v>1210.2293481499453</v>
      </c>
      <c r="L16" s="2">
        <f>'First Dose Daily Demand'!$C16</f>
        <v>1210.2293481499453</v>
      </c>
      <c r="M16" s="2">
        <f>'First Dose Daily Demand'!$C16</f>
        <v>1210.2293481499453</v>
      </c>
      <c r="N16" s="2">
        <f>'First Dose Daily Demand'!$C16</f>
        <v>1210.2293481499453</v>
      </c>
      <c r="O16" s="2">
        <f>'First Dose Daily Demand'!$C16</f>
        <v>1210.2293481499453</v>
      </c>
      <c r="P16" s="2">
        <f>'First Dose Daily Demand'!$C16</f>
        <v>1210.2293481499453</v>
      </c>
      <c r="Q16" s="2">
        <f>'First Dose Daily Demand'!$C16</f>
        <v>1210.2293481499453</v>
      </c>
      <c r="R16" s="2">
        <f>'First Dose Daily Demand'!$C16</f>
        <v>1210.2293481499453</v>
      </c>
      <c r="S16" s="2">
        <f>'First Dose Daily Demand'!$C16</f>
        <v>1210.2293481499453</v>
      </c>
      <c r="T16" s="2">
        <f>'First Dose Daily Demand'!$C16</f>
        <v>1210.2293481499453</v>
      </c>
      <c r="U16" s="2">
        <f>'First Dose Daily Demand'!$C16</f>
        <v>1210.2293481499453</v>
      </c>
      <c r="V16" s="2">
        <f>'First Dose Daily Demand'!$C16</f>
        <v>1210.2293481499453</v>
      </c>
      <c r="W16" s="2">
        <f>'First Dose Daily Demand'!$C16</f>
        <v>1210.2293481499453</v>
      </c>
      <c r="X16" s="2">
        <f>'First Dose Daily Demand'!$C16</f>
        <v>1210.2293481499453</v>
      </c>
      <c r="Y16" s="2">
        <f>'First Dose Daily Demand'!$C16</f>
        <v>1210.2293481499453</v>
      </c>
      <c r="Z16" s="2">
        <f>'First Dose Daily Demand'!$C16</f>
        <v>1210.2293481499453</v>
      </c>
      <c r="AA16" s="2">
        <f>'First Dose Daily Demand'!$C16</f>
        <v>1210.2293481499453</v>
      </c>
      <c r="AB16" s="2">
        <f>'First Dose Daily Demand'!$C16</f>
        <v>1210.2293481499453</v>
      </c>
      <c r="AC16" s="2">
        <f>'First Dose Daily Demand'!$C16</f>
        <v>1210.2293481499453</v>
      </c>
      <c r="AD16" s="2">
        <f>'First Dose Daily Demand'!$C16*2</f>
        <v>2420.4586962998906</v>
      </c>
      <c r="AE16" s="2">
        <f>'First Dose Daily Demand'!$C16*2</f>
        <v>2420.4586962998906</v>
      </c>
      <c r="AF16" s="2">
        <f>'First Dose Daily Demand'!$C16*2</f>
        <v>2420.4586962998906</v>
      </c>
      <c r="AG16" s="2">
        <f>'First Dose Daily Demand'!$C16*2</f>
        <v>2420.4586962998906</v>
      </c>
      <c r="AH16" s="2">
        <f>'First Dose Daily Demand'!$C16*2</f>
        <v>2420.4586962998906</v>
      </c>
      <c r="AI16" s="2">
        <f>'First Dose Daily Demand'!$C16*2</f>
        <v>2420.4586962998906</v>
      </c>
      <c r="AJ16" s="2">
        <f>'First Dose Daily Demand'!$C16*2</f>
        <v>2420.4586962998906</v>
      </c>
      <c r="AK16" s="2">
        <f>'First Dose Daily Demand'!$C16*2</f>
        <v>2420.4586962998906</v>
      </c>
      <c r="AL16" s="2">
        <f>'First Dose Daily Demand'!$C16*2</f>
        <v>2420.4586962998906</v>
      </c>
      <c r="AM16" s="2">
        <f>'First Dose Daily Demand'!$C16*2</f>
        <v>2420.4586962998906</v>
      </c>
      <c r="AN16" s="2">
        <f>'First Dose Daily Demand'!$C16*2</f>
        <v>2420.4586962998906</v>
      </c>
      <c r="AO16" s="2">
        <f>'First Dose Daily Demand'!$C16*2</f>
        <v>2420.4586962998906</v>
      </c>
      <c r="AP16" s="2">
        <f>'First Dose Daily Demand'!$C16*2</f>
        <v>2420.4586962998906</v>
      </c>
      <c r="AQ16" s="2">
        <f>'First Dose Daily Demand'!$C16*2</f>
        <v>2420.4586962998906</v>
      </c>
      <c r="AR16" s="2">
        <f>'First Dose Daily Demand'!$C16*2</f>
        <v>2420.4586962998906</v>
      </c>
      <c r="AS16" s="2">
        <f>'First Dose Daily Demand'!$C16*2</f>
        <v>2420.4586962998906</v>
      </c>
      <c r="AT16" s="2">
        <f>'First Dose Daily Demand'!$C16*2</f>
        <v>2420.4586962998906</v>
      </c>
      <c r="AU16" s="2">
        <f>'First Dose Daily Demand'!$C16*2</f>
        <v>2420.4586962998906</v>
      </c>
      <c r="AV16" s="2">
        <f>'First Dose Daily Demand'!$C16*2</f>
        <v>2420.4586962998906</v>
      </c>
      <c r="AW16" s="2">
        <f>'First Dose Daily Demand'!$C16*2</f>
        <v>2420.4586962998906</v>
      </c>
      <c r="AX16" s="2">
        <f>'First Dose Daily Demand'!$C16*2</f>
        <v>2420.4586962998906</v>
      </c>
      <c r="AY16" s="2">
        <f>'First Dose Daily Demand'!$C16*2</f>
        <v>2420.4586962998906</v>
      </c>
      <c r="AZ16" s="2">
        <f>'First Dose Daily Demand'!$C16*2</f>
        <v>2420.4586962998906</v>
      </c>
      <c r="BA16" s="2">
        <f>'First Dose Daily Demand'!$C16*2</f>
        <v>2420.4586962998906</v>
      </c>
      <c r="BB16" s="2">
        <f>'First Dose Daily Demand'!$C16*2</f>
        <v>2420.4586962998906</v>
      </c>
      <c r="BC16" s="2">
        <f>'First Dose Daily Demand'!$C16*2</f>
        <v>2420.4586962998906</v>
      </c>
      <c r="BD16" s="2">
        <f>'First Dose Daily Demand'!$C16*2</f>
        <v>2420.4586962998906</v>
      </c>
      <c r="BE16" s="2">
        <f>'First Dose Daily Demand'!$C16*2</f>
        <v>2420.4586962998906</v>
      </c>
      <c r="BF16" s="2">
        <f>'First Dose Daily Demand'!$C16*2</f>
        <v>2420.4586962998906</v>
      </c>
      <c r="BG16" s="2">
        <f>'First Dose Daily Demand'!$C16*2</f>
        <v>2420.4586962998906</v>
      </c>
      <c r="BH16" s="2">
        <f>'First Dose Daily Demand'!$C16*2</f>
        <v>2420.4586962998906</v>
      </c>
      <c r="BI16" s="2">
        <f>'First Dose Daily Demand'!$C16*2</f>
        <v>2420.4586962998906</v>
      </c>
      <c r="BJ16" s="2">
        <f>'First Dose Daily Demand'!$C16*2</f>
        <v>2420.4586962998906</v>
      </c>
      <c r="BK16" s="2">
        <f>'First Dose Daily Demand'!$C16*2</f>
        <v>2420.4586962998906</v>
      </c>
      <c r="BL16" s="2">
        <f>'First Dose Daily Demand'!$C16*2</f>
        <v>2420.4586962998906</v>
      </c>
      <c r="BM16" s="2">
        <f>'First Dose Daily Demand'!$C16*2</f>
        <v>2420.4586962998906</v>
      </c>
      <c r="BN16" s="2">
        <f>'First Dose Daily Demand'!$C16*2</f>
        <v>2420.4586962998906</v>
      </c>
      <c r="BO16" s="2">
        <f>'First Dose Daily Demand'!$C16*2</f>
        <v>2420.4586962998906</v>
      </c>
      <c r="BP16" s="2">
        <f>'First Dose Daily Demand'!$C16*2</f>
        <v>2420.4586962998906</v>
      </c>
      <c r="BQ16" s="2">
        <f>'First Dose Daily Demand'!$C16*2</f>
        <v>2420.4586962998906</v>
      </c>
      <c r="BR16" s="2">
        <f>'First Dose Daily Demand'!$C16*2</f>
        <v>2420.4586962998906</v>
      </c>
      <c r="BS16" s="2">
        <f>'First Dose Daily Demand'!$C16*2</f>
        <v>2420.4586962998906</v>
      </c>
      <c r="BT16" s="2">
        <f>'First Dose Daily Demand'!$C16*2</f>
        <v>2420.4586962998906</v>
      </c>
      <c r="BU16" s="2">
        <f>'First Dose Daily Demand'!$C16*2</f>
        <v>2420.4586962998906</v>
      </c>
      <c r="BV16" s="2">
        <f>'First Dose Daily Demand'!$C16*2</f>
        <v>2420.4586962998906</v>
      </c>
      <c r="BW16" s="2">
        <f>'First Dose Daily Demand'!$C16*2</f>
        <v>2420.4586962998906</v>
      </c>
      <c r="BX16" s="2">
        <f>'First Dose Daily Demand'!$C16*2</f>
        <v>2420.4586962998906</v>
      </c>
      <c r="BY16" s="2">
        <f>'First Dose Daily Demand'!$C16*2</f>
        <v>2420.4586962998906</v>
      </c>
      <c r="BZ16" s="2">
        <f>'First Dose Daily Demand'!$C16*2</f>
        <v>2420.4586962998906</v>
      </c>
      <c r="CA16" s="2">
        <f>'First Dose Daily Demand'!$C16*2</f>
        <v>2420.4586962998906</v>
      </c>
      <c r="CB16" s="2">
        <f>'First Dose Daily Demand'!$C16*2</f>
        <v>2420.4586962998906</v>
      </c>
      <c r="CC16" s="2">
        <f>'First Dose Daily Demand'!$C16*2</f>
        <v>2420.4586962998906</v>
      </c>
      <c r="CD16" s="2">
        <f>'First Dose Daily Demand'!$C16*2</f>
        <v>2420.4586962998906</v>
      </c>
      <c r="CE16" s="2">
        <f>'First Dose Daily Demand'!$C16*2</f>
        <v>2420.4586962998906</v>
      </c>
      <c r="CF16" s="2">
        <f>'First Dose Daily Demand'!$C16*2</f>
        <v>2420.4586962998906</v>
      </c>
      <c r="CG16" s="2">
        <f>'First Dose Daily Demand'!$C16*2</f>
        <v>2420.4586962998906</v>
      </c>
      <c r="CH16" s="2">
        <f>'First Dose Daily Demand'!$C16*2</f>
        <v>2420.4586962998906</v>
      </c>
      <c r="CI16" s="2">
        <f>'First Dose Daily Demand'!$C16*2</f>
        <v>2420.4586962998906</v>
      </c>
      <c r="CJ16" s="2">
        <f>'First Dose Daily Demand'!$C16*2</f>
        <v>2420.4586962998906</v>
      </c>
      <c r="CK16" s="2">
        <f>'First Dose Daily Demand'!$C16*2</f>
        <v>2420.4586962998906</v>
      </c>
      <c r="CL16" s="2">
        <f>'First Dose Daily Demand'!$C16*2</f>
        <v>2420.4586962998906</v>
      </c>
      <c r="CM16" s="2">
        <f>'First Dose Daily Demand'!$C16*2</f>
        <v>2420.4586962998906</v>
      </c>
      <c r="CN16" s="2">
        <f>'First Dose Daily Demand'!$C16*2</f>
        <v>2420.4586962998906</v>
      </c>
      <c r="CO16" s="2">
        <f>'First Dose Daily Demand'!$C16*2</f>
        <v>2420.4586962998906</v>
      </c>
      <c r="CP16" s="3">
        <f>'First Dose Daily Demand'!$F16+$CO16</f>
        <v>3076.5068486443092</v>
      </c>
      <c r="CQ16" s="3">
        <f>'First Dose Daily Demand'!$F16+$CO16</f>
        <v>3076.5068486443092</v>
      </c>
      <c r="CR16" s="3">
        <f>'First Dose Daily Demand'!$F16+$CO16</f>
        <v>3076.5068486443092</v>
      </c>
      <c r="CS16" s="3">
        <f>'First Dose Daily Demand'!$F16+$CO16</f>
        <v>3076.5068486443092</v>
      </c>
      <c r="CT16" s="3">
        <f>'First Dose Daily Demand'!$F16+$CO16</f>
        <v>3076.5068486443092</v>
      </c>
      <c r="CU16" s="3">
        <f>'First Dose Daily Demand'!$F16+$CO16</f>
        <v>3076.5068486443092</v>
      </c>
      <c r="CV16" s="3">
        <f>'First Dose Daily Demand'!$F16+$CO16</f>
        <v>3076.5068486443092</v>
      </c>
      <c r="CW16" s="3">
        <f>'First Dose Daily Demand'!$F16+$CO16</f>
        <v>3076.5068486443092</v>
      </c>
      <c r="CX16" s="3">
        <f>'First Dose Daily Demand'!$F16+$CO16</f>
        <v>3076.5068486443092</v>
      </c>
      <c r="CY16" s="3">
        <f>'First Dose Daily Demand'!$F16+$CO16</f>
        <v>3076.5068486443092</v>
      </c>
      <c r="CZ16" s="3">
        <f>'First Dose Daily Demand'!$F16+$CO16</f>
        <v>3076.5068486443092</v>
      </c>
      <c r="DA16" s="3">
        <f>'First Dose Daily Demand'!$F16+$CO16</f>
        <v>3076.5068486443092</v>
      </c>
      <c r="DB16" s="3">
        <f>'First Dose Daily Demand'!$F16+$CO16</f>
        <v>3076.5068486443092</v>
      </c>
      <c r="DC16" s="3">
        <f>'First Dose Daily Demand'!$F16+$CO16</f>
        <v>3076.5068486443092</v>
      </c>
      <c r="DD16" s="3">
        <f>'First Dose Daily Demand'!$F16+$CO16</f>
        <v>3076.5068486443092</v>
      </c>
      <c r="DE16" s="3">
        <f>'First Dose Daily Demand'!$F16+$CO16</f>
        <v>3076.5068486443092</v>
      </c>
      <c r="DF16" s="3">
        <f>'First Dose Daily Demand'!$F16+$CO16</f>
        <v>3076.5068486443092</v>
      </c>
      <c r="DG16" s="3">
        <f>'First Dose Daily Demand'!$F16+$CO16</f>
        <v>3076.5068486443092</v>
      </c>
      <c r="DH16" s="3">
        <f>'First Dose Daily Demand'!$F16+$CO16</f>
        <v>3076.5068486443092</v>
      </c>
      <c r="DI16" s="3">
        <f>'First Dose Daily Demand'!$F16+$CO16</f>
        <v>3076.5068486443092</v>
      </c>
      <c r="DJ16" s="3">
        <f>'First Dose Daily Demand'!$F16+$CO16</f>
        <v>3076.5068486443092</v>
      </c>
      <c r="DK16" s="3">
        <f>'First Dose Daily Demand'!$F16+$CO16</f>
        <v>3076.5068486443092</v>
      </c>
      <c r="DL16" s="3">
        <f>'First Dose Daily Demand'!$F16+$CO16</f>
        <v>3076.5068486443092</v>
      </c>
      <c r="DM16" s="3">
        <f>'First Dose Daily Demand'!$F16+$CO16</f>
        <v>3076.5068486443092</v>
      </c>
      <c r="DN16" s="3">
        <f>'First Dose Daily Demand'!$F16+$CO16</f>
        <v>3076.5068486443092</v>
      </c>
      <c r="DO16" s="3">
        <f>'First Dose Daily Demand'!$F16+$CO16</f>
        <v>3076.5068486443092</v>
      </c>
      <c r="DP16" s="3">
        <f>'First Dose Daily Demand'!$F16+$CO16</f>
        <v>3076.5068486443092</v>
      </c>
      <c r="DQ16" s="3">
        <f>'First Dose Daily Demand'!$F16*2</f>
        <v>1312.0963046888376</v>
      </c>
      <c r="DR16" s="3">
        <f>'First Dose Daily Demand'!$F16*2</f>
        <v>1312.0963046888376</v>
      </c>
      <c r="DS16" s="3">
        <f>'First Dose Daily Demand'!$F16*2</f>
        <v>1312.0963046888376</v>
      </c>
      <c r="DT16" s="3">
        <f>'First Dose Daily Demand'!$F16*2</f>
        <v>1312.0963046888376</v>
      </c>
      <c r="DU16" s="3">
        <f>'First Dose Daily Demand'!$F16*2</f>
        <v>1312.0963046888376</v>
      </c>
      <c r="DV16" s="3">
        <f>'First Dose Daily Demand'!$F16*2</f>
        <v>1312.0963046888376</v>
      </c>
      <c r="DW16" s="3">
        <f>'First Dose Daily Demand'!$F16*2</f>
        <v>1312.0963046888376</v>
      </c>
      <c r="DX16" s="3">
        <f>'First Dose Daily Demand'!$F16*2</f>
        <v>1312.0963046888376</v>
      </c>
      <c r="DY16" s="3">
        <f>'First Dose Daily Demand'!$F16*2</f>
        <v>1312.0963046888376</v>
      </c>
      <c r="DZ16" s="3">
        <f>'First Dose Daily Demand'!$F16*2</f>
        <v>1312.0963046888376</v>
      </c>
      <c r="EA16" s="3">
        <f>'First Dose Daily Demand'!$F16*2</f>
        <v>1312.0963046888376</v>
      </c>
      <c r="EB16" s="3">
        <f>'First Dose Daily Demand'!$F16*2</f>
        <v>1312.0963046888376</v>
      </c>
      <c r="EC16" s="3">
        <f>'First Dose Daily Demand'!$F16*2</f>
        <v>1312.0963046888376</v>
      </c>
      <c r="ED16" s="3">
        <f>'First Dose Daily Demand'!$F16*2</f>
        <v>1312.0963046888376</v>
      </c>
      <c r="EE16" s="3">
        <f>'First Dose Daily Demand'!$F16*2</f>
        <v>1312.0963046888376</v>
      </c>
      <c r="EF16" s="3">
        <f>'First Dose Daily Demand'!$F16*2</f>
        <v>1312.0963046888376</v>
      </c>
      <c r="EG16" s="3">
        <f>'First Dose Daily Demand'!$F16*2</f>
        <v>1312.0963046888376</v>
      </c>
      <c r="EH16" s="3">
        <f>'First Dose Daily Demand'!$F16*2</f>
        <v>1312.0963046888376</v>
      </c>
      <c r="EI16" s="3">
        <f>'First Dose Daily Demand'!$F16*2</f>
        <v>1312.0963046888376</v>
      </c>
      <c r="EJ16" s="3">
        <f>'First Dose Daily Demand'!$F16*2</f>
        <v>1312.0963046888376</v>
      </c>
      <c r="EK16" s="3">
        <f>'First Dose Daily Demand'!$F16*2</f>
        <v>1312.0963046888376</v>
      </c>
      <c r="EL16" s="3">
        <f>'First Dose Daily Demand'!$F16*2</f>
        <v>1312.0963046888376</v>
      </c>
      <c r="EM16" s="3">
        <f>'First Dose Daily Demand'!$F16*2</f>
        <v>1312.0963046888376</v>
      </c>
      <c r="EN16" s="3">
        <f>'First Dose Daily Demand'!$F16*2</f>
        <v>1312.0963046888376</v>
      </c>
      <c r="EO16" s="3">
        <f>'First Dose Daily Demand'!$F16*2</f>
        <v>1312.0963046888376</v>
      </c>
      <c r="EP16" s="3">
        <f>'First Dose Daily Demand'!$F16*2</f>
        <v>1312.0963046888376</v>
      </c>
      <c r="EQ16" s="3">
        <f>'First Dose Daily Demand'!$F16*2</f>
        <v>1312.0963046888376</v>
      </c>
      <c r="ER16" s="3">
        <f>'First Dose Daily Demand'!$F16*2</f>
        <v>1312.0963046888376</v>
      </c>
      <c r="ES16" s="3">
        <f>'First Dose Daily Demand'!$F16*2</f>
        <v>1312.0963046888376</v>
      </c>
      <c r="ET16" s="3">
        <f>'First Dose Daily Demand'!$F16*2</f>
        <v>1312.0963046888376</v>
      </c>
      <c r="EU16" s="3">
        <f>'First Dose Daily Demand'!$F16*2</f>
        <v>1312.0963046888376</v>
      </c>
      <c r="EV16" s="3">
        <f>'First Dose Daily Demand'!$F16*2</f>
        <v>1312.0963046888376</v>
      </c>
      <c r="EW16" s="3">
        <f>'First Dose Daily Demand'!$F16*2</f>
        <v>1312.0963046888376</v>
      </c>
      <c r="EX16" s="3">
        <f>'First Dose Daily Demand'!$F16*2</f>
        <v>1312.0963046888376</v>
      </c>
      <c r="EY16" s="3">
        <f>'First Dose Daily Demand'!$F16*2</f>
        <v>1312.0963046888376</v>
      </c>
      <c r="EZ16" s="3">
        <f>'First Dose Daily Demand'!$F16*2</f>
        <v>1312.0963046888376</v>
      </c>
      <c r="FA16" s="3">
        <f>'First Dose Daily Demand'!$F16*2</f>
        <v>1312.0963046888376</v>
      </c>
      <c r="FB16" s="3">
        <f>'First Dose Daily Demand'!$F16*2</f>
        <v>1312.0963046888376</v>
      </c>
      <c r="FC16" s="3">
        <f>'First Dose Daily Demand'!$F16*2</f>
        <v>1312.0963046888376</v>
      </c>
      <c r="FD16" s="3">
        <f>'First Dose Daily Demand'!$F16*2</f>
        <v>1312.0963046888376</v>
      </c>
      <c r="FE16" s="3">
        <f>'First Dose Daily Demand'!$F16*2</f>
        <v>1312.0963046888376</v>
      </c>
      <c r="FF16" s="3">
        <f>'First Dose Daily Demand'!$F16*2</f>
        <v>1312.0963046888376</v>
      </c>
      <c r="FG16" s="3">
        <f>'First Dose Daily Demand'!$F16*2</f>
        <v>1312.0963046888376</v>
      </c>
      <c r="FH16" s="3">
        <f>'First Dose Daily Demand'!$F16*2</f>
        <v>1312.0963046888376</v>
      </c>
      <c r="FI16" s="3">
        <f>'First Dose Daily Demand'!$F16*2</f>
        <v>1312.0963046888376</v>
      </c>
      <c r="FJ16" s="3">
        <f>'First Dose Daily Demand'!$F16*2</f>
        <v>1312.0963046888376</v>
      </c>
      <c r="FK16" s="3">
        <f>'First Dose Daily Demand'!$F16*2</f>
        <v>1312.0963046888376</v>
      </c>
      <c r="FL16" s="3">
        <f>'First Dose Daily Demand'!$F16*2</f>
        <v>1312.0963046888376</v>
      </c>
      <c r="FM16" s="3">
        <f>'First Dose Daily Demand'!$F16*2</f>
        <v>1312.0963046888376</v>
      </c>
      <c r="FN16" s="3">
        <f>'First Dose Daily Demand'!$F16*2</f>
        <v>1312.0963046888376</v>
      </c>
      <c r="FO16" s="3">
        <f>'First Dose Daily Demand'!$F16*2</f>
        <v>1312.0963046888376</v>
      </c>
      <c r="FP16" s="3">
        <f>'First Dose Daily Demand'!$F16*2</f>
        <v>1312.0963046888376</v>
      </c>
      <c r="FQ16" s="3">
        <f>'First Dose Daily Demand'!$F16*2</f>
        <v>1312.0963046888376</v>
      </c>
      <c r="FR16" s="3">
        <f>'First Dose Daily Demand'!$F16*2</f>
        <v>1312.0963046888376</v>
      </c>
      <c r="FS16" s="3">
        <f>'First Dose Daily Demand'!$F16*2</f>
        <v>1312.0963046888376</v>
      </c>
      <c r="FT16" s="3">
        <f>'First Dose Daily Demand'!$F16*2</f>
        <v>1312.0963046888376</v>
      </c>
      <c r="FU16" s="3">
        <f>'First Dose Daily Demand'!$F16*2</f>
        <v>1312.0963046888376</v>
      </c>
      <c r="FV16" s="3">
        <f>'First Dose Daily Demand'!$F16*2</f>
        <v>1312.0963046888376</v>
      </c>
      <c r="FW16" s="3">
        <f>'First Dose Daily Demand'!$F16*2</f>
        <v>1312.0963046888376</v>
      </c>
      <c r="FX16" s="3">
        <f>'First Dose Daily Demand'!$F16*2</f>
        <v>1312.0963046888376</v>
      </c>
      <c r="FY16" s="3">
        <f>'First Dose Daily Demand'!$F16*2</f>
        <v>1312.0963046888376</v>
      </c>
      <c r="FZ16" s="3">
        <f>'First Dose Daily Demand'!$F16*2</f>
        <v>1312.0963046888376</v>
      </c>
      <c r="GA16" s="3">
        <f>'First Dose Daily Demand'!$F16*2</f>
        <v>1312.0963046888376</v>
      </c>
      <c r="GB16" s="3">
        <f>'First Dose Daily Demand'!$F16*2</f>
        <v>1312.0963046888376</v>
      </c>
      <c r="GC16" s="3">
        <f>'First Dose Daily Demand'!$F16*2</f>
        <v>1312.0963046888376</v>
      </c>
      <c r="GD16" s="3">
        <f>'First Dose Daily Demand'!$F16*2</f>
        <v>1312.0963046888376</v>
      </c>
      <c r="GE16" s="3">
        <f>'First Dose Daily Demand'!$F16*2</f>
        <v>1312.0963046888376</v>
      </c>
      <c r="GF16" s="3">
        <f>'First Dose Daily Demand'!$F16*2</f>
        <v>1312.0963046888376</v>
      </c>
      <c r="GG16" s="3">
        <f>'First Dose Daily Demand'!$F16*2</f>
        <v>1312.0963046888376</v>
      </c>
      <c r="GH16" s="3">
        <f>'First Dose Daily Demand'!$F16*2</f>
        <v>1312.0963046888376</v>
      </c>
      <c r="GI16" s="3">
        <f>'First Dose Daily Demand'!$F16*2</f>
        <v>1312.0963046888376</v>
      </c>
      <c r="GJ16" s="3">
        <f>'First Dose Daily Demand'!$F16*2</f>
        <v>1312.0963046888376</v>
      </c>
      <c r="GK16" s="3">
        <f>'First Dose Daily Demand'!$F16*2</f>
        <v>1312.0963046888376</v>
      </c>
      <c r="GL16" s="3">
        <f>'First Dose Daily Demand'!$F16*2</f>
        <v>1312.0963046888376</v>
      </c>
      <c r="GM16" s="3">
        <f>'First Dose Daily Demand'!$F16*2</f>
        <v>1312.0963046888376</v>
      </c>
      <c r="GN16" s="3">
        <f>'First Dose Daily Demand'!$F16*2</f>
        <v>1312.0963046888376</v>
      </c>
      <c r="GO16" s="3">
        <f>'First Dose Daily Demand'!$F16*2</f>
        <v>1312.0963046888376</v>
      </c>
      <c r="GP16" s="3">
        <f>'First Dose Daily Demand'!$F16*2</f>
        <v>1312.0963046888376</v>
      </c>
      <c r="GQ16" s="3">
        <f>'First Dose Daily Demand'!$F16*2</f>
        <v>1312.0963046888376</v>
      </c>
      <c r="GR16" s="3">
        <f>'First Dose Daily Demand'!$F16*2</f>
        <v>1312.0963046888376</v>
      </c>
      <c r="GS16" s="3">
        <f>'First Dose Daily Demand'!$F16*2</f>
        <v>1312.0963046888376</v>
      </c>
      <c r="GT16" s="3">
        <f>'First Dose Daily Demand'!$F16*2</f>
        <v>1312.0963046888376</v>
      </c>
      <c r="GU16" s="3">
        <f>'First Dose Daily Demand'!$F16*2</f>
        <v>1312.0963046888376</v>
      </c>
      <c r="GV16" s="3">
        <f>'First Dose Daily Demand'!$F16*2</f>
        <v>1312.0963046888376</v>
      </c>
      <c r="GW16" s="3">
        <f>'First Dose Daily Demand'!$F16*2</f>
        <v>1312.0963046888376</v>
      </c>
      <c r="GX16" s="3">
        <f>'First Dose Daily Demand'!$F16*2</f>
        <v>1312.0963046888376</v>
      </c>
      <c r="GY16" s="3">
        <f>'First Dose Daily Demand'!$F16*2</f>
        <v>1312.0963046888376</v>
      </c>
      <c r="GZ16" s="3">
        <f>'First Dose Daily Demand'!$F16*2</f>
        <v>1312.0963046888376</v>
      </c>
      <c r="HA16" s="3">
        <f>'First Dose Daily Demand'!$F16*2</f>
        <v>1312.0963046888376</v>
      </c>
      <c r="HB16" s="3">
        <f>'First Dose Daily Demand'!$F16*2</f>
        <v>1312.0963046888376</v>
      </c>
      <c r="HC16" s="3">
        <f>'First Dose Daily Demand'!$F16*2</f>
        <v>1312.0963046888376</v>
      </c>
      <c r="HD16" s="3">
        <f>'First Dose Daily Demand'!$F16*2</f>
        <v>1312.0963046888376</v>
      </c>
      <c r="HE16" s="3">
        <f>'First Dose Daily Demand'!$F16*2</f>
        <v>1312.0963046888376</v>
      </c>
      <c r="HF16" s="3">
        <f>'First Dose Daily Demand'!$F16*2</f>
        <v>1312.0963046888376</v>
      </c>
      <c r="HG16" s="3">
        <f>'First Dose Daily Demand'!$F16*2</f>
        <v>1312.0963046888376</v>
      </c>
      <c r="HH16" s="3">
        <f>'First Dose Daily Demand'!$F16*2</f>
        <v>1312.0963046888376</v>
      </c>
      <c r="HI16" s="3">
        <f>'First Dose Daily Demand'!$F16*2</f>
        <v>1312.0963046888376</v>
      </c>
      <c r="HJ16" s="3">
        <f>'First Dose Daily Demand'!$F16*2</f>
        <v>1312.0963046888376</v>
      </c>
      <c r="HK16" s="3">
        <f>'First Dose Daily Demand'!$F16*2</f>
        <v>1312.0963046888376</v>
      </c>
      <c r="HL16" s="3">
        <f>'First Dose Daily Demand'!$F16*2</f>
        <v>1312.0963046888376</v>
      </c>
      <c r="HM16" s="3">
        <f>'First Dose Daily Demand'!$F16*2</f>
        <v>1312.0963046888376</v>
      </c>
      <c r="HN16" s="3">
        <f>'First Dose Daily Demand'!$F16*2</f>
        <v>1312.0963046888376</v>
      </c>
      <c r="HO16" s="3">
        <f>'First Dose Daily Demand'!$F16*2</f>
        <v>1312.0963046888376</v>
      </c>
      <c r="HP16" s="3">
        <f>'First Dose Daily Demand'!$F16*2</f>
        <v>1312.0963046888376</v>
      </c>
      <c r="HQ16" s="3">
        <f>'First Dose Daily Demand'!$F16*2</f>
        <v>1312.0963046888376</v>
      </c>
      <c r="HR16" s="3">
        <f>'First Dose Daily Demand'!$F16*2</f>
        <v>1312.0963046888376</v>
      </c>
      <c r="HS16" s="3">
        <f>'First Dose Daily Demand'!$F16*2</f>
        <v>1312.0963046888376</v>
      </c>
      <c r="HT16" s="3">
        <f>'First Dose Daily Demand'!$F16*2</f>
        <v>1312.0963046888376</v>
      </c>
      <c r="HU16" s="3">
        <f>'First Dose Daily Demand'!$F16*2</f>
        <v>1312.0963046888376</v>
      </c>
      <c r="HV16" s="3">
        <f>'First Dose Daily Demand'!$F16*2</f>
        <v>1312.0963046888376</v>
      </c>
      <c r="HW16" s="3">
        <f>'First Dose Daily Demand'!$F16*2</f>
        <v>1312.0963046888376</v>
      </c>
      <c r="HX16" s="3">
        <f>'First Dose Daily Demand'!$F16*2</f>
        <v>1312.0963046888376</v>
      </c>
      <c r="HY16" s="3">
        <f>'First Dose Daily Demand'!$F16*2</f>
        <v>1312.0963046888376</v>
      </c>
      <c r="HZ16" s="3">
        <f>'First Dose Daily Demand'!$F16*2</f>
        <v>1312.0963046888376</v>
      </c>
      <c r="IA16" s="3">
        <f>'First Dose Daily Demand'!$F16*2</f>
        <v>1312.0963046888376</v>
      </c>
      <c r="IB16" s="3">
        <f>'First Dose Daily Demand'!$F16*2</f>
        <v>1312.0963046888376</v>
      </c>
      <c r="IC16" s="3">
        <f>'First Dose Daily Demand'!$F16*2</f>
        <v>1312.0963046888376</v>
      </c>
      <c r="ID16" s="3">
        <f>'First Dose Daily Demand'!$F16*2</f>
        <v>1312.0963046888376</v>
      </c>
      <c r="IE16" s="3">
        <f>'First Dose Daily Demand'!$F16*2</f>
        <v>1312.0963046888376</v>
      </c>
      <c r="IF16" s="3">
        <f>'First Dose Daily Demand'!$F16*2</f>
        <v>1312.0963046888376</v>
      </c>
      <c r="IG16" s="3">
        <f>'First Dose Daily Demand'!$F16*2</f>
        <v>1312.0963046888376</v>
      </c>
      <c r="IH16" s="3">
        <f>'First Dose Daily Demand'!$F16*2</f>
        <v>1312.0963046888376</v>
      </c>
      <c r="II16" s="3">
        <f>'First Dose Daily Demand'!$F16*2</f>
        <v>1312.0963046888376</v>
      </c>
      <c r="IJ16" s="3">
        <f>'First Dose Daily Demand'!$F16*2</f>
        <v>1312.0963046888376</v>
      </c>
      <c r="IK16" s="3">
        <f>'First Dose Daily Demand'!$F16*2</f>
        <v>1312.0963046888376</v>
      </c>
      <c r="IL16" s="3">
        <f>'First Dose Daily Demand'!$F16*2</f>
        <v>1312.0963046888376</v>
      </c>
      <c r="IM16" s="3">
        <f>'First Dose Daily Demand'!$F16*2</f>
        <v>1312.0963046888376</v>
      </c>
      <c r="IN16" s="3">
        <f>'First Dose Daily Demand'!$F16*2</f>
        <v>1312.0963046888376</v>
      </c>
      <c r="IO16" s="3">
        <f>'First Dose Daily Demand'!$F16*2</f>
        <v>1312.0963046888376</v>
      </c>
      <c r="IP16" s="3">
        <f>'First Dose Daily Demand'!$F16*2</f>
        <v>1312.0963046888376</v>
      </c>
      <c r="IQ16" s="3">
        <f>'First Dose Daily Demand'!$F16*2</f>
        <v>1312.0963046888376</v>
      </c>
      <c r="IR16" s="3">
        <f>'First Dose Daily Demand'!$F16*2</f>
        <v>1312.0963046888376</v>
      </c>
      <c r="IS16" s="3">
        <f>'First Dose Daily Demand'!$F16*2</f>
        <v>1312.0963046888376</v>
      </c>
      <c r="IT16" s="3">
        <f>'First Dose Daily Demand'!$F16*2</f>
        <v>1312.0963046888376</v>
      </c>
      <c r="IU16" s="3">
        <f>'First Dose Daily Demand'!$F16*2</f>
        <v>1312.0963046888376</v>
      </c>
      <c r="IV16" s="3">
        <f>'First Dose Daily Demand'!$F16*2</f>
        <v>1312.0963046888376</v>
      </c>
      <c r="IW16" s="3">
        <f>'First Dose Daily Demand'!$F16*2</f>
        <v>1312.0963046888376</v>
      </c>
      <c r="IX16" s="3">
        <f>'First Dose Daily Demand'!$F16*2</f>
        <v>1312.0963046888376</v>
      </c>
      <c r="IY16" s="3">
        <f>'First Dose Daily Demand'!$F16*2</f>
        <v>1312.0963046888376</v>
      </c>
      <c r="IZ16" s="3">
        <f>'First Dose Daily Demand'!$F16*2</f>
        <v>1312.0963046888376</v>
      </c>
      <c r="JA16" s="3">
        <f>'First Dose Daily Demand'!$F16*2</f>
        <v>1312.0963046888376</v>
      </c>
      <c r="JB16" s="3">
        <f>'First Dose Daily Demand'!$F16*2</f>
        <v>1312.0963046888376</v>
      </c>
      <c r="JC16" s="3">
        <f>'First Dose Daily Demand'!$F16*2</f>
        <v>1312.0963046888376</v>
      </c>
      <c r="JD16" s="3">
        <f>'First Dose Daily Demand'!$F16*2</f>
        <v>1312.0963046888376</v>
      </c>
      <c r="JE16" s="3">
        <f>'First Dose Daily Demand'!$F16*2</f>
        <v>1312.0963046888376</v>
      </c>
      <c r="JF16" s="3">
        <f>'First Dose Daily Demand'!$F16*2</f>
        <v>1312.0963046888376</v>
      </c>
      <c r="JG16" s="3">
        <f>'First Dose Daily Demand'!$F16*2</f>
        <v>1312.0963046888376</v>
      </c>
      <c r="JH16" s="3">
        <f>'First Dose Daily Demand'!$F16*2</f>
        <v>1312.0963046888376</v>
      </c>
      <c r="JI16" s="3">
        <f>'First Dose Daily Demand'!$F16*2</f>
        <v>1312.0963046888376</v>
      </c>
      <c r="JJ16" s="3">
        <f>'First Dose Daily Demand'!$F16*2</f>
        <v>1312.0963046888376</v>
      </c>
      <c r="JK16" s="3">
        <f>'First Dose Daily Demand'!$F16*2</f>
        <v>1312.0963046888376</v>
      </c>
      <c r="JL16" s="3">
        <f>'First Dose Daily Demand'!$F16*2</f>
        <v>1312.0963046888376</v>
      </c>
      <c r="JM16" s="3">
        <f>'First Dose Daily Demand'!$F16*2</f>
        <v>1312.0963046888376</v>
      </c>
      <c r="JN16" s="3">
        <f>'First Dose Daily Demand'!$F16*2</f>
        <v>1312.0963046888376</v>
      </c>
      <c r="JO16" s="3">
        <f>'First Dose Daily Demand'!$F16*2</f>
        <v>1312.0963046888376</v>
      </c>
      <c r="JP16" s="3">
        <f>'First Dose Daily Demand'!$F16*2</f>
        <v>1312.0963046888376</v>
      </c>
      <c r="JQ16" s="3">
        <f>'First Dose Daily Demand'!$F16*2</f>
        <v>1312.0963046888376</v>
      </c>
    </row>
    <row r="17" spans="1:277">
      <c r="A17" s="68"/>
      <c r="B17" t="s">
        <v>110</v>
      </c>
      <c r="C17" s="2">
        <f>'First Dose Daily Demand'!$C17</f>
        <v>287.42925146484862</v>
      </c>
      <c r="D17" s="2">
        <f>'First Dose Daily Demand'!$C17</f>
        <v>287.42925146484862</v>
      </c>
      <c r="E17" s="2">
        <f>'First Dose Daily Demand'!$C17</f>
        <v>287.42925146484862</v>
      </c>
      <c r="F17" s="2">
        <f>'First Dose Daily Demand'!$C17</f>
        <v>287.42925146484862</v>
      </c>
      <c r="G17" s="2">
        <f>'First Dose Daily Demand'!$C17</f>
        <v>287.42925146484862</v>
      </c>
      <c r="H17" s="2">
        <f>'First Dose Daily Demand'!$C17</f>
        <v>287.42925146484862</v>
      </c>
      <c r="I17" s="2">
        <f>'First Dose Daily Demand'!$C17</f>
        <v>287.42925146484862</v>
      </c>
      <c r="J17" s="2">
        <f>'First Dose Daily Demand'!$C17</f>
        <v>287.42925146484862</v>
      </c>
      <c r="K17" s="2">
        <f>'First Dose Daily Demand'!$C17</f>
        <v>287.42925146484862</v>
      </c>
      <c r="L17" s="2">
        <f>'First Dose Daily Demand'!$C17</f>
        <v>287.42925146484862</v>
      </c>
      <c r="M17" s="2">
        <f>'First Dose Daily Demand'!$C17</f>
        <v>287.42925146484862</v>
      </c>
      <c r="N17" s="2">
        <f>'First Dose Daily Demand'!$C17</f>
        <v>287.42925146484862</v>
      </c>
      <c r="O17" s="2">
        <f>'First Dose Daily Demand'!$C17</f>
        <v>287.42925146484862</v>
      </c>
      <c r="P17" s="2">
        <f>'First Dose Daily Demand'!$C17</f>
        <v>287.42925146484862</v>
      </c>
      <c r="Q17" s="2">
        <f>'First Dose Daily Demand'!$C17</f>
        <v>287.42925146484862</v>
      </c>
      <c r="R17" s="2">
        <f>'First Dose Daily Demand'!$C17</f>
        <v>287.42925146484862</v>
      </c>
      <c r="S17" s="2">
        <f>'First Dose Daily Demand'!$C17</f>
        <v>287.42925146484862</v>
      </c>
      <c r="T17" s="2">
        <f>'First Dose Daily Demand'!$C17</f>
        <v>287.42925146484862</v>
      </c>
      <c r="U17" s="2">
        <f>'First Dose Daily Demand'!$C17</f>
        <v>287.42925146484862</v>
      </c>
      <c r="V17" s="2">
        <f>'First Dose Daily Demand'!$C17</f>
        <v>287.42925146484862</v>
      </c>
      <c r="W17" s="2">
        <f>'First Dose Daily Demand'!$C17</f>
        <v>287.42925146484862</v>
      </c>
      <c r="X17" s="2">
        <f>'First Dose Daily Demand'!$C17</f>
        <v>287.42925146484862</v>
      </c>
      <c r="Y17" s="2">
        <f>'First Dose Daily Demand'!$C17</f>
        <v>287.42925146484862</v>
      </c>
      <c r="Z17" s="2">
        <f>'First Dose Daily Demand'!$C17</f>
        <v>287.42925146484862</v>
      </c>
      <c r="AA17" s="2">
        <f>'First Dose Daily Demand'!$C17</f>
        <v>287.42925146484862</v>
      </c>
      <c r="AB17" s="2">
        <f>'First Dose Daily Demand'!$C17</f>
        <v>287.42925146484862</v>
      </c>
      <c r="AC17" s="2">
        <f>'First Dose Daily Demand'!$C17</f>
        <v>287.42925146484862</v>
      </c>
      <c r="AD17" s="2">
        <f>'First Dose Daily Demand'!$C17*2</f>
        <v>574.85850292969724</v>
      </c>
      <c r="AE17" s="2">
        <f>'First Dose Daily Demand'!$C17*2</f>
        <v>574.85850292969724</v>
      </c>
      <c r="AF17" s="2">
        <f>'First Dose Daily Demand'!$C17*2</f>
        <v>574.85850292969724</v>
      </c>
      <c r="AG17" s="2">
        <f>'First Dose Daily Demand'!$C17*2</f>
        <v>574.85850292969724</v>
      </c>
      <c r="AH17" s="2">
        <f>'First Dose Daily Demand'!$C17*2</f>
        <v>574.85850292969724</v>
      </c>
      <c r="AI17" s="2">
        <f>'First Dose Daily Demand'!$C17*2</f>
        <v>574.85850292969724</v>
      </c>
      <c r="AJ17" s="2">
        <f>'First Dose Daily Demand'!$C17*2</f>
        <v>574.85850292969724</v>
      </c>
      <c r="AK17" s="2">
        <f>'First Dose Daily Demand'!$C17*2</f>
        <v>574.85850292969724</v>
      </c>
      <c r="AL17" s="2">
        <f>'First Dose Daily Demand'!$C17*2</f>
        <v>574.85850292969724</v>
      </c>
      <c r="AM17" s="2">
        <f>'First Dose Daily Demand'!$C17*2</f>
        <v>574.85850292969724</v>
      </c>
      <c r="AN17" s="2">
        <f>'First Dose Daily Demand'!$C17*2</f>
        <v>574.85850292969724</v>
      </c>
      <c r="AO17" s="2">
        <f>'First Dose Daily Demand'!$C17*2</f>
        <v>574.85850292969724</v>
      </c>
      <c r="AP17" s="2">
        <f>'First Dose Daily Demand'!$C17*2</f>
        <v>574.85850292969724</v>
      </c>
      <c r="AQ17" s="2">
        <f>'First Dose Daily Demand'!$C17*2</f>
        <v>574.85850292969724</v>
      </c>
      <c r="AR17" s="2">
        <f>'First Dose Daily Demand'!$C17*2</f>
        <v>574.85850292969724</v>
      </c>
      <c r="AS17" s="2">
        <f>'First Dose Daily Demand'!$C17*2</f>
        <v>574.85850292969724</v>
      </c>
      <c r="AT17" s="2">
        <f>'First Dose Daily Demand'!$C17*2</f>
        <v>574.85850292969724</v>
      </c>
      <c r="AU17" s="2">
        <f>'First Dose Daily Demand'!$C17*2</f>
        <v>574.85850292969724</v>
      </c>
      <c r="AV17" s="2">
        <f>'First Dose Daily Demand'!$C17*2</f>
        <v>574.85850292969724</v>
      </c>
      <c r="AW17" s="2">
        <f>'First Dose Daily Demand'!$C17*2</f>
        <v>574.85850292969724</v>
      </c>
      <c r="AX17" s="2">
        <f>'First Dose Daily Demand'!$C17*2</f>
        <v>574.85850292969724</v>
      </c>
      <c r="AY17" s="2">
        <f>'First Dose Daily Demand'!$C17*2</f>
        <v>574.85850292969724</v>
      </c>
      <c r="AZ17" s="2">
        <f>'First Dose Daily Demand'!$C17*2</f>
        <v>574.85850292969724</v>
      </c>
      <c r="BA17" s="2">
        <f>'First Dose Daily Demand'!$C17*2</f>
        <v>574.85850292969724</v>
      </c>
      <c r="BB17" s="2">
        <f>'First Dose Daily Demand'!$C17*2</f>
        <v>574.85850292969724</v>
      </c>
      <c r="BC17" s="2">
        <f>'First Dose Daily Demand'!$C17*2</f>
        <v>574.85850292969724</v>
      </c>
      <c r="BD17" s="2">
        <f>'First Dose Daily Demand'!$C17*2</f>
        <v>574.85850292969724</v>
      </c>
      <c r="BE17" s="2">
        <f>'First Dose Daily Demand'!$C17*2</f>
        <v>574.85850292969724</v>
      </c>
      <c r="BF17" s="2">
        <f>'First Dose Daily Demand'!$C17*2</f>
        <v>574.85850292969724</v>
      </c>
      <c r="BG17" s="2">
        <f>'First Dose Daily Demand'!$C17*2</f>
        <v>574.85850292969724</v>
      </c>
      <c r="BH17" s="2">
        <f>'First Dose Daily Demand'!$C17*2</f>
        <v>574.85850292969724</v>
      </c>
      <c r="BI17" s="2">
        <f>'First Dose Daily Demand'!$C17*2</f>
        <v>574.85850292969724</v>
      </c>
      <c r="BJ17" s="2">
        <f>'First Dose Daily Demand'!$C17*2</f>
        <v>574.85850292969724</v>
      </c>
      <c r="BK17" s="2">
        <f>'First Dose Daily Demand'!$C17*2</f>
        <v>574.85850292969724</v>
      </c>
      <c r="BL17" s="2">
        <f>'First Dose Daily Demand'!$C17*2</f>
        <v>574.85850292969724</v>
      </c>
      <c r="BM17" s="2">
        <f>'First Dose Daily Demand'!$C17*2</f>
        <v>574.85850292969724</v>
      </c>
      <c r="BN17" s="2">
        <f>'First Dose Daily Demand'!$C17*2</f>
        <v>574.85850292969724</v>
      </c>
      <c r="BO17" s="2">
        <f>'First Dose Daily Demand'!$C17*2</f>
        <v>574.85850292969724</v>
      </c>
      <c r="BP17" s="2">
        <f>'First Dose Daily Demand'!$C17*2</f>
        <v>574.85850292969724</v>
      </c>
      <c r="BQ17" s="2">
        <f>'First Dose Daily Demand'!$C17*2</f>
        <v>574.85850292969724</v>
      </c>
      <c r="BR17" s="2">
        <f>'First Dose Daily Demand'!$C17*2</f>
        <v>574.85850292969724</v>
      </c>
      <c r="BS17" s="2">
        <f>'First Dose Daily Demand'!$C17*2</f>
        <v>574.85850292969724</v>
      </c>
      <c r="BT17" s="2">
        <f>'First Dose Daily Demand'!$C17*2</f>
        <v>574.85850292969724</v>
      </c>
      <c r="BU17" s="2">
        <f>'First Dose Daily Demand'!$C17*2</f>
        <v>574.85850292969724</v>
      </c>
      <c r="BV17" s="2">
        <f>'First Dose Daily Demand'!$C17*2</f>
        <v>574.85850292969724</v>
      </c>
      <c r="BW17" s="2">
        <f>'First Dose Daily Demand'!$C17*2</f>
        <v>574.85850292969724</v>
      </c>
      <c r="BX17" s="2">
        <f>'First Dose Daily Demand'!$C17*2</f>
        <v>574.85850292969724</v>
      </c>
      <c r="BY17" s="2">
        <f>'First Dose Daily Demand'!$C17*2</f>
        <v>574.85850292969724</v>
      </c>
      <c r="BZ17" s="2">
        <f>'First Dose Daily Demand'!$C17*2</f>
        <v>574.85850292969724</v>
      </c>
      <c r="CA17" s="2">
        <f>'First Dose Daily Demand'!$C17*2</f>
        <v>574.85850292969724</v>
      </c>
      <c r="CB17" s="2">
        <f>'First Dose Daily Demand'!$C17*2</f>
        <v>574.85850292969724</v>
      </c>
      <c r="CC17" s="2">
        <f>'First Dose Daily Demand'!$C17*2</f>
        <v>574.85850292969724</v>
      </c>
      <c r="CD17" s="2">
        <f>'First Dose Daily Demand'!$C17*2</f>
        <v>574.85850292969724</v>
      </c>
      <c r="CE17" s="2">
        <f>'First Dose Daily Demand'!$C17*2</f>
        <v>574.85850292969724</v>
      </c>
      <c r="CF17" s="2">
        <f>'First Dose Daily Demand'!$C17*2</f>
        <v>574.85850292969724</v>
      </c>
      <c r="CG17" s="2">
        <f>'First Dose Daily Demand'!$C17*2</f>
        <v>574.85850292969724</v>
      </c>
      <c r="CH17" s="2">
        <f>'First Dose Daily Demand'!$C17*2</f>
        <v>574.85850292969724</v>
      </c>
      <c r="CI17" s="2">
        <f>'First Dose Daily Demand'!$C17*2</f>
        <v>574.85850292969724</v>
      </c>
      <c r="CJ17" s="2">
        <f>'First Dose Daily Demand'!$C17*2</f>
        <v>574.85850292969724</v>
      </c>
      <c r="CK17" s="2">
        <f>'First Dose Daily Demand'!$C17*2</f>
        <v>574.85850292969724</v>
      </c>
      <c r="CL17" s="2">
        <f>'First Dose Daily Demand'!$C17*2</f>
        <v>574.85850292969724</v>
      </c>
      <c r="CM17" s="2">
        <f>'First Dose Daily Demand'!$C17*2</f>
        <v>574.85850292969724</v>
      </c>
      <c r="CN17" s="2">
        <f>'First Dose Daily Demand'!$C17*2</f>
        <v>574.85850292969724</v>
      </c>
      <c r="CO17" s="2">
        <f>'First Dose Daily Demand'!$C17*2</f>
        <v>574.85850292969724</v>
      </c>
      <c r="CP17" s="3">
        <f>'First Dose Daily Demand'!$F17+$CO17</f>
        <v>730.66982054607524</v>
      </c>
      <c r="CQ17" s="3">
        <f>'First Dose Daily Demand'!$F17+$CO17</f>
        <v>730.66982054607524</v>
      </c>
      <c r="CR17" s="3">
        <f>'First Dose Daily Demand'!$F17+$CO17</f>
        <v>730.66982054607524</v>
      </c>
      <c r="CS17" s="3">
        <f>'First Dose Daily Demand'!$F17+$CO17</f>
        <v>730.66982054607524</v>
      </c>
      <c r="CT17" s="3">
        <f>'First Dose Daily Demand'!$F17+$CO17</f>
        <v>730.66982054607524</v>
      </c>
      <c r="CU17" s="3">
        <f>'First Dose Daily Demand'!$F17+$CO17</f>
        <v>730.66982054607524</v>
      </c>
      <c r="CV17" s="3">
        <f>'First Dose Daily Demand'!$F17+$CO17</f>
        <v>730.66982054607524</v>
      </c>
      <c r="CW17" s="3">
        <f>'First Dose Daily Demand'!$F17+$CO17</f>
        <v>730.66982054607524</v>
      </c>
      <c r="CX17" s="3">
        <f>'First Dose Daily Demand'!$F17+$CO17</f>
        <v>730.66982054607524</v>
      </c>
      <c r="CY17" s="3">
        <f>'First Dose Daily Demand'!$F17+$CO17</f>
        <v>730.66982054607524</v>
      </c>
      <c r="CZ17" s="3">
        <f>'First Dose Daily Demand'!$F17+$CO17</f>
        <v>730.66982054607524</v>
      </c>
      <c r="DA17" s="3">
        <f>'First Dose Daily Demand'!$F17+$CO17</f>
        <v>730.66982054607524</v>
      </c>
      <c r="DB17" s="3">
        <f>'First Dose Daily Demand'!$F17+$CO17</f>
        <v>730.66982054607524</v>
      </c>
      <c r="DC17" s="3">
        <f>'First Dose Daily Demand'!$F17+$CO17</f>
        <v>730.66982054607524</v>
      </c>
      <c r="DD17" s="3">
        <f>'First Dose Daily Demand'!$F17+$CO17</f>
        <v>730.66982054607524</v>
      </c>
      <c r="DE17" s="3">
        <f>'First Dose Daily Demand'!$F17+$CO17</f>
        <v>730.66982054607524</v>
      </c>
      <c r="DF17" s="3">
        <f>'First Dose Daily Demand'!$F17+$CO17</f>
        <v>730.66982054607524</v>
      </c>
      <c r="DG17" s="3">
        <f>'First Dose Daily Demand'!$F17+$CO17</f>
        <v>730.66982054607524</v>
      </c>
      <c r="DH17" s="3">
        <f>'First Dose Daily Demand'!$F17+$CO17</f>
        <v>730.66982054607524</v>
      </c>
      <c r="DI17" s="3">
        <f>'First Dose Daily Demand'!$F17+$CO17</f>
        <v>730.66982054607524</v>
      </c>
      <c r="DJ17" s="3">
        <f>'First Dose Daily Demand'!$F17+$CO17</f>
        <v>730.66982054607524</v>
      </c>
      <c r="DK17" s="3">
        <f>'First Dose Daily Demand'!$F17+$CO17</f>
        <v>730.66982054607524</v>
      </c>
      <c r="DL17" s="3">
        <f>'First Dose Daily Demand'!$F17+$CO17</f>
        <v>730.66982054607524</v>
      </c>
      <c r="DM17" s="3">
        <f>'First Dose Daily Demand'!$F17+$CO17</f>
        <v>730.66982054607524</v>
      </c>
      <c r="DN17" s="3">
        <f>'First Dose Daily Demand'!$F17+$CO17</f>
        <v>730.66982054607524</v>
      </c>
      <c r="DO17" s="3">
        <f>'First Dose Daily Demand'!$F17+$CO17</f>
        <v>730.66982054607524</v>
      </c>
      <c r="DP17" s="3">
        <f>'First Dose Daily Demand'!$F17+$CO17</f>
        <v>730.66982054607524</v>
      </c>
      <c r="DQ17" s="3">
        <f>'First Dose Daily Demand'!$F17*2</f>
        <v>311.62263523275607</v>
      </c>
      <c r="DR17" s="3">
        <f>'First Dose Daily Demand'!$F17*2</f>
        <v>311.62263523275607</v>
      </c>
      <c r="DS17" s="3">
        <f>'First Dose Daily Demand'!$F17*2</f>
        <v>311.62263523275607</v>
      </c>
      <c r="DT17" s="3">
        <f>'First Dose Daily Demand'!$F17*2</f>
        <v>311.62263523275607</v>
      </c>
      <c r="DU17" s="3">
        <f>'First Dose Daily Demand'!$F17*2</f>
        <v>311.62263523275607</v>
      </c>
      <c r="DV17" s="3">
        <f>'First Dose Daily Demand'!$F17*2</f>
        <v>311.62263523275607</v>
      </c>
      <c r="DW17" s="3">
        <f>'First Dose Daily Demand'!$F17*2</f>
        <v>311.62263523275607</v>
      </c>
      <c r="DX17" s="3">
        <f>'First Dose Daily Demand'!$F17*2</f>
        <v>311.62263523275607</v>
      </c>
      <c r="DY17" s="3">
        <f>'First Dose Daily Demand'!$F17*2</f>
        <v>311.62263523275607</v>
      </c>
      <c r="DZ17" s="3">
        <f>'First Dose Daily Demand'!$F17*2</f>
        <v>311.62263523275607</v>
      </c>
      <c r="EA17" s="3">
        <f>'First Dose Daily Demand'!$F17*2</f>
        <v>311.62263523275607</v>
      </c>
      <c r="EB17" s="3">
        <f>'First Dose Daily Demand'!$F17*2</f>
        <v>311.62263523275607</v>
      </c>
      <c r="EC17" s="3">
        <f>'First Dose Daily Demand'!$F17*2</f>
        <v>311.62263523275607</v>
      </c>
      <c r="ED17" s="3">
        <f>'First Dose Daily Demand'!$F17*2</f>
        <v>311.62263523275607</v>
      </c>
      <c r="EE17" s="3">
        <f>'First Dose Daily Demand'!$F17*2</f>
        <v>311.62263523275607</v>
      </c>
      <c r="EF17" s="3">
        <f>'First Dose Daily Demand'!$F17*2</f>
        <v>311.62263523275607</v>
      </c>
      <c r="EG17" s="3">
        <f>'First Dose Daily Demand'!$F17*2</f>
        <v>311.62263523275607</v>
      </c>
      <c r="EH17" s="3">
        <f>'First Dose Daily Demand'!$F17*2</f>
        <v>311.62263523275607</v>
      </c>
      <c r="EI17" s="3">
        <f>'First Dose Daily Demand'!$F17*2</f>
        <v>311.62263523275607</v>
      </c>
      <c r="EJ17" s="3">
        <f>'First Dose Daily Demand'!$F17*2</f>
        <v>311.62263523275607</v>
      </c>
      <c r="EK17" s="3">
        <f>'First Dose Daily Demand'!$F17*2</f>
        <v>311.62263523275607</v>
      </c>
      <c r="EL17" s="3">
        <f>'First Dose Daily Demand'!$F17*2</f>
        <v>311.62263523275607</v>
      </c>
      <c r="EM17" s="3">
        <f>'First Dose Daily Demand'!$F17*2</f>
        <v>311.62263523275607</v>
      </c>
      <c r="EN17" s="3">
        <f>'First Dose Daily Demand'!$F17*2</f>
        <v>311.62263523275607</v>
      </c>
      <c r="EO17" s="3">
        <f>'First Dose Daily Demand'!$F17*2</f>
        <v>311.62263523275607</v>
      </c>
      <c r="EP17" s="3">
        <f>'First Dose Daily Demand'!$F17*2</f>
        <v>311.62263523275607</v>
      </c>
      <c r="EQ17" s="3">
        <f>'First Dose Daily Demand'!$F17*2</f>
        <v>311.62263523275607</v>
      </c>
      <c r="ER17" s="3">
        <f>'First Dose Daily Demand'!$F17*2</f>
        <v>311.62263523275607</v>
      </c>
      <c r="ES17" s="3">
        <f>'First Dose Daily Demand'!$F17*2</f>
        <v>311.62263523275607</v>
      </c>
      <c r="ET17" s="3">
        <f>'First Dose Daily Demand'!$F17*2</f>
        <v>311.62263523275607</v>
      </c>
      <c r="EU17" s="3">
        <f>'First Dose Daily Demand'!$F17*2</f>
        <v>311.62263523275607</v>
      </c>
      <c r="EV17" s="3">
        <f>'First Dose Daily Demand'!$F17*2</f>
        <v>311.62263523275607</v>
      </c>
      <c r="EW17" s="3">
        <f>'First Dose Daily Demand'!$F17*2</f>
        <v>311.62263523275607</v>
      </c>
      <c r="EX17" s="3">
        <f>'First Dose Daily Demand'!$F17*2</f>
        <v>311.62263523275607</v>
      </c>
      <c r="EY17" s="3">
        <f>'First Dose Daily Demand'!$F17*2</f>
        <v>311.62263523275607</v>
      </c>
      <c r="EZ17" s="3">
        <f>'First Dose Daily Demand'!$F17*2</f>
        <v>311.62263523275607</v>
      </c>
      <c r="FA17" s="3">
        <f>'First Dose Daily Demand'!$F17*2</f>
        <v>311.62263523275607</v>
      </c>
      <c r="FB17" s="3">
        <f>'First Dose Daily Demand'!$F17*2</f>
        <v>311.62263523275607</v>
      </c>
      <c r="FC17" s="3">
        <f>'First Dose Daily Demand'!$F17*2</f>
        <v>311.62263523275607</v>
      </c>
      <c r="FD17" s="3">
        <f>'First Dose Daily Demand'!$F17*2</f>
        <v>311.62263523275607</v>
      </c>
      <c r="FE17" s="3">
        <f>'First Dose Daily Demand'!$F17*2</f>
        <v>311.62263523275607</v>
      </c>
      <c r="FF17" s="3">
        <f>'First Dose Daily Demand'!$F17*2</f>
        <v>311.62263523275607</v>
      </c>
      <c r="FG17" s="3">
        <f>'First Dose Daily Demand'!$F17*2</f>
        <v>311.62263523275607</v>
      </c>
      <c r="FH17" s="3">
        <f>'First Dose Daily Demand'!$F17*2</f>
        <v>311.62263523275607</v>
      </c>
      <c r="FI17" s="3">
        <f>'First Dose Daily Demand'!$F17*2</f>
        <v>311.62263523275607</v>
      </c>
      <c r="FJ17" s="3">
        <f>'First Dose Daily Demand'!$F17*2</f>
        <v>311.62263523275607</v>
      </c>
      <c r="FK17" s="3">
        <f>'First Dose Daily Demand'!$F17*2</f>
        <v>311.62263523275607</v>
      </c>
      <c r="FL17" s="3">
        <f>'First Dose Daily Demand'!$F17*2</f>
        <v>311.62263523275607</v>
      </c>
      <c r="FM17" s="3">
        <f>'First Dose Daily Demand'!$F17*2</f>
        <v>311.62263523275607</v>
      </c>
      <c r="FN17" s="3">
        <f>'First Dose Daily Demand'!$F17*2</f>
        <v>311.62263523275607</v>
      </c>
      <c r="FO17" s="3">
        <f>'First Dose Daily Demand'!$F17*2</f>
        <v>311.62263523275607</v>
      </c>
      <c r="FP17" s="3">
        <f>'First Dose Daily Demand'!$F17*2</f>
        <v>311.62263523275607</v>
      </c>
      <c r="FQ17" s="3">
        <f>'First Dose Daily Demand'!$F17*2</f>
        <v>311.62263523275607</v>
      </c>
      <c r="FR17" s="3">
        <f>'First Dose Daily Demand'!$F17*2</f>
        <v>311.62263523275607</v>
      </c>
      <c r="FS17" s="3">
        <f>'First Dose Daily Demand'!$F17*2</f>
        <v>311.62263523275607</v>
      </c>
      <c r="FT17" s="3">
        <f>'First Dose Daily Demand'!$F17*2</f>
        <v>311.62263523275607</v>
      </c>
      <c r="FU17" s="3">
        <f>'First Dose Daily Demand'!$F17*2</f>
        <v>311.62263523275607</v>
      </c>
      <c r="FV17" s="3">
        <f>'First Dose Daily Demand'!$F17*2</f>
        <v>311.62263523275607</v>
      </c>
      <c r="FW17" s="3">
        <f>'First Dose Daily Demand'!$F17*2</f>
        <v>311.62263523275607</v>
      </c>
      <c r="FX17" s="3">
        <f>'First Dose Daily Demand'!$F17*2</f>
        <v>311.62263523275607</v>
      </c>
      <c r="FY17" s="3">
        <f>'First Dose Daily Demand'!$F17*2</f>
        <v>311.62263523275607</v>
      </c>
      <c r="FZ17" s="3">
        <f>'First Dose Daily Demand'!$F17*2</f>
        <v>311.62263523275607</v>
      </c>
      <c r="GA17" s="3">
        <f>'First Dose Daily Demand'!$F17*2</f>
        <v>311.62263523275607</v>
      </c>
      <c r="GB17" s="3">
        <f>'First Dose Daily Demand'!$F17*2</f>
        <v>311.62263523275607</v>
      </c>
      <c r="GC17" s="3">
        <f>'First Dose Daily Demand'!$F17*2</f>
        <v>311.62263523275607</v>
      </c>
      <c r="GD17" s="3">
        <f>'First Dose Daily Demand'!$F17*2</f>
        <v>311.62263523275607</v>
      </c>
      <c r="GE17" s="3">
        <f>'First Dose Daily Demand'!$F17*2</f>
        <v>311.62263523275607</v>
      </c>
      <c r="GF17" s="3">
        <f>'First Dose Daily Demand'!$F17*2</f>
        <v>311.62263523275607</v>
      </c>
      <c r="GG17" s="3">
        <f>'First Dose Daily Demand'!$F17*2</f>
        <v>311.62263523275607</v>
      </c>
      <c r="GH17" s="3">
        <f>'First Dose Daily Demand'!$F17*2</f>
        <v>311.62263523275607</v>
      </c>
      <c r="GI17" s="3">
        <f>'First Dose Daily Demand'!$F17*2</f>
        <v>311.62263523275607</v>
      </c>
      <c r="GJ17" s="3">
        <f>'First Dose Daily Demand'!$F17*2</f>
        <v>311.62263523275607</v>
      </c>
      <c r="GK17" s="3">
        <f>'First Dose Daily Demand'!$F17*2</f>
        <v>311.62263523275607</v>
      </c>
      <c r="GL17" s="3">
        <f>'First Dose Daily Demand'!$F17*2</f>
        <v>311.62263523275607</v>
      </c>
      <c r="GM17" s="3">
        <f>'First Dose Daily Demand'!$F17*2</f>
        <v>311.62263523275607</v>
      </c>
      <c r="GN17" s="3">
        <f>'First Dose Daily Demand'!$F17*2</f>
        <v>311.62263523275607</v>
      </c>
      <c r="GO17" s="3">
        <f>'First Dose Daily Demand'!$F17*2</f>
        <v>311.62263523275607</v>
      </c>
      <c r="GP17" s="3">
        <f>'First Dose Daily Demand'!$F17*2</f>
        <v>311.62263523275607</v>
      </c>
      <c r="GQ17" s="3">
        <f>'First Dose Daily Demand'!$F17*2</f>
        <v>311.62263523275607</v>
      </c>
      <c r="GR17" s="3">
        <f>'First Dose Daily Demand'!$F17*2</f>
        <v>311.62263523275607</v>
      </c>
      <c r="GS17" s="3">
        <f>'First Dose Daily Demand'!$F17*2</f>
        <v>311.62263523275607</v>
      </c>
      <c r="GT17" s="3">
        <f>'First Dose Daily Demand'!$F17*2</f>
        <v>311.62263523275607</v>
      </c>
      <c r="GU17" s="3">
        <f>'First Dose Daily Demand'!$F17*2</f>
        <v>311.62263523275607</v>
      </c>
      <c r="GV17" s="3">
        <f>'First Dose Daily Demand'!$F17*2</f>
        <v>311.62263523275607</v>
      </c>
      <c r="GW17" s="3">
        <f>'First Dose Daily Demand'!$F17*2</f>
        <v>311.62263523275607</v>
      </c>
      <c r="GX17" s="3">
        <f>'First Dose Daily Demand'!$F17*2</f>
        <v>311.62263523275607</v>
      </c>
      <c r="GY17" s="3">
        <f>'First Dose Daily Demand'!$F17*2</f>
        <v>311.62263523275607</v>
      </c>
      <c r="GZ17" s="3">
        <f>'First Dose Daily Demand'!$F17*2</f>
        <v>311.62263523275607</v>
      </c>
      <c r="HA17" s="3">
        <f>'First Dose Daily Demand'!$F17*2</f>
        <v>311.62263523275607</v>
      </c>
      <c r="HB17" s="3">
        <f>'First Dose Daily Demand'!$F17*2</f>
        <v>311.62263523275607</v>
      </c>
      <c r="HC17" s="3">
        <f>'First Dose Daily Demand'!$F17*2</f>
        <v>311.62263523275607</v>
      </c>
      <c r="HD17" s="3">
        <f>'First Dose Daily Demand'!$F17*2</f>
        <v>311.62263523275607</v>
      </c>
      <c r="HE17" s="3">
        <f>'First Dose Daily Demand'!$F17*2</f>
        <v>311.62263523275607</v>
      </c>
      <c r="HF17" s="3">
        <f>'First Dose Daily Demand'!$F17*2</f>
        <v>311.62263523275607</v>
      </c>
      <c r="HG17" s="3">
        <f>'First Dose Daily Demand'!$F17*2</f>
        <v>311.62263523275607</v>
      </c>
      <c r="HH17" s="3">
        <f>'First Dose Daily Demand'!$F17*2</f>
        <v>311.62263523275607</v>
      </c>
      <c r="HI17" s="3">
        <f>'First Dose Daily Demand'!$F17*2</f>
        <v>311.62263523275607</v>
      </c>
      <c r="HJ17" s="3">
        <f>'First Dose Daily Demand'!$F17*2</f>
        <v>311.62263523275607</v>
      </c>
      <c r="HK17" s="3">
        <f>'First Dose Daily Demand'!$F17*2</f>
        <v>311.62263523275607</v>
      </c>
      <c r="HL17" s="3">
        <f>'First Dose Daily Demand'!$F17*2</f>
        <v>311.62263523275607</v>
      </c>
      <c r="HM17" s="3">
        <f>'First Dose Daily Demand'!$F17*2</f>
        <v>311.62263523275607</v>
      </c>
      <c r="HN17" s="3">
        <f>'First Dose Daily Demand'!$F17*2</f>
        <v>311.62263523275607</v>
      </c>
      <c r="HO17" s="3">
        <f>'First Dose Daily Demand'!$F17*2</f>
        <v>311.62263523275607</v>
      </c>
      <c r="HP17" s="3">
        <f>'First Dose Daily Demand'!$F17*2</f>
        <v>311.62263523275607</v>
      </c>
      <c r="HQ17" s="3">
        <f>'First Dose Daily Demand'!$F17*2</f>
        <v>311.62263523275607</v>
      </c>
      <c r="HR17" s="3">
        <f>'First Dose Daily Demand'!$F17*2</f>
        <v>311.62263523275607</v>
      </c>
      <c r="HS17" s="3">
        <f>'First Dose Daily Demand'!$F17*2</f>
        <v>311.62263523275607</v>
      </c>
      <c r="HT17" s="3">
        <f>'First Dose Daily Demand'!$F17*2</f>
        <v>311.62263523275607</v>
      </c>
      <c r="HU17" s="3">
        <f>'First Dose Daily Demand'!$F17*2</f>
        <v>311.62263523275607</v>
      </c>
      <c r="HV17" s="3">
        <f>'First Dose Daily Demand'!$F17*2</f>
        <v>311.62263523275607</v>
      </c>
      <c r="HW17" s="3">
        <f>'First Dose Daily Demand'!$F17*2</f>
        <v>311.62263523275607</v>
      </c>
      <c r="HX17" s="3">
        <f>'First Dose Daily Demand'!$F17*2</f>
        <v>311.62263523275607</v>
      </c>
      <c r="HY17" s="3">
        <f>'First Dose Daily Demand'!$F17*2</f>
        <v>311.62263523275607</v>
      </c>
      <c r="HZ17" s="3">
        <f>'First Dose Daily Demand'!$F17*2</f>
        <v>311.62263523275607</v>
      </c>
      <c r="IA17" s="3">
        <f>'First Dose Daily Demand'!$F17*2</f>
        <v>311.62263523275607</v>
      </c>
      <c r="IB17" s="3">
        <f>'First Dose Daily Demand'!$F17*2</f>
        <v>311.62263523275607</v>
      </c>
      <c r="IC17" s="3">
        <f>'First Dose Daily Demand'!$F17*2</f>
        <v>311.62263523275607</v>
      </c>
      <c r="ID17" s="3">
        <f>'First Dose Daily Demand'!$F17*2</f>
        <v>311.62263523275607</v>
      </c>
      <c r="IE17" s="3">
        <f>'First Dose Daily Demand'!$F17*2</f>
        <v>311.62263523275607</v>
      </c>
      <c r="IF17" s="3">
        <f>'First Dose Daily Demand'!$F17*2</f>
        <v>311.62263523275607</v>
      </c>
      <c r="IG17" s="3">
        <f>'First Dose Daily Demand'!$F17*2</f>
        <v>311.62263523275607</v>
      </c>
      <c r="IH17" s="3">
        <f>'First Dose Daily Demand'!$F17*2</f>
        <v>311.62263523275607</v>
      </c>
      <c r="II17" s="3">
        <f>'First Dose Daily Demand'!$F17*2</f>
        <v>311.62263523275607</v>
      </c>
      <c r="IJ17" s="3">
        <f>'First Dose Daily Demand'!$F17*2</f>
        <v>311.62263523275607</v>
      </c>
      <c r="IK17" s="3">
        <f>'First Dose Daily Demand'!$F17*2</f>
        <v>311.62263523275607</v>
      </c>
      <c r="IL17" s="3">
        <f>'First Dose Daily Demand'!$F17*2</f>
        <v>311.62263523275607</v>
      </c>
      <c r="IM17" s="3">
        <f>'First Dose Daily Demand'!$F17*2</f>
        <v>311.62263523275607</v>
      </c>
      <c r="IN17" s="3">
        <f>'First Dose Daily Demand'!$F17*2</f>
        <v>311.62263523275607</v>
      </c>
      <c r="IO17" s="3">
        <f>'First Dose Daily Demand'!$F17*2</f>
        <v>311.62263523275607</v>
      </c>
      <c r="IP17" s="3">
        <f>'First Dose Daily Demand'!$F17*2</f>
        <v>311.62263523275607</v>
      </c>
      <c r="IQ17" s="3">
        <f>'First Dose Daily Demand'!$F17*2</f>
        <v>311.62263523275607</v>
      </c>
      <c r="IR17" s="3">
        <f>'First Dose Daily Demand'!$F17*2</f>
        <v>311.62263523275607</v>
      </c>
      <c r="IS17" s="3">
        <f>'First Dose Daily Demand'!$F17*2</f>
        <v>311.62263523275607</v>
      </c>
      <c r="IT17" s="3">
        <f>'First Dose Daily Demand'!$F17*2</f>
        <v>311.62263523275607</v>
      </c>
      <c r="IU17" s="3">
        <f>'First Dose Daily Demand'!$F17*2</f>
        <v>311.62263523275607</v>
      </c>
      <c r="IV17" s="3">
        <f>'First Dose Daily Demand'!$F17*2</f>
        <v>311.62263523275607</v>
      </c>
      <c r="IW17" s="3">
        <f>'First Dose Daily Demand'!$F17*2</f>
        <v>311.62263523275607</v>
      </c>
      <c r="IX17" s="3">
        <f>'First Dose Daily Demand'!$F17*2</f>
        <v>311.62263523275607</v>
      </c>
      <c r="IY17" s="3">
        <f>'First Dose Daily Demand'!$F17*2</f>
        <v>311.62263523275607</v>
      </c>
      <c r="IZ17" s="3">
        <f>'First Dose Daily Demand'!$F17*2</f>
        <v>311.62263523275607</v>
      </c>
      <c r="JA17" s="3">
        <f>'First Dose Daily Demand'!$F17*2</f>
        <v>311.62263523275607</v>
      </c>
      <c r="JB17" s="3">
        <f>'First Dose Daily Demand'!$F17*2</f>
        <v>311.62263523275607</v>
      </c>
      <c r="JC17" s="3">
        <f>'First Dose Daily Demand'!$F17*2</f>
        <v>311.62263523275607</v>
      </c>
      <c r="JD17" s="3">
        <f>'First Dose Daily Demand'!$F17*2</f>
        <v>311.62263523275607</v>
      </c>
      <c r="JE17" s="3">
        <f>'First Dose Daily Demand'!$F17*2</f>
        <v>311.62263523275607</v>
      </c>
      <c r="JF17" s="3">
        <f>'First Dose Daily Demand'!$F17*2</f>
        <v>311.62263523275607</v>
      </c>
      <c r="JG17" s="3">
        <f>'First Dose Daily Demand'!$F17*2</f>
        <v>311.62263523275607</v>
      </c>
      <c r="JH17" s="3">
        <f>'First Dose Daily Demand'!$F17*2</f>
        <v>311.62263523275607</v>
      </c>
      <c r="JI17" s="3">
        <f>'First Dose Daily Demand'!$F17*2</f>
        <v>311.62263523275607</v>
      </c>
      <c r="JJ17" s="3">
        <f>'First Dose Daily Demand'!$F17*2</f>
        <v>311.62263523275607</v>
      </c>
      <c r="JK17" s="3">
        <f>'First Dose Daily Demand'!$F17*2</f>
        <v>311.62263523275607</v>
      </c>
      <c r="JL17" s="3">
        <f>'First Dose Daily Demand'!$F17*2</f>
        <v>311.62263523275607</v>
      </c>
      <c r="JM17" s="3">
        <f>'First Dose Daily Demand'!$F17*2</f>
        <v>311.62263523275607</v>
      </c>
      <c r="JN17" s="3">
        <f>'First Dose Daily Demand'!$F17*2</f>
        <v>311.62263523275607</v>
      </c>
      <c r="JO17" s="3">
        <f>'First Dose Daily Demand'!$F17*2</f>
        <v>311.62263523275607</v>
      </c>
      <c r="JP17" s="3">
        <f>'First Dose Daily Demand'!$F17*2</f>
        <v>311.62263523275607</v>
      </c>
      <c r="JQ17" s="3">
        <f>'First Dose Daily Demand'!$F17*2</f>
        <v>311.62263523275607</v>
      </c>
    </row>
    <row r="18" spans="1:277" s="12" customFormat="1">
      <c r="A18" s="68"/>
      <c r="B18" s="12" t="s">
        <v>111</v>
      </c>
      <c r="C18" s="13">
        <f>'First Dose Daily Demand'!$C18</f>
        <v>282.28177143008713</v>
      </c>
      <c r="D18" s="13">
        <f>'First Dose Daily Demand'!$C18</f>
        <v>282.28177143008713</v>
      </c>
      <c r="E18" s="13">
        <f>'First Dose Daily Demand'!$C18</f>
        <v>282.28177143008713</v>
      </c>
      <c r="F18" s="13">
        <f>'First Dose Daily Demand'!$C18</f>
        <v>282.28177143008713</v>
      </c>
      <c r="G18" s="13">
        <f>'First Dose Daily Demand'!$C18</f>
        <v>282.28177143008713</v>
      </c>
      <c r="H18" s="13">
        <f>'First Dose Daily Demand'!$C18</f>
        <v>282.28177143008713</v>
      </c>
      <c r="I18" s="13">
        <f>'First Dose Daily Demand'!$C18</f>
        <v>282.28177143008713</v>
      </c>
      <c r="J18" s="13">
        <f>'First Dose Daily Demand'!$C18</f>
        <v>282.28177143008713</v>
      </c>
      <c r="K18" s="13">
        <f>'First Dose Daily Demand'!$C18</f>
        <v>282.28177143008713</v>
      </c>
      <c r="L18" s="13">
        <f>'First Dose Daily Demand'!$C18</f>
        <v>282.28177143008713</v>
      </c>
      <c r="M18" s="13">
        <f>'First Dose Daily Demand'!$C18</f>
        <v>282.28177143008713</v>
      </c>
      <c r="N18" s="13">
        <f>'First Dose Daily Demand'!$C18</f>
        <v>282.28177143008713</v>
      </c>
      <c r="O18" s="13">
        <f>'First Dose Daily Demand'!$C18</f>
        <v>282.28177143008713</v>
      </c>
      <c r="P18" s="13">
        <f>'First Dose Daily Demand'!$C18</f>
        <v>282.28177143008713</v>
      </c>
      <c r="Q18" s="13">
        <f>'First Dose Daily Demand'!$C18</f>
        <v>282.28177143008713</v>
      </c>
      <c r="R18" s="13">
        <f>'First Dose Daily Demand'!$C18</f>
        <v>282.28177143008713</v>
      </c>
      <c r="S18" s="13">
        <f>'First Dose Daily Demand'!$C18</f>
        <v>282.28177143008713</v>
      </c>
      <c r="T18" s="13">
        <f>'First Dose Daily Demand'!$C18</f>
        <v>282.28177143008713</v>
      </c>
      <c r="U18" s="13">
        <f>'First Dose Daily Demand'!$C18</f>
        <v>282.28177143008713</v>
      </c>
      <c r="V18" s="13">
        <f>'First Dose Daily Demand'!$C18</f>
        <v>282.28177143008713</v>
      </c>
      <c r="W18" s="13">
        <f>'First Dose Daily Demand'!$C18</f>
        <v>282.28177143008713</v>
      </c>
      <c r="X18" s="13">
        <f>'First Dose Daily Demand'!$C18</f>
        <v>282.28177143008713</v>
      </c>
      <c r="Y18" s="13">
        <f>'First Dose Daily Demand'!$C18</f>
        <v>282.28177143008713</v>
      </c>
      <c r="Z18" s="13">
        <f>'First Dose Daily Demand'!$C18</f>
        <v>282.28177143008713</v>
      </c>
      <c r="AA18" s="13">
        <f>'First Dose Daily Demand'!$C18</f>
        <v>282.28177143008713</v>
      </c>
      <c r="AB18" s="13">
        <f>'First Dose Daily Demand'!$C18</f>
        <v>282.28177143008713</v>
      </c>
      <c r="AC18" s="13">
        <f>'First Dose Daily Demand'!$C18</f>
        <v>282.28177143008713</v>
      </c>
      <c r="AD18" s="13">
        <f>'First Dose Daily Demand'!$C18*2</f>
        <v>564.56354286017427</v>
      </c>
      <c r="AE18" s="13">
        <f>'First Dose Daily Demand'!$C18*2</f>
        <v>564.56354286017427</v>
      </c>
      <c r="AF18" s="13">
        <f>'First Dose Daily Demand'!$C18*2</f>
        <v>564.56354286017427</v>
      </c>
      <c r="AG18" s="13">
        <f>'First Dose Daily Demand'!$C18*2</f>
        <v>564.56354286017427</v>
      </c>
      <c r="AH18" s="13">
        <f>'First Dose Daily Demand'!$C18*2</f>
        <v>564.56354286017427</v>
      </c>
      <c r="AI18" s="13">
        <f>'First Dose Daily Demand'!$C18*2</f>
        <v>564.56354286017427</v>
      </c>
      <c r="AJ18" s="13">
        <f>'First Dose Daily Demand'!$C18*2</f>
        <v>564.56354286017427</v>
      </c>
      <c r="AK18" s="13">
        <f>'First Dose Daily Demand'!$C18*2</f>
        <v>564.56354286017427</v>
      </c>
      <c r="AL18" s="13">
        <f>'First Dose Daily Demand'!$C18*2</f>
        <v>564.56354286017427</v>
      </c>
      <c r="AM18" s="13">
        <f>'First Dose Daily Demand'!$C18*2</f>
        <v>564.56354286017427</v>
      </c>
      <c r="AN18" s="13">
        <f>'First Dose Daily Demand'!$C18*2</f>
        <v>564.56354286017427</v>
      </c>
      <c r="AO18" s="13">
        <f>'First Dose Daily Demand'!$C18*2</f>
        <v>564.56354286017427</v>
      </c>
      <c r="AP18" s="13">
        <f>'First Dose Daily Demand'!$C18*2</f>
        <v>564.56354286017427</v>
      </c>
      <c r="AQ18" s="13">
        <f>'First Dose Daily Demand'!$C18*2</f>
        <v>564.56354286017427</v>
      </c>
      <c r="AR18" s="13">
        <f>'First Dose Daily Demand'!$C18*2</f>
        <v>564.56354286017427</v>
      </c>
      <c r="AS18" s="13">
        <f>'First Dose Daily Demand'!$C18*2</f>
        <v>564.56354286017427</v>
      </c>
      <c r="AT18" s="13">
        <f>'First Dose Daily Demand'!$C18*2</f>
        <v>564.56354286017427</v>
      </c>
      <c r="AU18" s="13">
        <f>'First Dose Daily Demand'!$C18*2</f>
        <v>564.56354286017427</v>
      </c>
      <c r="AV18" s="13">
        <f>'First Dose Daily Demand'!$C18*2</f>
        <v>564.56354286017427</v>
      </c>
      <c r="AW18" s="13">
        <f>'First Dose Daily Demand'!$C18*2</f>
        <v>564.56354286017427</v>
      </c>
      <c r="AX18" s="13">
        <f>'First Dose Daily Demand'!$C18*2</f>
        <v>564.56354286017427</v>
      </c>
      <c r="AY18" s="13">
        <f>'First Dose Daily Demand'!$C18*2</f>
        <v>564.56354286017427</v>
      </c>
      <c r="AZ18" s="13">
        <f>'First Dose Daily Demand'!$C18*2</f>
        <v>564.56354286017427</v>
      </c>
      <c r="BA18" s="13">
        <f>'First Dose Daily Demand'!$C18*2</f>
        <v>564.56354286017427</v>
      </c>
      <c r="BB18" s="13">
        <f>'First Dose Daily Demand'!$C18*2</f>
        <v>564.56354286017427</v>
      </c>
      <c r="BC18" s="13">
        <f>'First Dose Daily Demand'!$C18*2</f>
        <v>564.56354286017427</v>
      </c>
      <c r="BD18" s="13">
        <f>'First Dose Daily Demand'!$C18*2</f>
        <v>564.56354286017427</v>
      </c>
      <c r="BE18" s="13">
        <f>'First Dose Daily Demand'!$C18*2</f>
        <v>564.56354286017427</v>
      </c>
      <c r="BF18" s="13">
        <f>'First Dose Daily Demand'!$C18*2</f>
        <v>564.56354286017427</v>
      </c>
      <c r="BG18" s="13">
        <f>'First Dose Daily Demand'!$C18*2</f>
        <v>564.56354286017427</v>
      </c>
      <c r="BH18" s="13">
        <f>'First Dose Daily Demand'!$C18*2</f>
        <v>564.56354286017427</v>
      </c>
      <c r="BI18" s="13">
        <f>'First Dose Daily Demand'!$C18*2</f>
        <v>564.56354286017427</v>
      </c>
      <c r="BJ18" s="13">
        <f>'First Dose Daily Demand'!$C18*2</f>
        <v>564.56354286017427</v>
      </c>
      <c r="BK18" s="13">
        <f>'First Dose Daily Demand'!$C18*2</f>
        <v>564.56354286017427</v>
      </c>
      <c r="BL18" s="13">
        <f>'First Dose Daily Demand'!$C18*2</f>
        <v>564.56354286017427</v>
      </c>
      <c r="BM18" s="13">
        <f>'First Dose Daily Demand'!$C18*2</f>
        <v>564.56354286017427</v>
      </c>
      <c r="BN18" s="13">
        <f>'First Dose Daily Demand'!$C18*2</f>
        <v>564.56354286017427</v>
      </c>
      <c r="BO18" s="13">
        <f>'First Dose Daily Demand'!$C18*2</f>
        <v>564.56354286017427</v>
      </c>
      <c r="BP18" s="13">
        <f>'First Dose Daily Demand'!$C18*2</f>
        <v>564.56354286017427</v>
      </c>
      <c r="BQ18" s="13">
        <f>'First Dose Daily Demand'!$C18*2</f>
        <v>564.56354286017427</v>
      </c>
      <c r="BR18" s="13">
        <f>'First Dose Daily Demand'!$C18*2</f>
        <v>564.56354286017427</v>
      </c>
      <c r="BS18" s="13">
        <f>'First Dose Daily Demand'!$C18*2</f>
        <v>564.56354286017427</v>
      </c>
      <c r="BT18" s="13">
        <f>'First Dose Daily Demand'!$C18*2</f>
        <v>564.56354286017427</v>
      </c>
      <c r="BU18" s="13">
        <f>'First Dose Daily Demand'!$C18*2</f>
        <v>564.56354286017427</v>
      </c>
      <c r="BV18" s="13">
        <f>'First Dose Daily Demand'!$C18*2</f>
        <v>564.56354286017427</v>
      </c>
      <c r="BW18" s="13">
        <f>'First Dose Daily Demand'!$C18*2</f>
        <v>564.56354286017427</v>
      </c>
      <c r="BX18" s="13">
        <f>'First Dose Daily Demand'!$C18*2</f>
        <v>564.56354286017427</v>
      </c>
      <c r="BY18" s="13">
        <f>'First Dose Daily Demand'!$C18*2</f>
        <v>564.56354286017427</v>
      </c>
      <c r="BZ18" s="13">
        <f>'First Dose Daily Demand'!$C18*2</f>
        <v>564.56354286017427</v>
      </c>
      <c r="CA18" s="13">
        <f>'First Dose Daily Demand'!$C18*2</f>
        <v>564.56354286017427</v>
      </c>
      <c r="CB18" s="13">
        <f>'First Dose Daily Demand'!$C18*2</f>
        <v>564.56354286017427</v>
      </c>
      <c r="CC18" s="13">
        <f>'First Dose Daily Demand'!$C18*2</f>
        <v>564.56354286017427</v>
      </c>
      <c r="CD18" s="13">
        <f>'First Dose Daily Demand'!$C18*2</f>
        <v>564.56354286017427</v>
      </c>
      <c r="CE18" s="13">
        <f>'First Dose Daily Demand'!$C18*2</f>
        <v>564.56354286017427</v>
      </c>
      <c r="CF18" s="13">
        <f>'First Dose Daily Demand'!$C18*2</f>
        <v>564.56354286017427</v>
      </c>
      <c r="CG18" s="13">
        <f>'First Dose Daily Demand'!$C18*2</f>
        <v>564.56354286017427</v>
      </c>
      <c r="CH18" s="13">
        <f>'First Dose Daily Demand'!$C18*2</f>
        <v>564.56354286017427</v>
      </c>
      <c r="CI18" s="13">
        <f>'First Dose Daily Demand'!$C18*2</f>
        <v>564.56354286017427</v>
      </c>
      <c r="CJ18" s="13">
        <f>'First Dose Daily Demand'!$C18*2</f>
        <v>564.56354286017427</v>
      </c>
      <c r="CK18" s="13">
        <f>'First Dose Daily Demand'!$C18*2</f>
        <v>564.56354286017427</v>
      </c>
      <c r="CL18" s="13">
        <f>'First Dose Daily Demand'!$C18*2</f>
        <v>564.56354286017427</v>
      </c>
      <c r="CM18" s="13">
        <f>'First Dose Daily Demand'!$C18*2</f>
        <v>564.56354286017427</v>
      </c>
      <c r="CN18" s="13">
        <f>'First Dose Daily Demand'!$C18*2</f>
        <v>564.56354286017427</v>
      </c>
      <c r="CO18" s="13">
        <f>'First Dose Daily Demand'!$C18*2</f>
        <v>564.56354286017427</v>
      </c>
      <c r="CP18" s="11">
        <f>'First Dose Daily Demand'!$F18+$CO18</f>
        <v>717.58448461002968</v>
      </c>
      <c r="CQ18" s="11">
        <f>'First Dose Daily Demand'!$F18+$CO18</f>
        <v>717.58448461002968</v>
      </c>
      <c r="CR18" s="11">
        <f>'First Dose Daily Demand'!$F18+$CO18</f>
        <v>717.58448461002968</v>
      </c>
      <c r="CS18" s="11">
        <f>'First Dose Daily Demand'!$F18+$CO18</f>
        <v>717.58448461002968</v>
      </c>
      <c r="CT18" s="11">
        <f>'First Dose Daily Demand'!$F18+$CO18</f>
        <v>717.58448461002968</v>
      </c>
      <c r="CU18" s="11">
        <f>'First Dose Daily Demand'!$F18+$CO18</f>
        <v>717.58448461002968</v>
      </c>
      <c r="CV18" s="11">
        <f>'First Dose Daily Demand'!$F18+$CO18</f>
        <v>717.58448461002968</v>
      </c>
      <c r="CW18" s="11">
        <f>'First Dose Daily Demand'!$F18+$CO18</f>
        <v>717.58448461002968</v>
      </c>
      <c r="CX18" s="11">
        <f>'First Dose Daily Demand'!$F18+$CO18</f>
        <v>717.58448461002968</v>
      </c>
      <c r="CY18" s="11">
        <f>'First Dose Daily Demand'!$F18+$CO18</f>
        <v>717.58448461002968</v>
      </c>
      <c r="CZ18" s="11">
        <f>'First Dose Daily Demand'!$F18+$CO18</f>
        <v>717.58448461002968</v>
      </c>
      <c r="DA18" s="11">
        <f>'First Dose Daily Demand'!$F18+$CO18</f>
        <v>717.58448461002968</v>
      </c>
      <c r="DB18" s="11">
        <f>'First Dose Daily Demand'!$F18+$CO18</f>
        <v>717.58448461002968</v>
      </c>
      <c r="DC18" s="11">
        <f>'First Dose Daily Demand'!$F18+$CO18</f>
        <v>717.58448461002968</v>
      </c>
      <c r="DD18" s="11">
        <f>'First Dose Daily Demand'!$F18+$CO18</f>
        <v>717.58448461002968</v>
      </c>
      <c r="DE18" s="11">
        <f>'First Dose Daily Demand'!$F18+$CO18</f>
        <v>717.58448461002968</v>
      </c>
      <c r="DF18" s="11">
        <f>'First Dose Daily Demand'!$F18+$CO18</f>
        <v>717.58448461002968</v>
      </c>
      <c r="DG18" s="11">
        <f>'First Dose Daily Demand'!$F18+$CO18</f>
        <v>717.58448461002968</v>
      </c>
      <c r="DH18" s="11">
        <f>'First Dose Daily Demand'!$F18+$CO18</f>
        <v>717.58448461002968</v>
      </c>
      <c r="DI18" s="11">
        <f>'First Dose Daily Demand'!$F18+$CO18</f>
        <v>717.58448461002968</v>
      </c>
      <c r="DJ18" s="11">
        <f>'First Dose Daily Demand'!$F18+$CO18</f>
        <v>717.58448461002968</v>
      </c>
      <c r="DK18" s="11">
        <f>'First Dose Daily Demand'!$F18+$CO18</f>
        <v>717.58448461002968</v>
      </c>
      <c r="DL18" s="11">
        <f>'First Dose Daily Demand'!$F18+$CO18</f>
        <v>717.58448461002968</v>
      </c>
      <c r="DM18" s="11">
        <f>'First Dose Daily Demand'!$F18+$CO18</f>
        <v>717.58448461002968</v>
      </c>
      <c r="DN18" s="11">
        <f>'First Dose Daily Demand'!$F18+$CO18</f>
        <v>717.58448461002968</v>
      </c>
      <c r="DO18" s="11">
        <f>'First Dose Daily Demand'!$F18+$CO18</f>
        <v>717.58448461002968</v>
      </c>
      <c r="DP18" s="11">
        <f>'First Dose Daily Demand'!$F18+$CO18</f>
        <v>717.58448461002968</v>
      </c>
      <c r="DQ18" s="11">
        <f>'First Dose Daily Demand'!$F18*2</f>
        <v>306.04188349971076</v>
      </c>
      <c r="DR18" s="11">
        <f>'First Dose Daily Demand'!$F18*2</f>
        <v>306.04188349971076</v>
      </c>
      <c r="DS18" s="11">
        <f>'First Dose Daily Demand'!$F18*2</f>
        <v>306.04188349971076</v>
      </c>
      <c r="DT18" s="11">
        <f>'First Dose Daily Demand'!$F18*2</f>
        <v>306.04188349971076</v>
      </c>
      <c r="DU18" s="11">
        <f>'First Dose Daily Demand'!$F18*2</f>
        <v>306.04188349971076</v>
      </c>
      <c r="DV18" s="11">
        <f>'First Dose Daily Demand'!$F18*2</f>
        <v>306.04188349971076</v>
      </c>
      <c r="DW18" s="11">
        <f>'First Dose Daily Demand'!$F18*2</f>
        <v>306.04188349971076</v>
      </c>
      <c r="DX18" s="11">
        <f>'First Dose Daily Demand'!$F18*2</f>
        <v>306.04188349971076</v>
      </c>
      <c r="DY18" s="11">
        <f>'First Dose Daily Demand'!$F18*2</f>
        <v>306.04188349971076</v>
      </c>
      <c r="DZ18" s="11">
        <f>'First Dose Daily Demand'!$F18*2</f>
        <v>306.04188349971076</v>
      </c>
      <c r="EA18" s="11">
        <f>'First Dose Daily Demand'!$F18*2</f>
        <v>306.04188349971076</v>
      </c>
      <c r="EB18" s="11">
        <f>'First Dose Daily Demand'!$F18*2</f>
        <v>306.04188349971076</v>
      </c>
      <c r="EC18" s="11">
        <f>'First Dose Daily Demand'!$F18*2</f>
        <v>306.04188349971076</v>
      </c>
      <c r="ED18" s="11">
        <f>'First Dose Daily Demand'!$F18*2</f>
        <v>306.04188349971076</v>
      </c>
      <c r="EE18" s="11">
        <f>'First Dose Daily Demand'!$F18*2</f>
        <v>306.04188349971076</v>
      </c>
      <c r="EF18" s="11">
        <f>'First Dose Daily Demand'!$F18*2</f>
        <v>306.04188349971076</v>
      </c>
      <c r="EG18" s="11">
        <f>'First Dose Daily Demand'!$F18*2</f>
        <v>306.04188349971076</v>
      </c>
      <c r="EH18" s="11">
        <f>'First Dose Daily Demand'!$F18*2</f>
        <v>306.04188349971076</v>
      </c>
      <c r="EI18" s="11">
        <f>'First Dose Daily Demand'!$F18*2</f>
        <v>306.04188349971076</v>
      </c>
      <c r="EJ18" s="11">
        <f>'First Dose Daily Demand'!$F18*2</f>
        <v>306.04188349971076</v>
      </c>
      <c r="EK18" s="11">
        <f>'First Dose Daily Demand'!$F18*2</f>
        <v>306.04188349971076</v>
      </c>
      <c r="EL18" s="11">
        <f>'First Dose Daily Demand'!$F18*2</f>
        <v>306.04188349971076</v>
      </c>
      <c r="EM18" s="11">
        <f>'First Dose Daily Demand'!$F18*2</f>
        <v>306.04188349971076</v>
      </c>
      <c r="EN18" s="11">
        <f>'First Dose Daily Demand'!$F18*2</f>
        <v>306.04188349971076</v>
      </c>
      <c r="EO18" s="11">
        <f>'First Dose Daily Demand'!$F18*2</f>
        <v>306.04188349971076</v>
      </c>
      <c r="EP18" s="11">
        <f>'First Dose Daily Demand'!$F18*2</f>
        <v>306.04188349971076</v>
      </c>
      <c r="EQ18" s="11">
        <f>'First Dose Daily Demand'!$F18*2</f>
        <v>306.04188349971076</v>
      </c>
      <c r="ER18" s="11">
        <f>'First Dose Daily Demand'!$F18*2</f>
        <v>306.04188349971076</v>
      </c>
      <c r="ES18" s="11">
        <f>'First Dose Daily Demand'!$F18*2</f>
        <v>306.04188349971076</v>
      </c>
      <c r="ET18" s="11">
        <f>'First Dose Daily Demand'!$F18*2</f>
        <v>306.04188349971076</v>
      </c>
      <c r="EU18" s="11">
        <f>'First Dose Daily Demand'!$F18*2</f>
        <v>306.04188349971076</v>
      </c>
      <c r="EV18" s="11">
        <f>'First Dose Daily Demand'!$F18*2</f>
        <v>306.04188349971076</v>
      </c>
      <c r="EW18" s="11">
        <f>'First Dose Daily Demand'!$F18*2</f>
        <v>306.04188349971076</v>
      </c>
      <c r="EX18" s="11">
        <f>'First Dose Daily Demand'!$F18*2</f>
        <v>306.04188349971076</v>
      </c>
      <c r="EY18" s="11">
        <f>'First Dose Daily Demand'!$F18*2</f>
        <v>306.04188349971076</v>
      </c>
      <c r="EZ18" s="11">
        <f>'First Dose Daily Demand'!$F18*2</f>
        <v>306.04188349971076</v>
      </c>
      <c r="FA18" s="11">
        <f>'First Dose Daily Demand'!$F18*2</f>
        <v>306.04188349971076</v>
      </c>
      <c r="FB18" s="11">
        <f>'First Dose Daily Demand'!$F18*2</f>
        <v>306.04188349971076</v>
      </c>
      <c r="FC18" s="11">
        <f>'First Dose Daily Demand'!$F18*2</f>
        <v>306.04188349971076</v>
      </c>
      <c r="FD18" s="11">
        <f>'First Dose Daily Demand'!$F18*2</f>
        <v>306.04188349971076</v>
      </c>
      <c r="FE18" s="11">
        <f>'First Dose Daily Demand'!$F18*2</f>
        <v>306.04188349971076</v>
      </c>
      <c r="FF18" s="11">
        <f>'First Dose Daily Demand'!$F18*2</f>
        <v>306.04188349971076</v>
      </c>
      <c r="FG18" s="11">
        <f>'First Dose Daily Demand'!$F18*2</f>
        <v>306.04188349971076</v>
      </c>
      <c r="FH18" s="11">
        <f>'First Dose Daily Demand'!$F18*2</f>
        <v>306.04188349971076</v>
      </c>
      <c r="FI18" s="11">
        <f>'First Dose Daily Demand'!$F18*2</f>
        <v>306.04188349971076</v>
      </c>
      <c r="FJ18" s="11">
        <f>'First Dose Daily Demand'!$F18*2</f>
        <v>306.04188349971076</v>
      </c>
      <c r="FK18" s="11">
        <f>'First Dose Daily Demand'!$F18*2</f>
        <v>306.04188349971076</v>
      </c>
      <c r="FL18" s="11">
        <f>'First Dose Daily Demand'!$F18*2</f>
        <v>306.04188349971076</v>
      </c>
      <c r="FM18" s="11">
        <f>'First Dose Daily Demand'!$F18*2</f>
        <v>306.04188349971076</v>
      </c>
      <c r="FN18" s="11">
        <f>'First Dose Daily Demand'!$F18*2</f>
        <v>306.04188349971076</v>
      </c>
      <c r="FO18" s="11">
        <f>'First Dose Daily Demand'!$F18*2</f>
        <v>306.04188349971076</v>
      </c>
      <c r="FP18" s="11">
        <f>'First Dose Daily Demand'!$F18*2</f>
        <v>306.04188349971076</v>
      </c>
      <c r="FQ18" s="11">
        <f>'First Dose Daily Demand'!$F18*2</f>
        <v>306.04188349971076</v>
      </c>
      <c r="FR18" s="11">
        <f>'First Dose Daily Demand'!$F18*2</f>
        <v>306.04188349971076</v>
      </c>
      <c r="FS18" s="11">
        <f>'First Dose Daily Demand'!$F18*2</f>
        <v>306.04188349971076</v>
      </c>
      <c r="FT18" s="11">
        <f>'First Dose Daily Demand'!$F18*2</f>
        <v>306.04188349971076</v>
      </c>
      <c r="FU18" s="11">
        <f>'First Dose Daily Demand'!$F18*2</f>
        <v>306.04188349971076</v>
      </c>
      <c r="FV18" s="11">
        <f>'First Dose Daily Demand'!$F18*2</f>
        <v>306.04188349971076</v>
      </c>
      <c r="FW18" s="11">
        <f>'First Dose Daily Demand'!$F18*2</f>
        <v>306.04188349971076</v>
      </c>
      <c r="FX18" s="11">
        <f>'First Dose Daily Demand'!$F18*2</f>
        <v>306.04188349971076</v>
      </c>
      <c r="FY18" s="11">
        <f>'First Dose Daily Demand'!$F18*2</f>
        <v>306.04188349971076</v>
      </c>
      <c r="FZ18" s="11">
        <f>'First Dose Daily Demand'!$F18*2</f>
        <v>306.04188349971076</v>
      </c>
      <c r="GA18" s="11">
        <f>'First Dose Daily Demand'!$F18*2</f>
        <v>306.04188349971076</v>
      </c>
      <c r="GB18" s="11">
        <f>'First Dose Daily Demand'!$F18*2</f>
        <v>306.04188349971076</v>
      </c>
      <c r="GC18" s="11">
        <f>'First Dose Daily Demand'!$F18*2</f>
        <v>306.04188349971076</v>
      </c>
      <c r="GD18" s="11">
        <f>'First Dose Daily Demand'!$F18*2</f>
        <v>306.04188349971076</v>
      </c>
      <c r="GE18" s="11">
        <f>'First Dose Daily Demand'!$F18*2</f>
        <v>306.04188349971076</v>
      </c>
      <c r="GF18" s="11">
        <f>'First Dose Daily Demand'!$F18*2</f>
        <v>306.04188349971076</v>
      </c>
      <c r="GG18" s="11">
        <f>'First Dose Daily Demand'!$F18*2</f>
        <v>306.04188349971076</v>
      </c>
      <c r="GH18" s="11">
        <f>'First Dose Daily Demand'!$F18*2</f>
        <v>306.04188349971076</v>
      </c>
      <c r="GI18" s="11">
        <f>'First Dose Daily Demand'!$F18*2</f>
        <v>306.04188349971076</v>
      </c>
      <c r="GJ18" s="11">
        <f>'First Dose Daily Demand'!$F18*2</f>
        <v>306.04188349971076</v>
      </c>
      <c r="GK18" s="11">
        <f>'First Dose Daily Demand'!$F18*2</f>
        <v>306.04188349971076</v>
      </c>
      <c r="GL18" s="11">
        <f>'First Dose Daily Demand'!$F18*2</f>
        <v>306.04188349971076</v>
      </c>
      <c r="GM18" s="11">
        <f>'First Dose Daily Demand'!$F18*2</f>
        <v>306.04188349971076</v>
      </c>
      <c r="GN18" s="11">
        <f>'First Dose Daily Demand'!$F18*2</f>
        <v>306.04188349971076</v>
      </c>
      <c r="GO18" s="11">
        <f>'First Dose Daily Demand'!$F18*2</f>
        <v>306.04188349971076</v>
      </c>
      <c r="GP18" s="11">
        <f>'First Dose Daily Demand'!$F18*2</f>
        <v>306.04188349971076</v>
      </c>
      <c r="GQ18" s="11">
        <f>'First Dose Daily Demand'!$F18*2</f>
        <v>306.04188349971076</v>
      </c>
      <c r="GR18" s="11">
        <f>'First Dose Daily Demand'!$F18*2</f>
        <v>306.04188349971076</v>
      </c>
      <c r="GS18" s="11">
        <f>'First Dose Daily Demand'!$F18*2</f>
        <v>306.04188349971076</v>
      </c>
      <c r="GT18" s="11">
        <f>'First Dose Daily Demand'!$F18*2</f>
        <v>306.04188349971076</v>
      </c>
      <c r="GU18" s="11">
        <f>'First Dose Daily Demand'!$F18*2</f>
        <v>306.04188349971076</v>
      </c>
      <c r="GV18" s="11">
        <f>'First Dose Daily Demand'!$F18*2</f>
        <v>306.04188349971076</v>
      </c>
      <c r="GW18" s="11">
        <f>'First Dose Daily Demand'!$F18*2</f>
        <v>306.04188349971076</v>
      </c>
      <c r="GX18" s="11">
        <f>'First Dose Daily Demand'!$F18*2</f>
        <v>306.04188349971076</v>
      </c>
      <c r="GY18" s="11">
        <f>'First Dose Daily Demand'!$F18*2</f>
        <v>306.04188349971076</v>
      </c>
      <c r="GZ18" s="11">
        <f>'First Dose Daily Demand'!$F18*2</f>
        <v>306.04188349971076</v>
      </c>
      <c r="HA18" s="11">
        <f>'First Dose Daily Demand'!$F18*2</f>
        <v>306.04188349971076</v>
      </c>
      <c r="HB18" s="11">
        <f>'First Dose Daily Demand'!$F18*2</f>
        <v>306.04188349971076</v>
      </c>
      <c r="HC18" s="11">
        <f>'First Dose Daily Demand'!$F18*2</f>
        <v>306.04188349971076</v>
      </c>
      <c r="HD18" s="11">
        <f>'First Dose Daily Demand'!$F18*2</f>
        <v>306.04188349971076</v>
      </c>
      <c r="HE18" s="11">
        <f>'First Dose Daily Demand'!$F18*2</f>
        <v>306.04188349971076</v>
      </c>
      <c r="HF18" s="11">
        <f>'First Dose Daily Demand'!$F18*2</f>
        <v>306.04188349971076</v>
      </c>
      <c r="HG18" s="11">
        <f>'First Dose Daily Demand'!$F18*2</f>
        <v>306.04188349971076</v>
      </c>
      <c r="HH18" s="11">
        <f>'First Dose Daily Demand'!$F18*2</f>
        <v>306.04188349971076</v>
      </c>
      <c r="HI18" s="11">
        <f>'First Dose Daily Demand'!$F18*2</f>
        <v>306.04188349971076</v>
      </c>
      <c r="HJ18" s="11">
        <f>'First Dose Daily Demand'!$F18*2</f>
        <v>306.04188349971076</v>
      </c>
      <c r="HK18" s="11">
        <f>'First Dose Daily Demand'!$F18*2</f>
        <v>306.04188349971076</v>
      </c>
      <c r="HL18" s="11">
        <f>'First Dose Daily Demand'!$F18*2</f>
        <v>306.04188349971076</v>
      </c>
      <c r="HM18" s="11">
        <f>'First Dose Daily Demand'!$F18*2</f>
        <v>306.04188349971076</v>
      </c>
      <c r="HN18" s="11">
        <f>'First Dose Daily Demand'!$F18*2</f>
        <v>306.04188349971076</v>
      </c>
      <c r="HO18" s="11">
        <f>'First Dose Daily Demand'!$F18*2</f>
        <v>306.04188349971076</v>
      </c>
      <c r="HP18" s="11">
        <f>'First Dose Daily Demand'!$F18*2</f>
        <v>306.04188349971076</v>
      </c>
      <c r="HQ18" s="11">
        <f>'First Dose Daily Demand'!$F18*2</f>
        <v>306.04188349971076</v>
      </c>
      <c r="HR18" s="11">
        <f>'First Dose Daily Demand'!$F18*2</f>
        <v>306.04188349971076</v>
      </c>
      <c r="HS18" s="11">
        <f>'First Dose Daily Demand'!$F18*2</f>
        <v>306.04188349971076</v>
      </c>
      <c r="HT18" s="11">
        <f>'First Dose Daily Demand'!$F18*2</f>
        <v>306.04188349971076</v>
      </c>
      <c r="HU18" s="11">
        <f>'First Dose Daily Demand'!$F18*2</f>
        <v>306.04188349971076</v>
      </c>
      <c r="HV18" s="11">
        <f>'First Dose Daily Demand'!$F18*2</f>
        <v>306.04188349971076</v>
      </c>
      <c r="HW18" s="11">
        <f>'First Dose Daily Demand'!$F18*2</f>
        <v>306.04188349971076</v>
      </c>
      <c r="HX18" s="11">
        <f>'First Dose Daily Demand'!$F18*2</f>
        <v>306.04188349971076</v>
      </c>
      <c r="HY18" s="11">
        <f>'First Dose Daily Demand'!$F18*2</f>
        <v>306.04188349971076</v>
      </c>
      <c r="HZ18" s="11">
        <f>'First Dose Daily Demand'!$F18*2</f>
        <v>306.04188349971076</v>
      </c>
      <c r="IA18" s="11">
        <f>'First Dose Daily Demand'!$F18*2</f>
        <v>306.04188349971076</v>
      </c>
      <c r="IB18" s="11">
        <f>'First Dose Daily Demand'!$F18*2</f>
        <v>306.04188349971076</v>
      </c>
      <c r="IC18" s="11">
        <f>'First Dose Daily Demand'!$F18*2</f>
        <v>306.04188349971076</v>
      </c>
      <c r="ID18" s="11">
        <f>'First Dose Daily Demand'!$F18*2</f>
        <v>306.04188349971076</v>
      </c>
      <c r="IE18" s="11">
        <f>'First Dose Daily Demand'!$F18*2</f>
        <v>306.04188349971076</v>
      </c>
      <c r="IF18" s="11">
        <f>'First Dose Daily Demand'!$F18*2</f>
        <v>306.04188349971076</v>
      </c>
      <c r="IG18" s="11">
        <f>'First Dose Daily Demand'!$F18*2</f>
        <v>306.04188349971076</v>
      </c>
      <c r="IH18" s="11">
        <f>'First Dose Daily Demand'!$F18*2</f>
        <v>306.04188349971076</v>
      </c>
      <c r="II18" s="11">
        <f>'First Dose Daily Demand'!$F18*2</f>
        <v>306.04188349971076</v>
      </c>
      <c r="IJ18" s="11">
        <f>'First Dose Daily Demand'!$F18*2</f>
        <v>306.04188349971076</v>
      </c>
      <c r="IK18" s="11">
        <f>'First Dose Daily Demand'!$F18*2</f>
        <v>306.04188349971076</v>
      </c>
      <c r="IL18" s="11">
        <f>'First Dose Daily Demand'!$F18*2</f>
        <v>306.04188349971076</v>
      </c>
      <c r="IM18" s="11">
        <f>'First Dose Daily Demand'!$F18*2</f>
        <v>306.04188349971076</v>
      </c>
      <c r="IN18" s="11">
        <f>'First Dose Daily Demand'!$F18*2</f>
        <v>306.04188349971076</v>
      </c>
      <c r="IO18" s="11">
        <f>'First Dose Daily Demand'!$F18*2</f>
        <v>306.04188349971076</v>
      </c>
      <c r="IP18" s="11">
        <f>'First Dose Daily Demand'!$F18*2</f>
        <v>306.04188349971076</v>
      </c>
      <c r="IQ18" s="11">
        <f>'First Dose Daily Demand'!$F18*2</f>
        <v>306.04188349971076</v>
      </c>
      <c r="IR18" s="11">
        <f>'First Dose Daily Demand'!$F18*2</f>
        <v>306.04188349971076</v>
      </c>
      <c r="IS18" s="11">
        <f>'First Dose Daily Demand'!$F18*2</f>
        <v>306.04188349971076</v>
      </c>
      <c r="IT18" s="11">
        <f>'First Dose Daily Demand'!$F18*2</f>
        <v>306.04188349971076</v>
      </c>
      <c r="IU18" s="11">
        <f>'First Dose Daily Demand'!$F18*2</f>
        <v>306.04188349971076</v>
      </c>
      <c r="IV18" s="11">
        <f>'First Dose Daily Demand'!$F18*2</f>
        <v>306.04188349971076</v>
      </c>
      <c r="IW18" s="11">
        <f>'First Dose Daily Demand'!$F18*2</f>
        <v>306.04188349971076</v>
      </c>
      <c r="IX18" s="11">
        <f>'First Dose Daily Demand'!$F18*2</f>
        <v>306.04188349971076</v>
      </c>
      <c r="IY18" s="11">
        <f>'First Dose Daily Demand'!$F18*2</f>
        <v>306.04188349971076</v>
      </c>
      <c r="IZ18" s="11">
        <f>'First Dose Daily Demand'!$F18*2</f>
        <v>306.04188349971076</v>
      </c>
      <c r="JA18" s="11">
        <f>'First Dose Daily Demand'!$F18*2</f>
        <v>306.04188349971076</v>
      </c>
      <c r="JB18" s="11">
        <f>'First Dose Daily Demand'!$F18*2</f>
        <v>306.04188349971076</v>
      </c>
      <c r="JC18" s="11">
        <f>'First Dose Daily Demand'!$F18*2</f>
        <v>306.04188349971076</v>
      </c>
      <c r="JD18" s="11">
        <f>'First Dose Daily Demand'!$F18*2</f>
        <v>306.04188349971076</v>
      </c>
      <c r="JE18" s="11">
        <f>'First Dose Daily Demand'!$F18*2</f>
        <v>306.04188349971076</v>
      </c>
      <c r="JF18" s="11">
        <f>'First Dose Daily Demand'!$F18*2</f>
        <v>306.04188349971076</v>
      </c>
      <c r="JG18" s="11">
        <f>'First Dose Daily Demand'!$F18*2</f>
        <v>306.04188349971076</v>
      </c>
      <c r="JH18" s="11">
        <f>'First Dose Daily Demand'!$F18*2</f>
        <v>306.04188349971076</v>
      </c>
      <c r="JI18" s="11">
        <f>'First Dose Daily Demand'!$F18*2</f>
        <v>306.04188349971076</v>
      </c>
      <c r="JJ18" s="11">
        <f>'First Dose Daily Demand'!$F18*2</f>
        <v>306.04188349971076</v>
      </c>
      <c r="JK18" s="11">
        <f>'First Dose Daily Demand'!$F18*2</f>
        <v>306.04188349971076</v>
      </c>
      <c r="JL18" s="11">
        <f>'First Dose Daily Demand'!$F18*2</f>
        <v>306.04188349971076</v>
      </c>
      <c r="JM18" s="11">
        <f>'First Dose Daily Demand'!$F18*2</f>
        <v>306.04188349971076</v>
      </c>
      <c r="JN18" s="11">
        <f>'First Dose Daily Demand'!$F18*2</f>
        <v>306.04188349971076</v>
      </c>
      <c r="JO18" s="11">
        <f>'First Dose Daily Demand'!$F18*2</f>
        <v>306.04188349971076</v>
      </c>
      <c r="JP18" s="11">
        <f>'First Dose Daily Demand'!$F18*2</f>
        <v>306.04188349971076</v>
      </c>
      <c r="JQ18" s="11">
        <f>'First Dose Daily Demand'!$F18*2</f>
        <v>306.04188349971076</v>
      </c>
    </row>
    <row r="19" spans="1:277">
      <c r="A19" s="5" t="s">
        <v>12</v>
      </c>
      <c r="B19" t="s">
        <v>155</v>
      </c>
      <c r="C19" s="2">
        <f>'First Dose Daily Demand'!$C19</f>
        <v>627.26236416867846</v>
      </c>
      <c r="D19" s="2">
        <f>'First Dose Daily Demand'!$C19</f>
        <v>627.26236416867846</v>
      </c>
      <c r="E19" s="2">
        <f>'First Dose Daily Demand'!$C19</f>
        <v>627.26236416867846</v>
      </c>
      <c r="F19" s="2">
        <f>'First Dose Daily Demand'!$C19</f>
        <v>627.26236416867846</v>
      </c>
      <c r="G19" s="2">
        <f>'First Dose Daily Demand'!$C19</f>
        <v>627.26236416867846</v>
      </c>
      <c r="H19" s="2">
        <f>'First Dose Daily Demand'!$C19</f>
        <v>627.26236416867846</v>
      </c>
      <c r="I19" s="2">
        <f>'First Dose Daily Demand'!$C19</f>
        <v>627.26236416867846</v>
      </c>
      <c r="J19" s="2">
        <f>'First Dose Daily Demand'!$C19</f>
        <v>627.26236416867846</v>
      </c>
      <c r="K19" s="2">
        <f>'First Dose Daily Demand'!$C19</f>
        <v>627.26236416867846</v>
      </c>
      <c r="L19" s="2">
        <f>'First Dose Daily Demand'!$C19</f>
        <v>627.26236416867846</v>
      </c>
      <c r="M19" s="2">
        <f>'First Dose Daily Demand'!$C19</f>
        <v>627.26236416867846</v>
      </c>
      <c r="N19" s="2">
        <f>'First Dose Daily Demand'!$C19</f>
        <v>627.26236416867846</v>
      </c>
      <c r="O19" s="2">
        <f>'First Dose Daily Demand'!$C19</f>
        <v>627.26236416867846</v>
      </c>
      <c r="P19" s="2">
        <f>'First Dose Daily Demand'!$C19</f>
        <v>627.26236416867846</v>
      </c>
      <c r="Q19" s="2">
        <f>'First Dose Daily Demand'!$C19</f>
        <v>627.26236416867846</v>
      </c>
      <c r="R19" s="2">
        <f>'First Dose Daily Demand'!$C19</f>
        <v>627.26236416867846</v>
      </c>
      <c r="S19" s="2">
        <f>'First Dose Daily Demand'!$C19</f>
        <v>627.26236416867846</v>
      </c>
      <c r="T19" s="2">
        <f>'First Dose Daily Demand'!$C19</f>
        <v>627.26236416867846</v>
      </c>
      <c r="U19" s="2">
        <f>'First Dose Daily Demand'!$C19</f>
        <v>627.26236416867846</v>
      </c>
      <c r="V19" s="2">
        <f>'First Dose Daily Demand'!$C19</f>
        <v>627.26236416867846</v>
      </c>
      <c r="W19" s="2">
        <f>'First Dose Daily Demand'!$C19</f>
        <v>627.26236416867846</v>
      </c>
      <c r="X19" s="2">
        <f>'First Dose Daily Demand'!$C19</f>
        <v>627.26236416867846</v>
      </c>
      <c r="Y19" s="2">
        <f>'First Dose Daily Demand'!$C19</f>
        <v>627.26236416867846</v>
      </c>
      <c r="Z19" s="2">
        <f>'First Dose Daily Demand'!$C19</f>
        <v>627.26236416867846</v>
      </c>
      <c r="AA19" s="2">
        <f>'First Dose Daily Demand'!$C19</f>
        <v>627.26236416867846</v>
      </c>
      <c r="AB19" s="2">
        <f>'First Dose Daily Demand'!$C19</f>
        <v>627.26236416867846</v>
      </c>
      <c r="AC19" s="2">
        <f>'First Dose Daily Demand'!$C19</f>
        <v>627.26236416867846</v>
      </c>
      <c r="AD19" s="2">
        <f>'First Dose Daily Demand'!$C19*2</f>
        <v>1254.5247283373569</v>
      </c>
      <c r="AE19" s="2">
        <f>'First Dose Daily Demand'!$C19*2</f>
        <v>1254.5247283373569</v>
      </c>
      <c r="AF19" s="2">
        <f>'First Dose Daily Demand'!$C19*2</f>
        <v>1254.5247283373569</v>
      </c>
      <c r="AG19" s="2">
        <f>'First Dose Daily Demand'!$C19*2</f>
        <v>1254.5247283373569</v>
      </c>
      <c r="AH19" s="2">
        <f>'First Dose Daily Demand'!$C19*2</f>
        <v>1254.5247283373569</v>
      </c>
      <c r="AI19" s="2">
        <f>'First Dose Daily Demand'!$C19*2</f>
        <v>1254.5247283373569</v>
      </c>
      <c r="AJ19" s="2">
        <f>'First Dose Daily Demand'!$C19*2</f>
        <v>1254.5247283373569</v>
      </c>
      <c r="AK19" s="2">
        <f>'First Dose Daily Demand'!$C19*2</f>
        <v>1254.5247283373569</v>
      </c>
      <c r="AL19" s="2">
        <f>'First Dose Daily Demand'!$C19*2</f>
        <v>1254.5247283373569</v>
      </c>
      <c r="AM19" s="2">
        <f>'First Dose Daily Demand'!$C19*2</f>
        <v>1254.5247283373569</v>
      </c>
      <c r="AN19" s="2">
        <f>'First Dose Daily Demand'!$C19*2</f>
        <v>1254.5247283373569</v>
      </c>
      <c r="AO19" s="2">
        <f>'First Dose Daily Demand'!$C19*2</f>
        <v>1254.5247283373569</v>
      </c>
      <c r="AP19" s="2">
        <f>'First Dose Daily Demand'!$C19*2</f>
        <v>1254.5247283373569</v>
      </c>
      <c r="AQ19" s="2">
        <f>'First Dose Daily Demand'!$C19*2</f>
        <v>1254.5247283373569</v>
      </c>
      <c r="AR19" s="2">
        <f>'First Dose Daily Demand'!$C19*2</f>
        <v>1254.5247283373569</v>
      </c>
      <c r="AS19" s="2">
        <f>'First Dose Daily Demand'!$C19*2</f>
        <v>1254.5247283373569</v>
      </c>
      <c r="AT19" s="2">
        <f>'First Dose Daily Demand'!$C19*2</f>
        <v>1254.5247283373569</v>
      </c>
      <c r="AU19" s="2">
        <f>'First Dose Daily Demand'!$C19*2</f>
        <v>1254.5247283373569</v>
      </c>
      <c r="AV19" s="2">
        <f>'First Dose Daily Demand'!$C19*2</f>
        <v>1254.5247283373569</v>
      </c>
      <c r="AW19" s="2">
        <f>'First Dose Daily Demand'!$C19*2</f>
        <v>1254.5247283373569</v>
      </c>
      <c r="AX19" s="2">
        <f>'First Dose Daily Demand'!$C19*2</f>
        <v>1254.5247283373569</v>
      </c>
      <c r="AY19" s="2">
        <f>'First Dose Daily Demand'!$C19*2</f>
        <v>1254.5247283373569</v>
      </c>
      <c r="AZ19" s="2">
        <f>'First Dose Daily Demand'!$C19*2</f>
        <v>1254.5247283373569</v>
      </c>
      <c r="BA19" s="2">
        <f>'First Dose Daily Demand'!$C19*2</f>
        <v>1254.5247283373569</v>
      </c>
      <c r="BB19" s="2">
        <f>'First Dose Daily Demand'!$C19*2</f>
        <v>1254.5247283373569</v>
      </c>
      <c r="BC19" s="2">
        <f>'First Dose Daily Demand'!$C19*2</f>
        <v>1254.5247283373569</v>
      </c>
      <c r="BD19" s="2">
        <f>'First Dose Daily Demand'!$C19*2</f>
        <v>1254.5247283373569</v>
      </c>
      <c r="BE19" s="2">
        <f>'First Dose Daily Demand'!$C19*2</f>
        <v>1254.5247283373569</v>
      </c>
      <c r="BF19" s="2">
        <f>'First Dose Daily Demand'!$C19*2</f>
        <v>1254.5247283373569</v>
      </c>
      <c r="BG19" s="2">
        <f>'First Dose Daily Demand'!$C19*2</f>
        <v>1254.5247283373569</v>
      </c>
      <c r="BH19" s="2">
        <f>'First Dose Daily Demand'!$C19*2</f>
        <v>1254.5247283373569</v>
      </c>
      <c r="BI19" s="2">
        <f>'First Dose Daily Demand'!$C19*2</f>
        <v>1254.5247283373569</v>
      </c>
      <c r="BJ19" s="2">
        <f>'First Dose Daily Demand'!$C19*2</f>
        <v>1254.5247283373569</v>
      </c>
      <c r="BK19" s="2">
        <f>'First Dose Daily Demand'!$C19*2</f>
        <v>1254.5247283373569</v>
      </c>
      <c r="BL19" s="2">
        <f>'First Dose Daily Demand'!$C19*2</f>
        <v>1254.5247283373569</v>
      </c>
      <c r="BM19" s="2">
        <f>'First Dose Daily Demand'!$C19*2</f>
        <v>1254.5247283373569</v>
      </c>
      <c r="BN19" s="2">
        <f>'First Dose Daily Demand'!$C19*2</f>
        <v>1254.5247283373569</v>
      </c>
      <c r="BO19" s="2">
        <f>'First Dose Daily Demand'!$C19*2</f>
        <v>1254.5247283373569</v>
      </c>
      <c r="BP19" s="2">
        <f>'First Dose Daily Demand'!$C19*2</f>
        <v>1254.5247283373569</v>
      </c>
      <c r="BQ19" s="2">
        <f>'First Dose Daily Demand'!$C19*2</f>
        <v>1254.5247283373569</v>
      </c>
      <c r="BR19" s="2">
        <f>'First Dose Daily Demand'!$C19*2</f>
        <v>1254.5247283373569</v>
      </c>
      <c r="BS19" s="2">
        <f>'First Dose Daily Demand'!$C19*2</f>
        <v>1254.5247283373569</v>
      </c>
      <c r="BT19" s="2">
        <f>'First Dose Daily Demand'!$C19*2</f>
        <v>1254.5247283373569</v>
      </c>
      <c r="BU19" s="2">
        <f>'First Dose Daily Demand'!$C19*2</f>
        <v>1254.5247283373569</v>
      </c>
      <c r="BV19" s="2">
        <f>'First Dose Daily Demand'!$C19*2</f>
        <v>1254.5247283373569</v>
      </c>
      <c r="BW19" s="2">
        <f>'First Dose Daily Demand'!$C19*2</f>
        <v>1254.5247283373569</v>
      </c>
      <c r="BX19" s="2">
        <f>'First Dose Daily Demand'!$C19*2</f>
        <v>1254.5247283373569</v>
      </c>
      <c r="BY19" s="2">
        <f>'First Dose Daily Demand'!$C19*2</f>
        <v>1254.5247283373569</v>
      </c>
      <c r="BZ19" s="2">
        <f>'First Dose Daily Demand'!$C19*2</f>
        <v>1254.5247283373569</v>
      </c>
      <c r="CA19" s="2">
        <f>'First Dose Daily Demand'!$C19*2</f>
        <v>1254.5247283373569</v>
      </c>
      <c r="CB19" s="2">
        <f>'First Dose Daily Demand'!$C19*2</f>
        <v>1254.5247283373569</v>
      </c>
      <c r="CC19" s="2">
        <f>'First Dose Daily Demand'!$C19*2</f>
        <v>1254.5247283373569</v>
      </c>
      <c r="CD19" s="2">
        <f>'First Dose Daily Demand'!$C19*2</f>
        <v>1254.5247283373569</v>
      </c>
      <c r="CE19" s="2">
        <f>'First Dose Daily Demand'!$C19*2</f>
        <v>1254.5247283373569</v>
      </c>
      <c r="CF19" s="2">
        <f>'First Dose Daily Demand'!$C19*2</f>
        <v>1254.5247283373569</v>
      </c>
      <c r="CG19" s="2">
        <f>'First Dose Daily Demand'!$C19*2</f>
        <v>1254.5247283373569</v>
      </c>
      <c r="CH19" s="2">
        <f>'First Dose Daily Demand'!$C19*2</f>
        <v>1254.5247283373569</v>
      </c>
      <c r="CI19" s="2">
        <f>'First Dose Daily Demand'!$C19*2</f>
        <v>1254.5247283373569</v>
      </c>
      <c r="CJ19" s="2">
        <f>'First Dose Daily Demand'!$C19*2</f>
        <v>1254.5247283373569</v>
      </c>
      <c r="CK19" s="2">
        <f>'First Dose Daily Demand'!$C19*2</f>
        <v>1254.5247283373569</v>
      </c>
      <c r="CL19" s="2">
        <f>'First Dose Daily Demand'!$C19*2</f>
        <v>1254.5247283373569</v>
      </c>
      <c r="CM19" s="2">
        <f>'First Dose Daily Demand'!$C19*2</f>
        <v>1254.5247283373569</v>
      </c>
      <c r="CN19" s="2">
        <f>'First Dose Daily Demand'!$C19*2</f>
        <v>1254.5247283373569</v>
      </c>
      <c r="CO19" s="2">
        <f>'First Dose Daily Demand'!$C19*2</f>
        <v>1254.5247283373569</v>
      </c>
      <c r="CP19" s="3">
        <f>'First Dose Daily Demand'!$F19+$CO19</f>
        <v>1686.851934502371</v>
      </c>
      <c r="CQ19" s="3">
        <f>'First Dose Daily Demand'!$F19+$CO19</f>
        <v>1686.851934502371</v>
      </c>
      <c r="CR19" s="3">
        <f>'First Dose Daily Demand'!$F19+$CO19</f>
        <v>1686.851934502371</v>
      </c>
      <c r="CS19" s="3">
        <f>'First Dose Daily Demand'!$F19+$CO19</f>
        <v>1686.851934502371</v>
      </c>
      <c r="CT19" s="3">
        <f>'First Dose Daily Demand'!$F19+$CO19</f>
        <v>1686.851934502371</v>
      </c>
      <c r="CU19" s="3">
        <f>'First Dose Daily Demand'!$F19+$CO19</f>
        <v>1686.851934502371</v>
      </c>
      <c r="CV19" s="3">
        <f>'First Dose Daily Demand'!$F19+$CO19</f>
        <v>1686.851934502371</v>
      </c>
      <c r="CW19" s="3">
        <f>'First Dose Daily Demand'!$F19+$CO19</f>
        <v>1686.851934502371</v>
      </c>
      <c r="CX19" s="3">
        <f>'First Dose Daily Demand'!$F19+$CO19</f>
        <v>1686.851934502371</v>
      </c>
      <c r="CY19" s="3">
        <f>'First Dose Daily Demand'!$F19+$CO19</f>
        <v>1686.851934502371</v>
      </c>
      <c r="CZ19" s="3">
        <f>'First Dose Daily Demand'!$F19+$CO19</f>
        <v>1686.851934502371</v>
      </c>
      <c r="DA19" s="3">
        <f>'First Dose Daily Demand'!$F19+$CO19</f>
        <v>1686.851934502371</v>
      </c>
      <c r="DB19" s="3">
        <f>'First Dose Daily Demand'!$F19+$CO19</f>
        <v>1686.851934502371</v>
      </c>
      <c r="DC19" s="3">
        <f>'First Dose Daily Demand'!$F19+$CO19</f>
        <v>1686.851934502371</v>
      </c>
      <c r="DD19" s="3">
        <f>'First Dose Daily Demand'!$F19+$CO19</f>
        <v>1686.851934502371</v>
      </c>
      <c r="DE19" s="3">
        <f>'First Dose Daily Demand'!$F19+$CO19</f>
        <v>1686.851934502371</v>
      </c>
      <c r="DF19" s="3">
        <f>'First Dose Daily Demand'!$F19+$CO19</f>
        <v>1686.851934502371</v>
      </c>
      <c r="DG19" s="3">
        <f>'First Dose Daily Demand'!$F19+$CO19</f>
        <v>1686.851934502371</v>
      </c>
      <c r="DH19" s="3">
        <f>'First Dose Daily Demand'!$F19+$CO19</f>
        <v>1686.851934502371</v>
      </c>
      <c r="DI19" s="3">
        <f>'First Dose Daily Demand'!$F19+$CO19</f>
        <v>1686.851934502371</v>
      </c>
      <c r="DJ19" s="3">
        <f>'First Dose Daily Demand'!$F19+$CO19</f>
        <v>1686.851934502371</v>
      </c>
      <c r="DK19" s="3">
        <f>'First Dose Daily Demand'!$F19+$CO19</f>
        <v>1686.851934502371</v>
      </c>
      <c r="DL19" s="3">
        <f>'First Dose Daily Demand'!$F19+$CO19</f>
        <v>1686.851934502371</v>
      </c>
      <c r="DM19" s="3">
        <f>'First Dose Daily Demand'!$F19+$CO19</f>
        <v>1686.851934502371</v>
      </c>
      <c r="DN19" s="3">
        <f>'First Dose Daily Demand'!$F19+$CO19</f>
        <v>1686.851934502371</v>
      </c>
      <c r="DO19" s="3">
        <f>'First Dose Daily Demand'!$F19+$CO19</f>
        <v>1686.851934502371</v>
      </c>
      <c r="DP19" s="3">
        <f>'First Dose Daily Demand'!$F19+$CO19</f>
        <v>1686.851934502371</v>
      </c>
      <c r="DQ19" s="3">
        <f>'First Dose Daily Demand'!$F19*2</f>
        <v>864.65441233002832</v>
      </c>
      <c r="DR19" s="3">
        <f>'First Dose Daily Demand'!$F19*2</f>
        <v>864.65441233002832</v>
      </c>
      <c r="DS19" s="3">
        <f>'First Dose Daily Demand'!$F19*2</f>
        <v>864.65441233002832</v>
      </c>
      <c r="DT19" s="3">
        <f>'First Dose Daily Demand'!$F19*2</f>
        <v>864.65441233002832</v>
      </c>
      <c r="DU19" s="3">
        <f>'First Dose Daily Demand'!$F19*2</f>
        <v>864.65441233002832</v>
      </c>
      <c r="DV19" s="3">
        <f>'First Dose Daily Demand'!$F19*2</f>
        <v>864.65441233002832</v>
      </c>
      <c r="DW19" s="3">
        <f>'First Dose Daily Demand'!$F19*2</f>
        <v>864.65441233002832</v>
      </c>
      <c r="DX19" s="3">
        <f>'First Dose Daily Demand'!$F19*2</f>
        <v>864.65441233002832</v>
      </c>
      <c r="DY19" s="3">
        <f>'First Dose Daily Demand'!$F19*2</f>
        <v>864.65441233002832</v>
      </c>
      <c r="DZ19" s="3">
        <f>'First Dose Daily Demand'!$F19*2</f>
        <v>864.65441233002832</v>
      </c>
      <c r="EA19" s="3">
        <f>'First Dose Daily Demand'!$F19*2</f>
        <v>864.65441233002832</v>
      </c>
      <c r="EB19" s="3">
        <f>'First Dose Daily Demand'!$F19*2</f>
        <v>864.65441233002832</v>
      </c>
      <c r="EC19" s="3">
        <f>'First Dose Daily Demand'!$F19*2</f>
        <v>864.65441233002832</v>
      </c>
      <c r="ED19" s="3">
        <f>'First Dose Daily Demand'!$F19*2</f>
        <v>864.65441233002832</v>
      </c>
      <c r="EE19" s="3">
        <f>'First Dose Daily Demand'!$F19*2</f>
        <v>864.65441233002832</v>
      </c>
      <c r="EF19" s="3">
        <f>'First Dose Daily Demand'!$F19*2</f>
        <v>864.65441233002832</v>
      </c>
      <c r="EG19" s="3">
        <f>'First Dose Daily Demand'!$F19*2</f>
        <v>864.65441233002832</v>
      </c>
      <c r="EH19" s="3">
        <f>'First Dose Daily Demand'!$F19*2</f>
        <v>864.65441233002832</v>
      </c>
      <c r="EI19" s="3">
        <f>'First Dose Daily Demand'!$F19*2</f>
        <v>864.65441233002832</v>
      </c>
      <c r="EJ19" s="3">
        <f>'First Dose Daily Demand'!$F19*2</f>
        <v>864.65441233002832</v>
      </c>
      <c r="EK19" s="3">
        <f>'First Dose Daily Demand'!$F19*2</f>
        <v>864.65441233002832</v>
      </c>
      <c r="EL19" s="3">
        <f>'First Dose Daily Demand'!$F19*2</f>
        <v>864.65441233002832</v>
      </c>
      <c r="EM19" s="3">
        <f>'First Dose Daily Demand'!$F19*2</f>
        <v>864.65441233002832</v>
      </c>
      <c r="EN19" s="3">
        <f>'First Dose Daily Demand'!$F19*2</f>
        <v>864.65441233002832</v>
      </c>
      <c r="EO19" s="3">
        <f>'First Dose Daily Demand'!$F19*2</f>
        <v>864.65441233002832</v>
      </c>
      <c r="EP19" s="3">
        <f>'First Dose Daily Demand'!$F19*2</f>
        <v>864.65441233002832</v>
      </c>
      <c r="EQ19" s="3">
        <f>'First Dose Daily Demand'!$F19*2</f>
        <v>864.65441233002832</v>
      </c>
      <c r="ER19" s="3">
        <f>'First Dose Daily Demand'!$F19*2</f>
        <v>864.65441233002832</v>
      </c>
      <c r="ES19" s="3">
        <f>'First Dose Daily Demand'!$F19*2</f>
        <v>864.65441233002832</v>
      </c>
      <c r="ET19" s="3">
        <f>'First Dose Daily Demand'!$F19*2</f>
        <v>864.65441233002832</v>
      </c>
      <c r="EU19" s="3">
        <f>'First Dose Daily Demand'!$F19*2</f>
        <v>864.65441233002832</v>
      </c>
      <c r="EV19" s="3">
        <f>'First Dose Daily Demand'!$F19*2</f>
        <v>864.65441233002832</v>
      </c>
      <c r="EW19" s="3">
        <f>'First Dose Daily Demand'!$F19*2</f>
        <v>864.65441233002832</v>
      </c>
      <c r="EX19" s="3">
        <f>'First Dose Daily Demand'!$F19*2</f>
        <v>864.65441233002832</v>
      </c>
      <c r="EY19" s="3">
        <f>'First Dose Daily Demand'!$F19*2</f>
        <v>864.65441233002832</v>
      </c>
      <c r="EZ19" s="3">
        <f>'First Dose Daily Demand'!$F19*2</f>
        <v>864.65441233002832</v>
      </c>
      <c r="FA19" s="3">
        <f>'First Dose Daily Demand'!$F19*2</f>
        <v>864.65441233002832</v>
      </c>
      <c r="FB19" s="3">
        <f>'First Dose Daily Demand'!$F19*2</f>
        <v>864.65441233002832</v>
      </c>
      <c r="FC19" s="3">
        <f>'First Dose Daily Demand'!$F19*2</f>
        <v>864.65441233002832</v>
      </c>
      <c r="FD19" s="3">
        <f>'First Dose Daily Demand'!$F19*2</f>
        <v>864.65441233002832</v>
      </c>
      <c r="FE19" s="3">
        <f>'First Dose Daily Demand'!$F19*2</f>
        <v>864.65441233002832</v>
      </c>
      <c r="FF19" s="3">
        <f>'First Dose Daily Demand'!$F19*2</f>
        <v>864.65441233002832</v>
      </c>
      <c r="FG19" s="3">
        <f>'First Dose Daily Demand'!$F19*2</f>
        <v>864.65441233002832</v>
      </c>
      <c r="FH19" s="3">
        <f>'First Dose Daily Demand'!$F19*2</f>
        <v>864.65441233002832</v>
      </c>
      <c r="FI19" s="3">
        <f>'First Dose Daily Demand'!$F19*2</f>
        <v>864.65441233002832</v>
      </c>
      <c r="FJ19" s="3">
        <f>'First Dose Daily Demand'!$F19*2</f>
        <v>864.65441233002832</v>
      </c>
      <c r="FK19" s="3">
        <f>'First Dose Daily Demand'!$F19*2</f>
        <v>864.65441233002832</v>
      </c>
      <c r="FL19" s="3">
        <f>'First Dose Daily Demand'!$F19*2</f>
        <v>864.65441233002832</v>
      </c>
      <c r="FM19" s="3">
        <f>'First Dose Daily Demand'!$F19*2</f>
        <v>864.65441233002832</v>
      </c>
      <c r="FN19" s="3">
        <f>'First Dose Daily Demand'!$F19*2</f>
        <v>864.65441233002832</v>
      </c>
      <c r="FO19" s="3">
        <f>'First Dose Daily Demand'!$F19*2</f>
        <v>864.65441233002832</v>
      </c>
      <c r="FP19" s="3">
        <f>'First Dose Daily Demand'!$F19*2</f>
        <v>864.65441233002832</v>
      </c>
      <c r="FQ19" s="3">
        <f>'First Dose Daily Demand'!$F19*2</f>
        <v>864.65441233002832</v>
      </c>
      <c r="FR19" s="3">
        <f>'First Dose Daily Demand'!$F19*2</f>
        <v>864.65441233002832</v>
      </c>
      <c r="FS19" s="3">
        <f>'First Dose Daily Demand'!$F19*2</f>
        <v>864.65441233002832</v>
      </c>
      <c r="FT19" s="3">
        <f>'First Dose Daily Demand'!$F19*2</f>
        <v>864.65441233002832</v>
      </c>
      <c r="FU19" s="3">
        <f>'First Dose Daily Demand'!$F19*2</f>
        <v>864.65441233002832</v>
      </c>
      <c r="FV19" s="3">
        <f>'First Dose Daily Demand'!$F19*2</f>
        <v>864.65441233002832</v>
      </c>
      <c r="FW19" s="3">
        <f>'First Dose Daily Demand'!$F19*2</f>
        <v>864.65441233002832</v>
      </c>
      <c r="FX19" s="3">
        <f>'First Dose Daily Demand'!$F19*2</f>
        <v>864.65441233002832</v>
      </c>
      <c r="FY19" s="3">
        <f>'First Dose Daily Demand'!$F19*2</f>
        <v>864.65441233002832</v>
      </c>
      <c r="FZ19" s="3">
        <f>'First Dose Daily Demand'!$F19*2</f>
        <v>864.65441233002832</v>
      </c>
      <c r="GA19" s="3">
        <f>'First Dose Daily Demand'!$F19*2</f>
        <v>864.65441233002832</v>
      </c>
      <c r="GB19" s="3">
        <f>'First Dose Daily Demand'!$F19*2</f>
        <v>864.65441233002832</v>
      </c>
      <c r="GC19" s="3">
        <f>'First Dose Daily Demand'!$F19*2</f>
        <v>864.65441233002832</v>
      </c>
      <c r="GD19" s="3">
        <f>'First Dose Daily Demand'!$F19*2</f>
        <v>864.65441233002832</v>
      </c>
      <c r="GE19" s="3">
        <f>'First Dose Daily Demand'!$F19*2</f>
        <v>864.65441233002832</v>
      </c>
      <c r="GF19" s="3">
        <f>'First Dose Daily Demand'!$F19*2</f>
        <v>864.65441233002832</v>
      </c>
      <c r="GG19" s="3">
        <f>'First Dose Daily Demand'!$F19*2</f>
        <v>864.65441233002832</v>
      </c>
      <c r="GH19" s="3">
        <f>'First Dose Daily Demand'!$F19*2</f>
        <v>864.65441233002832</v>
      </c>
      <c r="GI19" s="3">
        <f>'First Dose Daily Demand'!$F19*2</f>
        <v>864.65441233002832</v>
      </c>
      <c r="GJ19" s="3">
        <f>'First Dose Daily Demand'!$F19*2</f>
        <v>864.65441233002832</v>
      </c>
      <c r="GK19" s="3">
        <f>'First Dose Daily Demand'!$F19*2</f>
        <v>864.65441233002832</v>
      </c>
      <c r="GL19" s="3">
        <f>'First Dose Daily Demand'!$F19*2</f>
        <v>864.65441233002832</v>
      </c>
      <c r="GM19" s="3">
        <f>'First Dose Daily Demand'!$F19*2</f>
        <v>864.65441233002832</v>
      </c>
      <c r="GN19" s="3">
        <f>'First Dose Daily Demand'!$F19*2</f>
        <v>864.65441233002832</v>
      </c>
      <c r="GO19" s="3">
        <f>'First Dose Daily Demand'!$F19*2</f>
        <v>864.65441233002832</v>
      </c>
      <c r="GP19" s="3">
        <f>'First Dose Daily Demand'!$F19*2</f>
        <v>864.65441233002832</v>
      </c>
      <c r="GQ19" s="3">
        <f>'First Dose Daily Demand'!$F19*2</f>
        <v>864.65441233002832</v>
      </c>
      <c r="GR19" s="3">
        <f>'First Dose Daily Demand'!$F19*2</f>
        <v>864.65441233002832</v>
      </c>
      <c r="GS19" s="3">
        <f>'First Dose Daily Demand'!$F19*2</f>
        <v>864.65441233002832</v>
      </c>
      <c r="GT19" s="3">
        <f>'First Dose Daily Demand'!$F19*2</f>
        <v>864.65441233002832</v>
      </c>
      <c r="GU19" s="3">
        <f>'First Dose Daily Demand'!$F19*2</f>
        <v>864.65441233002832</v>
      </c>
      <c r="GV19" s="3">
        <f>'First Dose Daily Demand'!$F19*2</f>
        <v>864.65441233002832</v>
      </c>
      <c r="GW19" s="3">
        <f>'First Dose Daily Demand'!$F19*2</f>
        <v>864.65441233002832</v>
      </c>
      <c r="GX19" s="3">
        <f>'First Dose Daily Demand'!$F19*2</f>
        <v>864.65441233002832</v>
      </c>
      <c r="GY19" s="3">
        <f>'First Dose Daily Demand'!$F19*2</f>
        <v>864.65441233002832</v>
      </c>
      <c r="GZ19" s="3">
        <f>'First Dose Daily Demand'!$F19*2</f>
        <v>864.65441233002832</v>
      </c>
      <c r="HA19" s="3">
        <f>'First Dose Daily Demand'!$F19*2</f>
        <v>864.65441233002832</v>
      </c>
      <c r="HB19" s="3">
        <f>'First Dose Daily Demand'!$F19*2</f>
        <v>864.65441233002832</v>
      </c>
      <c r="HC19" s="3">
        <f>'First Dose Daily Demand'!$F19*2</f>
        <v>864.65441233002832</v>
      </c>
      <c r="HD19" s="3">
        <f>'First Dose Daily Demand'!$F19*2</f>
        <v>864.65441233002832</v>
      </c>
      <c r="HE19" s="3">
        <f>'First Dose Daily Demand'!$F19*2</f>
        <v>864.65441233002832</v>
      </c>
      <c r="HF19" s="3">
        <f>'First Dose Daily Demand'!$F19*2</f>
        <v>864.65441233002832</v>
      </c>
      <c r="HG19" s="3">
        <f>'First Dose Daily Demand'!$F19*2</f>
        <v>864.65441233002832</v>
      </c>
      <c r="HH19" s="3">
        <f>'First Dose Daily Demand'!$F19*2</f>
        <v>864.65441233002832</v>
      </c>
      <c r="HI19" s="3">
        <f>'First Dose Daily Demand'!$F19*2</f>
        <v>864.65441233002832</v>
      </c>
      <c r="HJ19" s="3">
        <f>'First Dose Daily Demand'!$F19*2</f>
        <v>864.65441233002832</v>
      </c>
      <c r="HK19" s="3">
        <f>'First Dose Daily Demand'!$F19*2</f>
        <v>864.65441233002832</v>
      </c>
      <c r="HL19" s="3">
        <f>'First Dose Daily Demand'!$F19*2</f>
        <v>864.65441233002832</v>
      </c>
      <c r="HM19" s="3">
        <f>'First Dose Daily Demand'!$F19*2</f>
        <v>864.65441233002832</v>
      </c>
      <c r="HN19" s="3">
        <f>'First Dose Daily Demand'!$F19*2</f>
        <v>864.65441233002832</v>
      </c>
      <c r="HO19" s="3">
        <f>'First Dose Daily Demand'!$F19*2</f>
        <v>864.65441233002832</v>
      </c>
      <c r="HP19" s="3">
        <f>'First Dose Daily Demand'!$F19*2</f>
        <v>864.65441233002832</v>
      </c>
      <c r="HQ19" s="3">
        <f>'First Dose Daily Demand'!$F19*2</f>
        <v>864.65441233002832</v>
      </c>
      <c r="HR19" s="3">
        <f>'First Dose Daily Demand'!$F19*2</f>
        <v>864.65441233002832</v>
      </c>
      <c r="HS19" s="3">
        <f>'First Dose Daily Demand'!$F19*2</f>
        <v>864.65441233002832</v>
      </c>
      <c r="HT19" s="3">
        <f>'First Dose Daily Demand'!$F19*2</f>
        <v>864.65441233002832</v>
      </c>
      <c r="HU19" s="3">
        <f>'First Dose Daily Demand'!$F19*2</f>
        <v>864.65441233002832</v>
      </c>
      <c r="HV19" s="3">
        <f>'First Dose Daily Demand'!$F19*2</f>
        <v>864.65441233002832</v>
      </c>
      <c r="HW19" s="3">
        <f>'First Dose Daily Demand'!$F19*2</f>
        <v>864.65441233002832</v>
      </c>
      <c r="HX19" s="3">
        <f>'First Dose Daily Demand'!$F19*2</f>
        <v>864.65441233002832</v>
      </c>
      <c r="HY19" s="3">
        <f>'First Dose Daily Demand'!$F19*2</f>
        <v>864.65441233002832</v>
      </c>
      <c r="HZ19" s="3">
        <f>'First Dose Daily Demand'!$F19*2</f>
        <v>864.65441233002832</v>
      </c>
      <c r="IA19" s="3">
        <f>'First Dose Daily Demand'!$F19*2</f>
        <v>864.65441233002832</v>
      </c>
      <c r="IB19" s="3">
        <f>'First Dose Daily Demand'!$F19*2</f>
        <v>864.65441233002832</v>
      </c>
      <c r="IC19" s="3">
        <f>'First Dose Daily Demand'!$F19*2</f>
        <v>864.65441233002832</v>
      </c>
      <c r="ID19" s="3">
        <f>'First Dose Daily Demand'!$F19*2</f>
        <v>864.65441233002832</v>
      </c>
      <c r="IE19" s="3">
        <f>'First Dose Daily Demand'!$F19*2</f>
        <v>864.65441233002832</v>
      </c>
      <c r="IF19" s="3">
        <f>'First Dose Daily Demand'!$F19*2</f>
        <v>864.65441233002832</v>
      </c>
      <c r="IG19" s="3">
        <f>'First Dose Daily Demand'!$F19*2</f>
        <v>864.65441233002832</v>
      </c>
      <c r="IH19" s="3">
        <f>'First Dose Daily Demand'!$F19*2</f>
        <v>864.65441233002832</v>
      </c>
      <c r="II19" s="3">
        <f>'First Dose Daily Demand'!$F19*2</f>
        <v>864.65441233002832</v>
      </c>
      <c r="IJ19" s="3">
        <f>'First Dose Daily Demand'!$F19*2</f>
        <v>864.65441233002832</v>
      </c>
      <c r="IK19" s="3">
        <f>'First Dose Daily Demand'!$F19*2</f>
        <v>864.65441233002832</v>
      </c>
      <c r="IL19" s="3">
        <f>'First Dose Daily Demand'!$F19*2</f>
        <v>864.65441233002832</v>
      </c>
      <c r="IM19" s="3">
        <f>'First Dose Daily Demand'!$F19*2</f>
        <v>864.65441233002832</v>
      </c>
      <c r="IN19" s="3">
        <f>'First Dose Daily Demand'!$F19*2</f>
        <v>864.65441233002832</v>
      </c>
      <c r="IO19" s="3">
        <f>'First Dose Daily Demand'!$F19*2</f>
        <v>864.65441233002832</v>
      </c>
      <c r="IP19" s="3">
        <f>'First Dose Daily Demand'!$F19*2</f>
        <v>864.65441233002832</v>
      </c>
      <c r="IQ19" s="3">
        <f>'First Dose Daily Demand'!$F19*2</f>
        <v>864.65441233002832</v>
      </c>
      <c r="IR19" s="3">
        <f>'First Dose Daily Demand'!$F19*2</f>
        <v>864.65441233002832</v>
      </c>
      <c r="IS19" s="3">
        <f>'First Dose Daily Demand'!$F19*2</f>
        <v>864.65441233002832</v>
      </c>
      <c r="IT19" s="3">
        <f>'First Dose Daily Demand'!$F19*2</f>
        <v>864.65441233002832</v>
      </c>
      <c r="IU19" s="3">
        <f>'First Dose Daily Demand'!$F19*2</f>
        <v>864.65441233002832</v>
      </c>
      <c r="IV19" s="3">
        <f>'First Dose Daily Demand'!$F19*2</f>
        <v>864.65441233002832</v>
      </c>
      <c r="IW19" s="3">
        <f>'First Dose Daily Demand'!$F19*2</f>
        <v>864.65441233002832</v>
      </c>
      <c r="IX19" s="3">
        <f>'First Dose Daily Demand'!$F19*2</f>
        <v>864.65441233002832</v>
      </c>
      <c r="IY19" s="3">
        <f>'First Dose Daily Demand'!$F19*2</f>
        <v>864.65441233002832</v>
      </c>
      <c r="IZ19" s="3">
        <f>'First Dose Daily Demand'!$F19*2</f>
        <v>864.65441233002832</v>
      </c>
      <c r="JA19" s="3">
        <f>'First Dose Daily Demand'!$F19*2</f>
        <v>864.65441233002832</v>
      </c>
      <c r="JB19" s="3">
        <f>'First Dose Daily Demand'!$F19*2</f>
        <v>864.65441233002832</v>
      </c>
      <c r="JC19" s="3">
        <f>'First Dose Daily Demand'!$F19*2</f>
        <v>864.65441233002832</v>
      </c>
      <c r="JD19" s="3">
        <f>'First Dose Daily Demand'!$F19*2</f>
        <v>864.65441233002832</v>
      </c>
      <c r="JE19" s="3">
        <f>'First Dose Daily Demand'!$F19*2</f>
        <v>864.65441233002832</v>
      </c>
      <c r="JF19" s="3">
        <f>'First Dose Daily Demand'!$F19*2</f>
        <v>864.65441233002832</v>
      </c>
      <c r="JG19" s="3">
        <f>'First Dose Daily Demand'!$F19*2</f>
        <v>864.65441233002832</v>
      </c>
      <c r="JH19" s="3">
        <f>'First Dose Daily Demand'!$F19*2</f>
        <v>864.65441233002832</v>
      </c>
      <c r="JI19" s="3">
        <f>'First Dose Daily Demand'!$F19*2</f>
        <v>864.65441233002832</v>
      </c>
      <c r="JJ19" s="3">
        <f>'First Dose Daily Demand'!$F19*2</f>
        <v>864.65441233002832</v>
      </c>
      <c r="JK19" s="3">
        <f>'First Dose Daily Demand'!$F19*2</f>
        <v>864.65441233002832</v>
      </c>
      <c r="JL19" s="3">
        <f>'First Dose Daily Demand'!$F19*2</f>
        <v>864.65441233002832</v>
      </c>
      <c r="JM19" s="3">
        <f>'First Dose Daily Demand'!$F19*2</f>
        <v>864.65441233002832</v>
      </c>
      <c r="JN19" s="3">
        <f>'First Dose Daily Demand'!$F19*2</f>
        <v>864.65441233002832</v>
      </c>
      <c r="JO19" s="3">
        <f>'First Dose Daily Demand'!$F19*2</f>
        <v>864.65441233002832</v>
      </c>
      <c r="JP19" s="3">
        <f>'First Dose Daily Demand'!$F19*2</f>
        <v>864.65441233002832</v>
      </c>
      <c r="JQ19" s="3">
        <f>'First Dose Daily Demand'!$F19*2</f>
        <v>864.65441233002832</v>
      </c>
    </row>
    <row r="20" spans="1:277">
      <c r="A20" s="5" t="s">
        <v>13</v>
      </c>
      <c r="B20" t="s">
        <v>156</v>
      </c>
      <c r="C20" s="2">
        <f>'First Dose Daily Demand'!$C20</f>
        <v>457.30216836811979</v>
      </c>
      <c r="D20" s="2">
        <f>'First Dose Daily Demand'!$C20</f>
        <v>457.30216836811979</v>
      </c>
      <c r="E20" s="2">
        <f>'First Dose Daily Demand'!$C20</f>
        <v>457.30216836811979</v>
      </c>
      <c r="F20" s="2">
        <f>'First Dose Daily Demand'!$C20</f>
        <v>457.30216836811979</v>
      </c>
      <c r="G20" s="2">
        <f>'First Dose Daily Demand'!$C20</f>
        <v>457.30216836811979</v>
      </c>
      <c r="H20" s="2">
        <f>'First Dose Daily Demand'!$C20</f>
        <v>457.30216836811979</v>
      </c>
      <c r="I20" s="2">
        <f>'First Dose Daily Demand'!$C20</f>
        <v>457.30216836811979</v>
      </c>
      <c r="J20" s="2">
        <f>'First Dose Daily Demand'!$C20</f>
        <v>457.30216836811979</v>
      </c>
      <c r="K20" s="2">
        <f>'First Dose Daily Demand'!$C20</f>
        <v>457.30216836811979</v>
      </c>
      <c r="L20" s="2">
        <f>'First Dose Daily Demand'!$C20</f>
        <v>457.30216836811979</v>
      </c>
      <c r="M20" s="2">
        <f>'First Dose Daily Demand'!$C20</f>
        <v>457.30216836811979</v>
      </c>
      <c r="N20" s="2">
        <f>'First Dose Daily Demand'!$C20</f>
        <v>457.30216836811979</v>
      </c>
      <c r="O20" s="2">
        <f>'First Dose Daily Demand'!$C20</f>
        <v>457.30216836811979</v>
      </c>
      <c r="P20" s="2">
        <f>'First Dose Daily Demand'!$C20</f>
        <v>457.30216836811979</v>
      </c>
      <c r="Q20" s="2">
        <f>'First Dose Daily Demand'!$C20</f>
        <v>457.30216836811979</v>
      </c>
      <c r="R20" s="2">
        <f>'First Dose Daily Demand'!$C20</f>
        <v>457.30216836811979</v>
      </c>
      <c r="S20" s="2">
        <f>'First Dose Daily Demand'!$C20</f>
        <v>457.30216836811979</v>
      </c>
      <c r="T20" s="2">
        <f>'First Dose Daily Demand'!$C20</f>
        <v>457.30216836811979</v>
      </c>
      <c r="U20" s="2">
        <f>'First Dose Daily Demand'!$C20</f>
        <v>457.30216836811979</v>
      </c>
      <c r="V20" s="2">
        <f>'First Dose Daily Demand'!$C20</f>
        <v>457.30216836811979</v>
      </c>
      <c r="W20" s="2">
        <f>'First Dose Daily Demand'!$C20</f>
        <v>457.30216836811979</v>
      </c>
      <c r="X20" s="2">
        <f>'First Dose Daily Demand'!$C20</f>
        <v>457.30216836811979</v>
      </c>
      <c r="Y20" s="2">
        <f>'First Dose Daily Demand'!$C20</f>
        <v>457.30216836811979</v>
      </c>
      <c r="Z20" s="2">
        <f>'First Dose Daily Demand'!$C20</f>
        <v>457.30216836811979</v>
      </c>
      <c r="AA20" s="2">
        <f>'First Dose Daily Demand'!$C20</f>
        <v>457.30216836811979</v>
      </c>
      <c r="AB20" s="2">
        <f>'First Dose Daily Demand'!$C20</f>
        <v>457.30216836811979</v>
      </c>
      <c r="AC20" s="2">
        <f>'First Dose Daily Demand'!$C20</f>
        <v>457.30216836811979</v>
      </c>
      <c r="AD20" s="2">
        <f>'First Dose Daily Demand'!$C20*2</f>
        <v>914.60433673623959</v>
      </c>
      <c r="AE20" s="2">
        <f>'First Dose Daily Demand'!$C20*2</f>
        <v>914.60433673623959</v>
      </c>
      <c r="AF20" s="2">
        <f>'First Dose Daily Demand'!$C20*2</f>
        <v>914.60433673623959</v>
      </c>
      <c r="AG20" s="2">
        <f>'First Dose Daily Demand'!$C20*2</f>
        <v>914.60433673623959</v>
      </c>
      <c r="AH20" s="2">
        <f>'First Dose Daily Demand'!$C20*2</f>
        <v>914.60433673623959</v>
      </c>
      <c r="AI20" s="2">
        <f>'First Dose Daily Demand'!$C20*2</f>
        <v>914.60433673623959</v>
      </c>
      <c r="AJ20" s="2">
        <f>'First Dose Daily Demand'!$C20*2</f>
        <v>914.60433673623959</v>
      </c>
      <c r="AK20" s="2">
        <f>'First Dose Daily Demand'!$C20*2</f>
        <v>914.60433673623959</v>
      </c>
      <c r="AL20" s="2">
        <f>'First Dose Daily Demand'!$C20*2</f>
        <v>914.60433673623959</v>
      </c>
      <c r="AM20" s="2">
        <f>'First Dose Daily Demand'!$C20*2</f>
        <v>914.60433673623959</v>
      </c>
      <c r="AN20" s="2">
        <f>'First Dose Daily Demand'!$C20*2</f>
        <v>914.60433673623959</v>
      </c>
      <c r="AO20" s="2">
        <f>'First Dose Daily Demand'!$C20*2</f>
        <v>914.60433673623959</v>
      </c>
      <c r="AP20" s="2">
        <f>'First Dose Daily Demand'!$C20*2</f>
        <v>914.60433673623959</v>
      </c>
      <c r="AQ20" s="2">
        <f>'First Dose Daily Demand'!$C20*2</f>
        <v>914.60433673623959</v>
      </c>
      <c r="AR20" s="2">
        <f>'First Dose Daily Demand'!$C20*2</f>
        <v>914.60433673623959</v>
      </c>
      <c r="AS20" s="2">
        <f>'First Dose Daily Demand'!$C20*2</f>
        <v>914.60433673623959</v>
      </c>
      <c r="AT20" s="2">
        <f>'First Dose Daily Demand'!$C20*2</f>
        <v>914.60433673623959</v>
      </c>
      <c r="AU20" s="2">
        <f>'First Dose Daily Demand'!$C20*2</f>
        <v>914.60433673623959</v>
      </c>
      <c r="AV20" s="2">
        <f>'First Dose Daily Demand'!$C20*2</f>
        <v>914.60433673623959</v>
      </c>
      <c r="AW20" s="2">
        <f>'First Dose Daily Demand'!$C20*2</f>
        <v>914.60433673623959</v>
      </c>
      <c r="AX20" s="2">
        <f>'First Dose Daily Demand'!$C20*2</f>
        <v>914.60433673623959</v>
      </c>
      <c r="AY20" s="2">
        <f>'First Dose Daily Demand'!$C20*2</f>
        <v>914.60433673623959</v>
      </c>
      <c r="AZ20" s="2">
        <f>'First Dose Daily Demand'!$C20*2</f>
        <v>914.60433673623959</v>
      </c>
      <c r="BA20" s="2">
        <f>'First Dose Daily Demand'!$C20*2</f>
        <v>914.60433673623959</v>
      </c>
      <c r="BB20" s="2">
        <f>'First Dose Daily Demand'!$C20*2</f>
        <v>914.60433673623959</v>
      </c>
      <c r="BC20" s="2">
        <f>'First Dose Daily Demand'!$C20*2</f>
        <v>914.60433673623959</v>
      </c>
      <c r="BD20" s="2">
        <f>'First Dose Daily Demand'!$C20*2</f>
        <v>914.60433673623959</v>
      </c>
      <c r="BE20" s="2">
        <f>'First Dose Daily Demand'!$C20*2</f>
        <v>914.60433673623959</v>
      </c>
      <c r="BF20" s="2">
        <f>'First Dose Daily Demand'!$C20*2</f>
        <v>914.60433673623959</v>
      </c>
      <c r="BG20" s="2">
        <f>'First Dose Daily Demand'!$C20*2</f>
        <v>914.60433673623959</v>
      </c>
      <c r="BH20" s="2">
        <f>'First Dose Daily Demand'!$C20*2</f>
        <v>914.60433673623959</v>
      </c>
      <c r="BI20" s="2">
        <f>'First Dose Daily Demand'!$C20*2</f>
        <v>914.60433673623959</v>
      </c>
      <c r="BJ20" s="2">
        <f>'First Dose Daily Demand'!$C20*2</f>
        <v>914.60433673623959</v>
      </c>
      <c r="BK20" s="2">
        <f>'First Dose Daily Demand'!$C20*2</f>
        <v>914.60433673623959</v>
      </c>
      <c r="BL20" s="2">
        <f>'First Dose Daily Demand'!$C20*2</f>
        <v>914.60433673623959</v>
      </c>
      <c r="BM20" s="2">
        <f>'First Dose Daily Demand'!$C20*2</f>
        <v>914.60433673623959</v>
      </c>
      <c r="BN20" s="2">
        <f>'First Dose Daily Demand'!$C20*2</f>
        <v>914.60433673623959</v>
      </c>
      <c r="BO20" s="2">
        <f>'First Dose Daily Demand'!$C20*2</f>
        <v>914.60433673623959</v>
      </c>
      <c r="BP20" s="2">
        <f>'First Dose Daily Demand'!$C20*2</f>
        <v>914.60433673623959</v>
      </c>
      <c r="BQ20" s="2">
        <f>'First Dose Daily Demand'!$C20*2</f>
        <v>914.60433673623959</v>
      </c>
      <c r="BR20" s="2">
        <f>'First Dose Daily Demand'!$C20*2</f>
        <v>914.60433673623959</v>
      </c>
      <c r="BS20" s="2">
        <f>'First Dose Daily Demand'!$C20*2</f>
        <v>914.60433673623959</v>
      </c>
      <c r="BT20" s="2">
        <f>'First Dose Daily Demand'!$C20*2</f>
        <v>914.60433673623959</v>
      </c>
      <c r="BU20" s="2">
        <f>'First Dose Daily Demand'!$C20*2</f>
        <v>914.60433673623959</v>
      </c>
      <c r="BV20" s="2">
        <f>'First Dose Daily Demand'!$C20*2</f>
        <v>914.60433673623959</v>
      </c>
      <c r="BW20" s="2">
        <f>'First Dose Daily Demand'!$C20*2</f>
        <v>914.60433673623959</v>
      </c>
      <c r="BX20" s="2">
        <f>'First Dose Daily Demand'!$C20*2</f>
        <v>914.60433673623959</v>
      </c>
      <c r="BY20" s="2">
        <f>'First Dose Daily Demand'!$C20*2</f>
        <v>914.60433673623959</v>
      </c>
      <c r="BZ20" s="2">
        <f>'First Dose Daily Demand'!$C20*2</f>
        <v>914.60433673623959</v>
      </c>
      <c r="CA20" s="2">
        <f>'First Dose Daily Demand'!$C20*2</f>
        <v>914.60433673623959</v>
      </c>
      <c r="CB20" s="2">
        <f>'First Dose Daily Demand'!$C20*2</f>
        <v>914.60433673623959</v>
      </c>
      <c r="CC20" s="2">
        <f>'First Dose Daily Demand'!$C20*2</f>
        <v>914.60433673623959</v>
      </c>
      <c r="CD20" s="2">
        <f>'First Dose Daily Demand'!$C20*2</f>
        <v>914.60433673623959</v>
      </c>
      <c r="CE20" s="2">
        <f>'First Dose Daily Demand'!$C20*2</f>
        <v>914.60433673623959</v>
      </c>
      <c r="CF20" s="2">
        <f>'First Dose Daily Demand'!$C20*2</f>
        <v>914.60433673623959</v>
      </c>
      <c r="CG20" s="2">
        <f>'First Dose Daily Demand'!$C20*2</f>
        <v>914.60433673623959</v>
      </c>
      <c r="CH20" s="2">
        <f>'First Dose Daily Demand'!$C20*2</f>
        <v>914.60433673623959</v>
      </c>
      <c r="CI20" s="2">
        <f>'First Dose Daily Demand'!$C20*2</f>
        <v>914.60433673623959</v>
      </c>
      <c r="CJ20" s="2">
        <f>'First Dose Daily Demand'!$C20*2</f>
        <v>914.60433673623959</v>
      </c>
      <c r="CK20" s="2">
        <f>'First Dose Daily Demand'!$C20*2</f>
        <v>914.60433673623959</v>
      </c>
      <c r="CL20" s="2">
        <f>'First Dose Daily Demand'!$C20*2</f>
        <v>914.60433673623959</v>
      </c>
      <c r="CM20" s="2">
        <f>'First Dose Daily Demand'!$C20*2</f>
        <v>914.60433673623959</v>
      </c>
      <c r="CN20" s="2">
        <f>'First Dose Daily Demand'!$C20*2</f>
        <v>914.60433673623959</v>
      </c>
      <c r="CO20" s="2">
        <f>'First Dose Daily Demand'!$C20*2</f>
        <v>914.60433673623959</v>
      </c>
      <c r="CP20" s="3">
        <f>'First Dose Daily Demand'!$F20+$CO20</f>
        <v>1281.0775808138603</v>
      </c>
      <c r="CQ20" s="3">
        <f>'First Dose Daily Demand'!$F20+$CO20</f>
        <v>1281.0775808138603</v>
      </c>
      <c r="CR20" s="3">
        <f>'First Dose Daily Demand'!$F20+$CO20</f>
        <v>1281.0775808138603</v>
      </c>
      <c r="CS20" s="3">
        <f>'First Dose Daily Demand'!$F20+$CO20</f>
        <v>1281.0775808138603</v>
      </c>
      <c r="CT20" s="3">
        <f>'First Dose Daily Demand'!$F20+$CO20</f>
        <v>1281.0775808138603</v>
      </c>
      <c r="CU20" s="3">
        <f>'First Dose Daily Demand'!$F20+$CO20</f>
        <v>1281.0775808138603</v>
      </c>
      <c r="CV20" s="3">
        <f>'First Dose Daily Demand'!$F20+$CO20</f>
        <v>1281.0775808138603</v>
      </c>
      <c r="CW20" s="3">
        <f>'First Dose Daily Demand'!$F20+$CO20</f>
        <v>1281.0775808138603</v>
      </c>
      <c r="CX20" s="3">
        <f>'First Dose Daily Demand'!$F20+$CO20</f>
        <v>1281.0775808138603</v>
      </c>
      <c r="CY20" s="3">
        <f>'First Dose Daily Demand'!$F20+$CO20</f>
        <v>1281.0775808138603</v>
      </c>
      <c r="CZ20" s="3">
        <f>'First Dose Daily Demand'!$F20+$CO20</f>
        <v>1281.0775808138603</v>
      </c>
      <c r="DA20" s="3">
        <f>'First Dose Daily Demand'!$F20+$CO20</f>
        <v>1281.0775808138603</v>
      </c>
      <c r="DB20" s="3">
        <f>'First Dose Daily Demand'!$F20+$CO20</f>
        <v>1281.0775808138603</v>
      </c>
      <c r="DC20" s="3">
        <f>'First Dose Daily Demand'!$F20+$CO20</f>
        <v>1281.0775808138603</v>
      </c>
      <c r="DD20" s="3">
        <f>'First Dose Daily Demand'!$F20+$CO20</f>
        <v>1281.0775808138603</v>
      </c>
      <c r="DE20" s="3">
        <f>'First Dose Daily Demand'!$F20+$CO20</f>
        <v>1281.0775808138603</v>
      </c>
      <c r="DF20" s="3">
        <f>'First Dose Daily Demand'!$F20+$CO20</f>
        <v>1281.0775808138603</v>
      </c>
      <c r="DG20" s="3">
        <f>'First Dose Daily Demand'!$F20+$CO20</f>
        <v>1281.0775808138603</v>
      </c>
      <c r="DH20" s="3">
        <f>'First Dose Daily Demand'!$F20+$CO20</f>
        <v>1281.0775808138603</v>
      </c>
      <c r="DI20" s="3">
        <f>'First Dose Daily Demand'!$F20+$CO20</f>
        <v>1281.0775808138603</v>
      </c>
      <c r="DJ20" s="3">
        <f>'First Dose Daily Demand'!$F20+$CO20</f>
        <v>1281.0775808138603</v>
      </c>
      <c r="DK20" s="3">
        <f>'First Dose Daily Demand'!$F20+$CO20</f>
        <v>1281.0775808138603</v>
      </c>
      <c r="DL20" s="3">
        <f>'First Dose Daily Demand'!$F20+$CO20</f>
        <v>1281.0775808138603</v>
      </c>
      <c r="DM20" s="3">
        <f>'First Dose Daily Demand'!$F20+$CO20</f>
        <v>1281.0775808138603</v>
      </c>
      <c r="DN20" s="3">
        <f>'First Dose Daily Demand'!$F20+$CO20</f>
        <v>1281.0775808138603</v>
      </c>
      <c r="DO20" s="3">
        <f>'First Dose Daily Demand'!$F20+$CO20</f>
        <v>1281.0775808138603</v>
      </c>
      <c r="DP20" s="3">
        <f>'First Dose Daily Demand'!$F20+$CO20</f>
        <v>1281.0775808138603</v>
      </c>
      <c r="DQ20" s="3">
        <f>'First Dose Daily Demand'!$F20*2</f>
        <v>732.94648815524135</v>
      </c>
      <c r="DR20" s="3">
        <f>'First Dose Daily Demand'!$F20*2</f>
        <v>732.94648815524135</v>
      </c>
      <c r="DS20" s="3">
        <f>'First Dose Daily Demand'!$F20*2</f>
        <v>732.94648815524135</v>
      </c>
      <c r="DT20" s="3">
        <f>'First Dose Daily Demand'!$F20*2</f>
        <v>732.94648815524135</v>
      </c>
      <c r="DU20" s="3">
        <f>'First Dose Daily Demand'!$F20*2</f>
        <v>732.94648815524135</v>
      </c>
      <c r="DV20" s="3">
        <f>'First Dose Daily Demand'!$F20*2</f>
        <v>732.94648815524135</v>
      </c>
      <c r="DW20" s="3">
        <f>'First Dose Daily Demand'!$F20*2</f>
        <v>732.94648815524135</v>
      </c>
      <c r="DX20" s="3">
        <f>'First Dose Daily Demand'!$F20*2</f>
        <v>732.94648815524135</v>
      </c>
      <c r="DY20" s="3">
        <f>'First Dose Daily Demand'!$F20*2</f>
        <v>732.94648815524135</v>
      </c>
      <c r="DZ20" s="3">
        <f>'First Dose Daily Demand'!$F20*2</f>
        <v>732.94648815524135</v>
      </c>
      <c r="EA20" s="3">
        <f>'First Dose Daily Demand'!$F20*2</f>
        <v>732.94648815524135</v>
      </c>
      <c r="EB20" s="3">
        <f>'First Dose Daily Demand'!$F20*2</f>
        <v>732.94648815524135</v>
      </c>
      <c r="EC20" s="3">
        <f>'First Dose Daily Demand'!$F20*2</f>
        <v>732.94648815524135</v>
      </c>
      <c r="ED20" s="3">
        <f>'First Dose Daily Demand'!$F20*2</f>
        <v>732.94648815524135</v>
      </c>
      <c r="EE20" s="3">
        <f>'First Dose Daily Demand'!$F20*2</f>
        <v>732.94648815524135</v>
      </c>
      <c r="EF20" s="3">
        <f>'First Dose Daily Demand'!$F20*2</f>
        <v>732.94648815524135</v>
      </c>
      <c r="EG20" s="3">
        <f>'First Dose Daily Demand'!$F20*2</f>
        <v>732.94648815524135</v>
      </c>
      <c r="EH20" s="3">
        <f>'First Dose Daily Demand'!$F20*2</f>
        <v>732.94648815524135</v>
      </c>
      <c r="EI20" s="3">
        <f>'First Dose Daily Demand'!$F20*2</f>
        <v>732.94648815524135</v>
      </c>
      <c r="EJ20" s="3">
        <f>'First Dose Daily Demand'!$F20*2</f>
        <v>732.94648815524135</v>
      </c>
      <c r="EK20" s="3">
        <f>'First Dose Daily Demand'!$F20*2</f>
        <v>732.94648815524135</v>
      </c>
      <c r="EL20" s="3">
        <f>'First Dose Daily Demand'!$F20*2</f>
        <v>732.94648815524135</v>
      </c>
      <c r="EM20" s="3">
        <f>'First Dose Daily Demand'!$F20*2</f>
        <v>732.94648815524135</v>
      </c>
      <c r="EN20" s="3">
        <f>'First Dose Daily Demand'!$F20*2</f>
        <v>732.94648815524135</v>
      </c>
      <c r="EO20" s="3">
        <f>'First Dose Daily Demand'!$F20*2</f>
        <v>732.94648815524135</v>
      </c>
      <c r="EP20" s="3">
        <f>'First Dose Daily Demand'!$F20*2</f>
        <v>732.94648815524135</v>
      </c>
      <c r="EQ20" s="3">
        <f>'First Dose Daily Demand'!$F20*2</f>
        <v>732.94648815524135</v>
      </c>
      <c r="ER20" s="3">
        <f>'First Dose Daily Demand'!$F20*2</f>
        <v>732.94648815524135</v>
      </c>
      <c r="ES20" s="3">
        <f>'First Dose Daily Demand'!$F20*2</f>
        <v>732.94648815524135</v>
      </c>
      <c r="ET20" s="3">
        <f>'First Dose Daily Demand'!$F20*2</f>
        <v>732.94648815524135</v>
      </c>
      <c r="EU20" s="3">
        <f>'First Dose Daily Demand'!$F20*2</f>
        <v>732.94648815524135</v>
      </c>
      <c r="EV20" s="3">
        <f>'First Dose Daily Demand'!$F20*2</f>
        <v>732.94648815524135</v>
      </c>
      <c r="EW20" s="3">
        <f>'First Dose Daily Demand'!$F20*2</f>
        <v>732.94648815524135</v>
      </c>
      <c r="EX20" s="3">
        <f>'First Dose Daily Demand'!$F20*2</f>
        <v>732.94648815524135</v>
      </c>
      <c r="EY20" s="3">
        <f>'First Dose Daily Demand'!$F20*2</f>
        <v>732.94648815524135</v>
      </c>
      <c r="EZ20" s="3">
        <f>'First Dose Daily Demand'!$F20*2</f>
        <v>732.94648815524135</v>
      </c>
      <c r="FA20" s="3">
        <f>'First Dose Daily Demand'!$F20*2</f>
        <v>732.94648815524135</v>
      </c>
      <c r="FB20" s="3">
        <f>'First Dose Daily Demand'!$F20*2</f>
        <v>732.94648815524135</v>
      </c>
      <c r="FC20" s="3">
        <f>'First Dose Daily Demand'!$F20*2</f>
        <v>732.94648815524135</v>
      </c>
      <c r="FD20" s="3">
        <f>'First Dose Daily Demand'!$F20*2</f>
        <v>732.94648815524135</v>
      </c>
      <c r="FE20" s="3">
        <f>'First Dose Daily Demand'!$F20*2</f>
        <v>732.94648815524135</v>
      </c>
      <c r="FF20" s="3">
        <f>'First Dose Daily Demand'!$F20*2</f>
        <v>732.94648815524135</v>
      </c>
      <c r="FG20" s="3">
        <f>'First Dose Daily Demand'!$F20*2</f>
        <v>732.94648815524135</v>
      </c>
      <c r="FH20" s="3">
        <f>'First Dose Daily Demand'!$F20*2</f>
        <v>732.94648815524135</v>
      </c>
      <c r="FI20" s="3">
        <f>'First Dose Daily Demand'!$F20*2</f>
        <v>732.94648815524135</v>
      </c>
      <c r="FJ20" s="3">
        <f>'First Dose Daily Demand'!$F20*2</f>
        <v>732.94648815524135</v>
      </c>
      <c r="FK20" s="3">
        <f>'First Dose Daily Demand'!$F20*2</f>
        <v>732.94648815524135</v>
      </c>
      <c r="FL20" s="3">
        <f>'First Dose Daily Demand'!$F20*2</f>
        <v>732.94648815524135</v>
      </c>
      <c r="FM20" s="3">
        <f>'First Dose Daily Demand'!$F20*2</f>
        <v>732.94648815524135</v>
      </c>
      <c r="FN20" s="3">
        <f>'First Dose Daily Demand'!$F20*2</f>
        <v>732.94648815524135</v>
      </c>
      <c r="FO20" s="3">
        <f>'First Dose Daily Demand'!$F20*2</f>
        <v>732.94648815524135</v>
      </c>
      <c r="FP20" s="3">
        <f>'First Dose Daily Demand'!$F20*2</f>
        <v>732.94648815524135</v>
      </c>
      <c r="FQ20" s="3">
        <f>'First Dose Daily Demand'!$F20*2</f>
        <v>732.94648815524135</v>
      </c>
      <c r="FR20" s="3">
        <f>'First Dose Daily Demand'!$F20*2</f>
        <v>732.94648815524135</v>
      </c>
      <c r="FS20" s="3">
        <f>'First Dose Daily Demand'!$F20*2</f>
        <v>732.94648815524135</v>
      </c>
      <c r="FT20" s="3">
        <f>'First Dose Daily Demand'!$F20*2</f>
        <v>732.94648815524135</v>
      </c>
      <c r="FU20" s="3">
        <f>'First Dose Daily Demand'!$F20*2</f>
        <v>732.94648815524135</v>
      </c>
      <c r="FV20" s="3">
        <f>'First Dose Daily Demand'!$F20*2</f>
        <v>732.94648815524135</v>
      </c>
      <c r="FW20" s="3">
        <f>'First Dose Daily Demand'!$F20*2</f>
        <v>732.94648815524135</v>
      </c>
      <c r="FX20" s="3">
        <f>'First Dose Daily Demand'!$F20*2</f>
        <v>732.94648815524135</v>
      </c>
      <c r="FY20" s="3">
        <f>'First Dose Daily Demand'!$F20*2</f>
        <v>732.94648815524135</v>
      </c>
      <c r="FZ20" s="3">
        <f>'First Dose Daily Demand'!$F20*2</f>
        <v>732.94648815524135</v>
      </c>
      <c r="GA20" s="3">
        <f>'First Dose Daily Demand'!$F20*2</f>
        <v>732.94648815524135</v>
      </c>
      <c r="GB20" s="3">
        <f>'First Dose Daily Demand'!$F20*2</f>
        <v>732.94648815524135</v>
      </c>
      <c r="GC20" s="3">
        <f>'First Dose Daily Demand'!$F20*2</f>
        <v>732.94648815524135</v>
      </c>
      <c r="GD20" s="3">
        <f>'First Dose Daily Demand'!$F20*2</f>
        <v>732.94648815524135</v>
      </c>
      <c r="GE20" s="3">
        <f>'First Dose Daily Demand'!$F20*2</f>
        <v>732.94648815524135</v>
      </c>
      <c r="GF20" s="3">
        <f>'First Dose Daily Demand'!$F20*2</f>
        <v>732.94648815524135</v>
      </c>
      <c r="GG20" s="3">
        <f>'First Dose Daily Demand'!$F20*2</f>
        <v>732.94648815524135</v>
      </c>
      <c r="GH20" s="3">
        <f>'First Dose Daily Demand'!$F20*2</f>
        <v>732.94648815524135</v>
      </c>
      <c r="GI20" s="3">
        <f>'First Dose Daily Demand'!$F20*2</f>
        <v>732.94648815524135</v>
      </c>
      <c r="GJ20" s="3">
        <f>'First Dose Daily Demand'!$F20*2</f>
        <v>732.94648815524135</v>
      </c>
      <c r="GK20" s="3">
        <f>'First Dose Daily Demand'!$F20*2</f>
        <v>732.94648815524135</v>
      </c>
      <c r="GL20" s="3">
        <f>'First Dose Daily Demand'!$F20*2</f>
        <v>732.94648815524135</v>
      </c>
      <c r="GM20" s="3">
        <f>'First Dose Daily Demand'!$F20*2</f>
        <v>732.94648815524135</v>
      </c>
      <c r="GN20" s="3">
        <f>'First Dose Daily Demand'!$F20*2</f>
        <v>732.94648815524135</v>
      </c>
      <c r="GO20" s="3">
        <f>'First Dose Daily Demand'!$F20*2</f>
        <v>732.94648815524135</v>
      </c>
      <c r="GP20" s="3">
        <f>'First Dose Daily Demand'!$F20*2</f>
        <v>732.94648815524135</v>
      </c>
      <c r="GQ20" s="3">
        <f>'First Dose Daily Demand'!$F20*2</f>
        <v>732.94648815524135</v>
      </c>
      <c r="GR20" s="3">
        <f>'First Dose Daily Demand'!$F20*2</f>
        <v>732.94648815524135</v>
      </c>
      <c r="GS20" s="3">
        <f>'First Dose Daily Demand'!$F20*2</f>
        <v>732.94648815524135</v>
      </c>
      <c r="GT20" s="3">
        <f>'First Dose Daily Demand'!$F20*2</f>
        <v>732.94648815524135</v>
      </c>
      <c r="GU20" s="3">
        <f>'First Dose Daily Demand'!$F20*2</f>
        <v>732.94648815524135</v>
      </c>
      <c r="GV20" s="3">
        <f>'First Dose Daily Demand'!$F20*2</f>
        <v>732.94648815524135</v>
      </c>
      <c r="GW20" s="3">
        <f>'First Dose Daily Demand'!$F20*2</f>
        <v>732.94648815524135</v>
      </c>
      <c r="GX20" s="3">
        <f>'First Dose Daily Demand'!$F20*2</f>
        <v>732.94648815524135</v>
      </c>
      <c r="GY20" s="3">
        <f>'First Dose Daily Demand'!$F20*2</f>
        <v>732.94648815524135</v>
      </c>
      <c r="GZ20" s="3">
        <f>'First Dose Daily Demand'!$F20*2</f>
        <v>732.94648815524135</v>
      </c>
      <c r="HA20" s="3">
        <f>'First Dose Daily Demand'!$F20*2</f>
        <v>732.94648815524135</v>
      </c>
      <c r="HB20" s="3">
        <f>'First Dose Daily Demand'!$F20*2</f>
        <v>732.94648815524135</v>
      </c>
      <c r="HC20" s="3">
        <f>'First Dose Daily Demand'!$F20*2</f>
        <v>732.94648815524135</v>
      </c>
      <c r="HD20" s="3">
        <f>'First Dose Daily Demand'!$F20*2</f>
        <v>732.94648815524135</v>
      </c>
      <c r="HE20" s="3">
        <f>'First Dose Daily Demand'!$F20*2</f>
        <v>732.94648815524135</v>
      </c>
      <c r="HF20" s="3">
        <f>'First Dose Daily Demand'!$F20*2</f>
        <v>732.94648815524135</v>
      </c>
      <c r="HG20" s="3">
        <f>'First Dose Daily Demand'!$F20*2</f>
        <v>732.94648815524135</v>
      </c>
      <c r="HH20" s="3">
        <f>'First Dose Daily Demand'!$F20*2</f>
        <v>732.94648815524135</v>
      </c>
      <c r="HI20" s="3">
        <f>'First Dose Daily Demand'!$F20*2</f>
        <v>732.94648815524135</v>
      </c>
      <c r="HJ20" s="3">
        <f>'First Dose Daily Demand'!$F20*2</f>
        <v>732.94648815524135</v>
      </c>
      <c r="HK20" s="3">
        <f>'First Dose Daily Demand'!$F20*2</f>
        <v>732.94648815524135</v>
      </c>
      <c r="HL20" s="3">
        <f>'First Dose Daily Demand'!$F20*2</f>
        <v>732.94648815524135</v>
      </c>
      <c r="HM20" s="3">
        <f>'First Dose Daily Demand'!$F20*2</f>
        <v>732.94648815524135</v>
      </c>
      <c r="HN20" s="3">
        <f>'First Dose Daily Demand'!$F20*2</f>
        <v>732.94648815524135</v>
      </c>
      <c r="HO20" s="3">
        <f>'First Dose Daily Demand'!$F20*2</f>
        <v>732.94648815524135</v>
      </c>
      <c r="HP20" s="3">
        <f>'First Dose Daily Demand'!$F20*2</f>
        <v>732.94648815524135</v>
      </c>
      <c r="HQ20" s="3">
        <f>'First Dose Daily Demand'!$F20*2</f>
        <v>732.94648815524135</v>
      </c>
      <c r="HR20" s="3">
        <f>'First Dose Daily Demand'!$F20*2</f>
        <v>732.94648815524135</v>
      </c>
      <c r="HS20" s="3">
        <f>'First Dose Daily Demand'!$F20*2</f>
        <v>732.94648815524135</v>
      </c>
      <c r="HT20" s="3">
        <f>'First Dose Daily Demand'!$F20*2</f>
        <v>732.94648815524135</v>
      </c>
      <c r="HU20" s="3">
        <f>'First Dose Daily Demand'!$F20*2</f>
        <v>732.94648815524135</v>
      </c>
      <c r="HV20" s="3">
        <f>'First Dose Daily Demand'!$F20*2</f>
        <v>732.94648815524135</v>
      </c>
      <c r="HW20" s="3">
        <f>'First Dose Daily Demand'!$F20*2</f>
        <v>732.94648815524135</v>
      </c>
      <c r="HX20" s="3">
        <f>'First Dose Daily Demand'!$F20*2</f>
        <v>732.94648815524135</v>
      </c>
      <c r="HY20" s="3">
        <f>'First Dose Daily Demand'!$F20*2</f>
        <v>732.94648815524135</v>
      </c>
      <c r="HZ20" s="3">
        <f>'First Dose Daily Demand'!$F20*2</f>
        <v>732.94648815524135</v>
      </c>
      <c r="IA20" s="3">
        <f>'First Dose Daily Demand'!$F20*2</f>
        <v>732.94648815524135</v>
      </c>
      <c r="IB20" s="3">
        <f>'First Dose Daily Demand'!$F20*2</f>
        <v>732.94648815524135</v>
      </c>
      <c r="IC20" s="3">
        <f>'First Dose Daily Demand'!$F20*2</f>
        <v>732.94648815524135</v>
      </c>
      <c r="ID20" s="3">
        <f>'First Dose Daily Demand'!$F20*2</f>
        <v>732.94648815524135</v>
      </c>
      <c r="IE20" s="3">
        <f>'First Dose Daily Demand'!$F20*2</f>
        <v>732.94648815524135</v>
      </c>
      <c r="IF20" s="3">
        <f>'First Dose Daily Demand'!$F20*2</f>
        <v>732.94648815524135</v>
      </c>
      <c r="IG20" s="3">
        <f>'First Dose Daily Demand'!$F20*2</f>
        <v>732.94648815524135</v>
      </c>
      <c r="IH20" s="3">
        <f>'First Dose Daily Demand'!$F20*2</f>
        <v>732.94648815524135</v>
      </c>
      <c r="II20" s="3">
        <f>'First Dose Daily Demand'!$F20*2</f>
        <v>732.94648815524135</v>
      </c>
      <c r="IJ20" s="3">
        <f>'First Dose Daily Demand'!$F20*2</f>
        <v>732.94648815524135</v>
      </c>
      <c r="IK20" s="3">
        <f>'First Dose Daily Demand'!$F20*2</f>
        <v>732.94648815524135</v>
      </c>
      <c r="IL20" s="3">
        <f>'First Dose Daily Demand'!$F20*2</f>
        <v>732.94648815524135</v>
      </c>
      <c r="IM20" s="3">
        <f>'First Dose Daily Demand'!$F20*2</f>
        <v>732.94648815524135</v>
      </c>
      <c r="IN20" s="3">
        <f>'First Dose Daily Demand'!$F20*2</f>
        <v>732.94648815524135</v>
      </c>
      <c r="IO20" s="3">
        <f>'First Dose Daily Demand'!$F20*2</f>
        <v>732.94648815524135</v>
      </c>
      <c r="IP20" s="3">
        <f>'First Dose Daily Demand'!$F20*2</f>
        <v>732.94648815524135</v>
      </c>
      <c r="IQ20" s="3">
        <f>'First Dose Daily Demand'!$F20*2</f>
        <v>732.94648815524135</v>
      </c>
      <c r="IR20" s="3">
        <f>'First Dose Daily Demand'!$F20*2</f>
        <v>732.94648815524135</v>
      </c>
      <c r="IS20" s="3">
        <f>'First Dose Daily Demand'!$F20*2</f>
        <v>732.94648815524135</v>
      </c>
      <c r="IT20" s="3">
        <f>'First Dose Daily Demand'!$F20*2</f>
        <v>732.94648815524135</v>
      </c>
      <c r="IU20" s="3">
        <f>'First Dose Daily Demand'!$F20*2</f>
        <v>732.94648815524135</v>
      </c>
      <c r="IV20" s="3">
        <f>'First Dose Daily Demand'!$F20*2</f>
        <v>732.94648815524135</v>
      </c>
      <c r="IW20" s="3">
        <f>'First Dose Daily Demand'!$F20*2</f>
        <v>732.94648815524135</v>
      </c>
      <c r="IX20" s="3">
        <f>'First Dose Daily Demand'!$F20*2</f>
        <v>732.94648815524135</v>
      </c>
      <c r="IY20" s="3">
        <f>'First Dose Daily Demand'!$F20*2</f>
        <v>732.94648815524135</v>
      </c>
      <c r="IZ20" s="3">
        <f>'First Dose Daily Demand'!$F20*2</f>
        <v>732.94648815524135</v>
      </c>
      <c r="JA20" s="3">
        <f>'First Dose Daily Demand'!$F20*2</f>
        <v>732.94648815524135</v>
      </c>
      <c r="JB20" s="3">
        <f>'First Dose Daily Demand'!$F20*2</f>
        <v>732.94648815524135</v>
      </c>
      <c r="JC20" s="3">
        <f>'First Dose Daily Demand'!$F20*2</f>
        <v>732.94648815524135</v>
      </c>
      <c r="JD20" s="3">
        <f>'First Dose Daily Demand'!$F20*2</f>
        <v>732.94648815524135</v>
      </c>
      <c r="JE20" s="3">
        <f>'First Dose Daily Demand'!$F20*2</f>
        <v>732.94648815524135</v>
      </c>
      <c r="JF20" s="3">
        <f>'First Dose Daily Demand'!$F20*2</f>
        <v>732.94648815524135</v>
      </c>
      <c r="JG20" s="3">
        <f>'First Dose Daily Demand'!$F20*2</f>
        <v>732.94648815524135</v>
      </c>
      <c r="JH20" s="3">
        <f>'First Dose Daily Demand'!$F20*2</f>
        <v>732.94648815524135</v>
      </c>
      <c r="JI20" s="3">
        <f>'First Dose Daily Demand'!$F20*2</f>
        <v>732.94648815524135</v>
      </c>
      <c r="JJ20" s="3">
        <f>'First Dose Daily Demand'!$F20*2</f>
        <v>732.94648815524135</v>
      </c>
      <c r="JK20" s="3">
        <f>'First Dose Daily Demand'!$F20*2</f>
        <v>732.94648815524135</v>
      </c>
      <c r="JL20" s="3">
        <f>'First Dose Daily Demand'!$F20*2</f>
        <v>732.94648815524135</v>
      </c>
      <c r="JM20" s="3">
        <f>'First Dose Daily Demand'!$F20*2</f>
        <v>732.94648815524135</v>
      </c>
      <c r="JN20" s="3">
        <f>'First Dose Daily Demand'!$F20*2</f>
        <v>732.94648815524135</v>
      </c>
      <c r="JO20" s="3">
        <f>'First Dose Daily Demand'!$F20*2</f>
        <v>732.94648815524135</v>
      </c>
      <c r="JP20" s="3">
        <f>'First Dose Daily Demand'!$F20*2</f>
        <v>732.94648815524135</v>
      </c>
      <c r="JQ20" s="3">
        <f>'First Dose Daily Demand'!$F20*2</f>
        <v>732.94648815524135</v>
      </c>
    </row>
    <row r="21" spans="1:277">
      <c r="A21" s="5" t="s">
        <v>14</v>
      </c>
      <c r="B21" t="s">
        <v>157</v>
      </c>
      <c r="C21" s="2">
        <f>'First Dose Daily Demand'!$C21</f>
        <v>553.20165628987809</v>
      </c>
      <c r="D21" s="2">
        <f>'First Dose Daily Demand'!$C21</f>
        <v>553.20165628987809</v>
      </c>
      <c r="E21" s="2">
        <f>'First Dose Daily Demand'!$C21</f>
        <v>553.20165628987809</v>
      </c>
      <c r="F21" s="2">
        <f>'First Dose Daily Demand'!$C21</f>
        <v>553.20165628987809</v>
      </c>
      <c r="G21" s="2">
        <f>'First Dose Daily Demand'!$C21</f>
        <v>553.20165628987809</v>
      </c>
      <c r="H21" s="2">
        <f>'First Dose Daily Demand'!$C21</f>
        <v>553.20165628987809</v>
      </c>
      <c r="I21" s="2">
        <f>'First Dose Daily Demand'!$C21</f>
        <v>553.20165628987809</v>
      </c>
      <c r="J21" s="2">
        <f>'First Dose Daily Demand'!$C21</f>
        <v>553.20165628987809</v>
      </c>
      <c r="K21" s="2">
        <f>'First Dose Daily Demand'!$C21</f>
        <v>553.20165628987809</v>
      </c>
      <c r="L21" s="2">
        <f>'First Dose Daily Demand'!$C21</f>
        <v>553.20165628987809</v>
      </c>
      <c r="M21" s="2">
        <f>'First Dose Daily Demand'!$C21</f>
        <v>553.20165628987809</v>
      </c>
      <c r="N21" s="2">
        <f>'First Dose Daily Demand'!$C21</f>
        <v>553.20165628987809</v>
      </c>
      <c r="O21" s="2">
        <f>'First Dose Daily Demand'!$C21</f>
        <v>553.20165628987809</v>
      </c>
      <c r="P21" s="2">
        <f>'First Dose Daily Demand'!$C21</f>
        <v>553.20165628987809</v>
      </c>
      <c r="Q21" s="2">
        <f>'First Dose Daily Demand'!$C21</f>
        <v>553.20165628987809</v>
      </c>
      <c r="R21" s="2">
        <f>'First Dose Daily Demand'!$C21</f>
        <v>553.20165628987809</v>
      </c>
      <c r="S21" s="2">
        <f>'First Dose Daily Demand'!$C21</f>
        <v>553.20165628987809</v>
      </c>
      <c r="T21" s="2">
        <f>'First Dose Daily Demand'!$C21</f>
        <v>553.20165628987809</v>
      </c>
      <c r="U21" s="2">
        <f>'First Dose Daily Demand'!$C21</f>
        <v>553.20165628987809</v>
      </c>
      <c r="V21" s="2">
        <f>'First Dose Daily Demand'!$C21</f>
        <v>553.20165628987809</v>
      </c>
      <c r="W21" s="2">
        <f>'First Dose Daily Demand'!$C21</f>
        <v>553.20165628987809</v>
      </c>
      <c r="X21" s="2">
        <f>'First Dose Daily Demand'!$C21</f>
        <v>553.20165628987809</v>
      </c>
      <c r="Y21" s="2">
        <f>'First Dose Daily Demand'!$C21</f>
        <v>553.20165628987809</v>
      </c>
      <c r="Z21" s="2">
        <f>'First Dose Daily Demand'!$C21</f>
        <v>553.20165628987809</v>
      </c>
      <c r="AA21" s="2">
        <f>'First Dose Daily Demand'!$C21</f>
        <v>553.20165628987809</v>
      </c>
      <c r="AB21" s="2">
        <f>'First Dose Daily Demand'!$C21</f>
        <v>553.20165628987809</v>
      </c>
      <c r="AC21" s="2">
        <f>'First Dose Daily Demand'!$C21</f>
        <v>553.20165628987809</v>
      </c>
      <c r="AD21" s="2">
        <f>'First Dose Daily Demand'!$C21*2</f>
        <v>1106.4033125797562</v>
      </c>
      <c r="AE21" s="2">
        <f>'First Dose Daily Demand'!$C21*2</f>
        <v>1106.4033125797562</v>
      </c>
      <c r="AF21" s="2">
        <f>'First Dose Daily Demand'!$C21*2</f>
        <v>1106.4033125797562</v>
      </c>
      <c r="AG21" s="2">
        <f>'First Dose Daily Demand'!$C21*2</f>
        <v>1106.4033125797562</v>
      </c>
      <c r="AH21" s="2">
        <f>'First Dose Daily Demand'!$C21*2</f>
        <v>1106.4033125797562</v>
      </c>
      <c r="AI21" s="2">
        <f>'First Dose Daily Demand'!$C21*2</f>
        <v>1106.4033125797562</v>
      </c>
      <c r="AJ21" s="2">
        <f>'First Dose Daily Demand'!$C21*2</f>
        <v>1106.4033125797562</v>
      </c>
      <c r="AK21" s="2">
        <f>'First Dose Daily Demand'!$C21*2</f>
        <v>1106.4033125797562</v>
      </c>
      <c r="AL21" s="2">
        <f>'First Dose Daily Demand'!$C21*2</f>
        <v>1106.4033125797562</v>
      </c>
      <c r="AM21" s="2">
        <f>'First Dose Daily Demand'!$C21*2</f>
        <v>1106.4033125797562</v>
      </c>
      <c r="AN21" s="2">
        <f>'First Dose Daily Demand'!$C21*2</f>
        <v>1106.4033125797562</v>
      </c>
      <c r="AO21" s="2">
        <f>'First Dose Daily Demand'!$C21*2</f>
        <v>1106.4033125797562</v>
      </c>
      <c r="AP21" s="2">
        <f>'First Dose Daily Demand'!$C21*2</f>
        <v>1106.4033125797562</v>
      </c>
      <c r="AQ21" s="2">
        <f>'First Dose Daily Demand'!$C21*2</f>
        <v>1106.4033125797562</v>
      </c>
      <c r="AR21" s="2">
        <f>'First Dose Daily Demand'!$C21*2</f>
        <v>1106.4033125797562</v>
      </c>
      <c r="AS21" s="2">
        <f>'First Dose Daily Demand'!$C21*2</f>
        <v>1106.4033125797562</v>
      </c>
      <c r="AT21" s="2">
        <f>'First Dose Daily Demand'!$C21*2</f>
        <v>1106.4033125797562</v>
      </c>
      <c r="AU21" s="2">
        <f>'First Dose Daily Demand'!$C21*2</f>
        <v>1106.4033125797562</v>
      </c>
      <c r="AV21" s="2">
        <f>'First Dose Daily Demand'!$C21*2</f>
        <v>1106.4033125797562</v>
      </c>
      <c r="AW21" s="2">
        <f>'First Dose Daily Demand'!$C21*2</f>
        <v>1106.4033125797562</v>
      </c>
      <c r="AX21" s="2">
        <f>'First Dose Daily Demand'!$C21*2</f>
        <v>1106.4033125797562</v>
      </c>
      <c r="AY21" s="2">
        <f>'First Dose Daily Demand'!$C21*2</f>
        <v>1106.4033125797562</v>
      </c>
      <c r="AZ21" s="2">
        <f>'First Dose Daily Demand'!$C21*2</f>
        <v>1106.4033125797562</v>
      </c>
      <c r="BA21" s="2">
        <f>'First Dose Daily Demand'!$C21*2</f>
        <v>1106.4033125797562</v>
      </c>
      <c r="BB21" s="2">
        <f>'First Dose Daily Demand'!$C21*2</f>
        <v>1106.4033125797562</v>
      </c>
      <c r="BC21" s="2">
        <f>'First Dose Daily Demand'!$C21*2</f>
        <v>1106.4033125797562</v>
      </c>
      <c r="BD21" s="2">
        <f>'First Dose Daily Demand'!$C21*2</f>
        <v>1106.4033125797562</v>
      </c>
      <c r="BE21" s="2">
        <f>'First Dose Daily Demand'!$C21*2</f>
        <v>1106.4033125797562</v>
      </c>
      <c r="BF21" s="2">
        <f>'First Dose Daily Demand'!$C21*2</f>
        <v>1106.4033125797562</v>
      </c>
      <c r="BG21" s="2">
        <f>'First Dose Daily Demand'!$C21*2</f>
        <v>1106.4033125797562</v>
      </c>
      <c r="BH21" s="2">
        <f>'First Dose Daily Demand'!$C21*2</f>
        <v>1106.4033125797562</v>
      </c>
      <c r="BI21" s="2">
        <f>'First Dose Daily Demand'!$C21*2</f>
        <v>1106.4033125797562</v>
      </c>
      <c r="BJ21" s="2">
        <f>'First Dose Daily Demand'!$C21*2</f>
        <v>1106.4033125797562</v>
      </c>
      <c r="BK21" s="2">
        <f>'First Dose Daily Demand'!$C21*2</f>
        <v>1106.4033125797562</v>
      </c>
      <c r="BL21" s="2">
        <f>'First Dose Daily Demand'!$C21*2</f>
        <v>1106.4033125797562</v>
      </c>
      <c r="BM21" s="2">
        <f>'First Dose Daily Demand'!$C21*2</f>
        <v>1106.4033125797562</v>
      </c>
      <c r="BN21" s="2">
        <f>'First Dose Daily Demand'!$C21*2</f>
        <v>1106.4033125797562</v>
      </c>
      <c r="BO21" s="2">
        <f>'First Dose Daily Demand'!$C21*2</f>
        <v>1106.4033125797562</v>
      </c>
      <c r="BP21" s="2">
        <f>'First Dose Daily Demand'!$C21*2</f>
        <v>1106.4033125797562</v>
      </c>
      <c r="BQ21" s="2">
        <f>'First Dose Daily Demand'!$C21*2</f>
        <v>1106.4033125797562</v>
      </c>
      <c r="BR21" s="2">
        <f>'First Dose Daily Demand'!$C21*2</f>
        <v>1106.4033125797562</v>
      </c>
      <c r="BS21" s="2">
        <f>'First Dose Daily Demand'!$C21*2</f>
        <v>1106.4033125797562</v>
      </c>
      <c r="BT21" s="2">
        <f>'First Dose Daily Demand'!$C21*2</f>
        <v>1106.4033125797562</v>
      </c>
      <c r="BU21" s="2">
        <f>'First Dose Daily Demand'!$C21*2</f>
        <v>1106.4033125797562</v>
      </c>
      <c r="BV21" s="2">
        <f>'First Dose Daily Demand'!$C21*2</f>
        <v>1106.4033125797562</v>
      </c>
      <c r="BW21" s="2">
        <f>'First Dose Daily Demand'!$C21*2</f>
        <v>1106.4033125797562</v>
      </c>
      <c r="BX21" s="2">
        <f>'First Dose Daily Demand'!$C21*2</f>
        <v>1106.4033125797562</v>
      </c>
      <c r="BY21" s="2">
        <f>'First Dose Daily Demand'!$C21*2</f>
        <v>1106.4033125797562</v>
      </c>
      <c r="BZ21" s="2">
        <f>'First Dose Daily Demand'!$C21*2</f>
        <v>1106.4033125797562</v>
      </c>
      <c r="CA21" s="2">
        <f>'First Dose Daily Demand'!$C21*2</f>
        <v>1106.4033125797562</v>
      </c>
      <c r="CB21" s="2">
        <f>'First Dose Daily Demand'!$C21*2</f>
        <v>1106.4033125797562</v>
      </c>
      <c r="CC21" s="2">
        <f>'First Dose Daily Demand'!$C21*2</f>
        <v>1106.4033125797562</v>
      </c>
      <c r="CD21" s="2">
        <f>'First Dose Daily Demand'!$C21*2</f>
        <v>1106.4033125797562</v>
      </c>
      <c r="CE21" s="2">
        <f>'First Dose Daily Demand'!$C21*2</f>
        <v>1106.4033125797562</v>
      </c>
      <c r="CF21" s="2">
        <f>'First Dose Daily Demand'!$C21*2</f>
        <v>1106.4033125797562</v>
      </c>
      <c r="CG21" s="2">
        <f>'First Dose Daily Demand'!$C21*2</f>
        <v>1106.4033125797562</v>
      </c>
      <c r="CH21" s="2">
        <f>'First Dose Daily Demand'!$C21*2</f>
        <v>1106.4033125797562</v>
      </c>
      <c r="CI21" s="2">
        <f>'First Dose Daily Demand'!$C21*2</f>
        <v>1106.4033125797562</v>
      </c>
      <c r="CJ21" s="2">
        <f>'First Dose Daily Demand'!$C21*2</f>
        <v>1106.4033125797562</v>
      </c>
      <c r="CK21" s="2">
        <f>'First Dose Daily Demand'!$C21*2</f>
        <v>1106.4033125797562</v>
      </c>
      <c r="CL21" s="2">
        <f>'First Dose Daily Demand'!$C21*2</f>
        <v>1106.4033125797562</v>
      </c>
      <c r="CM21" s="2">
        <f>'First Dose Daily Demand'!$C21*2</f>
        <v>1106.4033125797562</v>
      </c>
      <c r="CN21" s="2">
        <f>'First Dose Daily Demand'!$C21*2</f>
        <v>1106.4033125797562</v>
      </c>
      <c r="CO21" s="2">
        <f>'First Dose Daily Demand'!$C21*2</f>
        <v>1106.4033125797562</v>
      </c>
      <c r="CP21" s="3">
        <f>'First Dose Daily Demand'!$F21+$CO21</f>
        <v>1290.8228504666704</v>
      </c>
      <c r="CQ21" s="3">
        <f>'First Dose Daily Demand'!$F21+$CO21</f>
        <v>1290.8228504666704</v>
      </c>
      <c r="CR21" s="3">
        <f>'First Dose Daily Demand'!$F21+$CO21</f>
        <v>1290.8228504666704</v>
      </c>
      <c r="CS21" s="3">
        <f>'First Dose Daily Demand'!$F21+$CO21</f>
        <v>1290.8228504666704</v>
      </c>
      <c r="CT21" s="3">
        <f>'First Dose Daily Demand'!$F21+$CO21</f>
        <v>1290.8228504666704</v>
      </c>
      <c r="CU21" s="3">
        <f>'First Dose Daily Demand'!$F21+$CO21</f>
        <v>1290.8228504666704</v>
      </c>
      <c r="CV21" s="3">
        <f>'First Dose Daily Demand'!$F21+$CO21</f>
        <v>1290.8228504666704</v>
      </c>
      <c r="CW21" s="3">
        <f>'First Dose Daily Demand'!$F21+$CO21</f>
        <v>1290.8228504666704</v>
      </c>
      <c r="CX21" s="3">
        <f>'First Dose Daily Demand'!$F21+$CO21</f>
        <v>1290.8228504666704</v>
      </c>
      <c r="CY21" s="3">
        <f>'First Dose Daily Demand'!$F21+$CO21</f>
        <v>1290.8228504666704</v>
      </c>
      <c r="CZ21" s="3">
        <f>'First Dose Daily Demand'!$F21+$CO21</f>
        <v>1290.8228504666704</v>
      </c>
      <c r="DA21" s="3">
        <f>'First Dose Daily Demand'!$F21+$CO21</f>
        <v>1290.8228504666704</v>
      </c>
      <c r="DB21" s="3">
        <f>'First Dose Daily Demand'!$F21+$CO21</f>
        <v>1290.8228504666704</v>
      </c>
      <c r="DC21" s="3">
        <f>'First Dose Daily Demand'!$F21+$CO21</f>
        <v>1290.8228504666704</v>
      </c>
      <c r="DD21" s="3">
        <f>'First Dose Daily Demand'!$F21+$CO21</f>
        <v>1290.8228504666704</v>
      </c>
      <c r="DE21" s="3">
        <f>'First Dose Daily Demand'!$F21+$CO21</f>
        <v>1290.8228504666704</v>
      </c>
      <c r="DF21" s="3">
        <f>'First Dose Daily Demand'!$F21+$CO21</f>
        <v>1290.8228504666704</v>
      </c>
      <c r="DG21" s="3">
        <f>'First Dose Daily Demand'!$F21+$CO21</f>
        <v>1290.8228504666704</v>
      </c>
      <c r="DH21" s="3">
        <f>'First Dose Daily Demand'!$F21+$CO21</f>
        <v>1290.8228504666704</v>
      </c>
      <c r="DI21" s="3">
        <f>'First Dose Daily Demand'!$F21+$CO21</f>
        <v>1290.8228504666704</v>
      </c>
      <c r="DJ21" s="3">
        <f>'First Dose Daily Demand'!$F21+$CO21</f>
        <v>1290.8228504666704</v>
      </c>
      <c r="DK21" s="3">
        <f>'First Dose Daily Demand'!$F21+$CO21</f>
        <v>1290.8228504666704</v>
      </c>
      <c r="DL21" s="3">
        <f>'First Dose Daily Demand'!$F21+$CO21</f>
        <v>1290.8228504666704</v>
      </c>
      <c r="DM21" s="3">
        <f>'First Dose Daily Demand'!$F21+$CO21</f>
        <v>1290.8228504666704</v>
      </c>
      <c r="DN21" s="3">
        <f>'First Dose Daily Demand'!$F21+$CO21</f>
        <v>1290.8228504666704</v>
      </c>
      <c r="DO21" s="3">
        <f>'First Dose Daily Demand'!$F21+$CO21</f>
        <v>1290.8228504666704</v>
      </c>
      <c r="DP21" s="3">
        <f>'First Dose Daily Demand'!$F21+$CO21</f>
        <v>1290.8228504666704</v>
      </c>
      <c r="DQ21" s="3">
        <f>'First Dose Daily Demand'!$F21*2</f>
        <v>368.83907577382826</v>
      </c>
      <c r="DR21" s="3">
        <f>'First Dose Daily Demand'!$F21*2</f>
        <v>368.83907577382826</v>
      </c>
      <c r="DS21" s="3">
        <f>'First Dose Daily Demand'!$F21*2</f>
        <v>368.83907577382826</v>
      </c>
      <c r="DT21" s="3">
        <f>'First Dose Daily Demand'!$F21*2</f>
        <v>368.83907577382826</v>
      </c>
      <c r="DU21" s="3">
        <f>'First Dose Daily Demand'!$F21*2</f>
        <v>368.83907577382826</v>
      </c>
      <c r="DV21" s="3">
        <f>'First Dose Daily Demand'!$F21*2</f>
        <v>368.83907577382826</v>
      </c>
      <c r="DW21" s="3">
        <f>'First Dose Daily Demand'!$F21*2</f>
        <v>368.83907577382826</v>
      </c>
      <c r="DX21" s="3">
        <f>'First Dose Daily Demand'!$F21*2</f>
        <v>368.83907577382826</v>
      </c>
      <c r="DY21" s="3">
        <f>'First Dose Daily Demand'!$F21*2</f>
        <v>368.83907577382826</v>
      </c>
      <c r="DZ21" s="3">
        <f>'First Dose Daily Demand'!$F21*2</f>
        <v>368.83907577382826</v>
      </c>
      <c r="EA21" s="3">
        <f>'First Dose Daily Demand'!$F21*2</f>
        <v>368.83907577382826</v>
      </c>
      <c r="EB21" s="3">
        <f>'First Dose Daily Demand'!$F21*2</f>
        <v>368.83907577382826</v>
      </c>
      <c r="EC21" s="3">
        <f>'First Dose Daily Demand'!$F21*2</f>
        <v>368.83907577382826</v>
      </c>
      <c r="ED21" s="3">
        <f>'First Dose Daily Demand'!$F21*2</f>
        <v>368.83907577382826</v>
      </c>
      <c r="EE21" s="3">
        <f>'First Dose Daily Demand'!$F21*2</f>
        <v>368.83907577382826</v>
      </c>
      <c r="EF21" s="3">
        <f>'First Dose Daily Demand'!$F21*2</f>
        <v>368.83907577382826</v>
      </c>
      <c r="EG21" s="3">
        <f>'First Dose Daily Demand'!$F21*2</f>
        <v>368.83907577382826</v>
      </c>
      <c r="EH21" s="3">
        <f>'First Dose Daily Demand'!$F21*2</f>
        <v>368.83907577382826</v>
      </c>
      <c r="EI21" s="3">
        <f>'First Dose Daily Demand'!$F21*2</f>
        <v>368.83907577382826</v>
      </c>
      <c r="EJ21" s="3">
        <f>'First Dose Daily Demand'!$F21*2</f>
        <v>368.83907577382826</v>
      </c>
      <c r="EK21" s="3">
        <f>'First Dose Daily Demand'!$F21*2</f>
        <v>368.83907577382826</v>
      </c>
      <c r="EL21" s="3">
        <f>'First Dose Daily Demand'!$F21*2</f>
        <v>368.83907577382826</v>
      </c>
      <c r="EM21" s="3">
        <f>'First Dose Daily Demand'!$F21*2</f>
        <v>368.83907577382826</v>
      </c>
      <c r="EN21" s="3">
        <f>'First Dose Daily Demand'!$F21*2</f>
        <v>368.83907577382826</v>
      </c>
      <c r="EO21" s="3">
        <f>'First Dose Daily Demand'!$F21*2</f>
        <v>368.83907577382826</v>
      </c>
      <c r="EP21" s="3">
        <f>'First Dose Daily Demand'!$F21*2</f>
        <v>368.83907577382826</v>
      </c>
      <c r="EQ21" s="3">
        <f>'First Dose Daily Demand'!$F21*2</f>
        <v>368.83907577382826</v>
      </c>
      <c r="ER21" s="3">
        <f>'First Dose Daily Demand'!$F21*2</f>
        <v>368.83907577382826</v>
      </c>
      <c r="ES21" s="3">
        <f>'First Dose Daily Demand'!$F21*2</f>
        <v>368.83907577382826</v>
      </c>
      <c r="ET21" s="3">
        <f>'First Dose Daily Demand'!$F21*2</f>
        <v>368.83907577382826</v>
      </c>
      <c r="EU21" s="3">
        <f>'First Dose Daily Demand'!$F21*2</f>
        <v>368.83907577382826</v>
      </c>
      <c r="EV21" s="3">
        <f>'First Dose Daily Demand'!$F21*2</f>
        <v>368.83907577382826</v>
      </c>
      <c r="EW21" s="3">
        <f>'First Dose Daily Demand'!$F21*2</f>
        <v>368.83907577382826</v>
      </c>
      <c r="EX21" s="3">
        <f>'First Dose Daily Demand'!$F21*2</f>
        <v>368.83907577382826</v>
      </c>
      <c r="EY21" s="3">
        <f>'First Dose Daily Demand'!$F21*2</f>
        <v>368.83907577382826</v>
      </c>
      <c r="EZ21" s="3">
        <f>'First Dose Daily Demand'!$F21*2</f>
        <v>368.83907577382826</v>
      </c>
      <c r="FA21" s="3">
        <f>'First Dose Daily Demand'!$F21*2</f>
        <v>368.83907577382826</v>
      </c>
      <c r="FB21" s="3">
        <f>'First Dose Daily Demand'!$F21*2</f>
        <v>368.83907577382826</v>
      </c>
      <c r="FC21" s="3">
        <f>'First Dose Daily Demand'!$F21*2</f>
        <v>368.83907577382826</v>
      </c>
      <c r="FD21" s="3">
        <f>'First Dose Daily Demand'!$F21*2</f>
        <v>368.83907577382826</v>
      </c>
      <c r="FE21" s="3">
        <f>'First Dose Daily Demand'!$F21*2</f>
        <v>368.83907577382826</v>
      </c>
      <c r="FF21" s="3">
        <f>'First Dose Daily Demand'!$F21*2</f>
        <v>368.83907577382826</v>
      </c>
      <c r="FG21" s="3">
        <f>'First Dose Daily Demand'!$F21*2</f>
        <v>368.83907577382826</v>
      </c>
      <c r="FH21" s="3">
        <f>'First Dose Daily Demand'!$F21*2</f>
        <v>368.83907577382826</v>
      </c>
      <c r="FI21" s="3">
        <f>'First Dose Daily Demand'!$F21*2</f>
        <v>368.83907577382826</v>
      </c>
      <c r="FJ21" s="3">
        <f>'First Dose Daily Demand'!$F21*2</f>
        <v>368.83907577382826</v>
      </c>
      <c r="FK21" s="3">
        <f>'First Dose Daily Demand'!$F21*2</f>
        <v>368.83907577382826</v>
      </c>
      <c r="FL21" s="3">
        <f>'First Dose Daily Demand'!$F21*2</f>
        <v>368.83907577382826</v>
      </c>
      <c r="FM21" s="3">
        <f>'First Dose Daily Demand'!$F21*2</f>
        <v>368.83907577382826</v>
      </c>
      <c r="FN21" s="3">
        <f>'First Dose Daily Demand'!$F21*2</f>
        <v>368.83907577382826</v>
      </c>
      <c r="FO21" s="3">
        <f>'First Dose Daily Demand'!$F21*2</f>
        <v>368.83907577382826</v>
      </c>
      <c r="FP21" s="3">
        <f>'First Dose Daily Demand'!$F21*2</f>
        <v>368.83907577382826</v>
      </c>
      <c r="FQ21" s="3">
        <f>'First Dose Daily Demand'!$F21*2</f>
        <v>368.83907577382826</v>
      </c>
      <c r="FR21" s="3">
        <f>'First Dose Daily Demand'!$F21*2</f>
        <v>368.83907577382826</v>
      </c>
      <c r="FS21" s="3">
        <f>'First Dose Daily Demand'!$F21*2</f>
        <v>368.83907577382826</v>
      </c>
      <c r="FT21" s="3">
        <f>'First Dose Daily Demand'!$F21*2</f>
        <v>368.83907577382826</v>
      </c>
      <c r="FU21" s="3">
        <f>'First Dose Daily Demand'!$F21*2</f>
        <v>368.83907577382826</v>
      </c>
      <c r="FV21" s="3">
        <f>'First Dose Daily Demand'!$F21*2</f>
        <v>368.83907577382826</v>
      </c>
      <c r="FW21" s="3">
        <f>'First Dose Daily Demand'!$F21*2</f>
        <v>368.83907577382826</v>
      </c>
      <c r="FX21" s="3">
        <f>'First Dose Daily Demand'!$F21*2</f>
        <v>368.83907577382826</v>
      </c>
      <c r="FY21" s="3">
        <f>'First Dose Daily Demand'!$F21*2</f>
        <v>368.83907577382826</v>
      </c>
      <c r="FZ21" s="3">
        <f>'First Dose Daily Demand'!$F21*2</f>
        <v>368.83907577382826</v>
      </c>
      <c r="GA21" s="3">
        <f>'First Dose Daily Demand'!$F21*2</f>
        <v>368.83907577382826</v>
      </c>
      <c r="GB21" s="3">
        <f>'First Dose Daily Demand'!$F21*2</f>
        <v>368.83907577382826</v>
      </c>
      <c r="GC21" s="3">
        <f>'First Dose Daily Demand'!$F21*2</f>
        <v>368.83907577382826</v>
      </c>
      <c r="GD21" s="3">
        <f>'First Dose Daily Demand'!$F21*2</f>
        <v>368.83907577382826</v>
      </c>
      <c r="GE21" s="3">
        <f>'First Dose Daily Demand'!$F21*2</f>
        <v>368.83907577382826</v>
      </c>
      <c r="GF21" s="3">
        <f>'First Dose Daily Demand'!$F21*2</f>
        <v>368.83907577382826</v>
      </c>
      <c r="GG21" s="3">
        <f>'First Dose Daily Demand'!$F21*2</f>
        <v>368.83907577382826</v>
      </c>
      <c r="GH21" s="3">
        <f>'First Dose Daily Demand'!$F21*2</f>
        <v>368.83907577382826</v>
      </c>
      <c r="GI21" s="3">
        <f>'First Dose Daily Demand'!$F21*2</f>
        <v>368.83907577382826</v>
      </c>
      <c r="GJ21" s="3">
        <f>'First Dose Daily Demand'!$F21*2</f>
        <v>368.83907577382826</v>
      </c>
      <c r="GK21" s="3">
        <f>'First Dose Daily Demand'!$F21*2</f>
        <v>368.83907577382826</v>
      </c>
      <c r="GL21" s="3">
        <f>'First Dose Daily Demand'!$F21*2</f>
        <v>368.83907577382826</v>
      </c>
      <c r="GM21" s="3">
        <f>'First Dose Daily Demand'!$F21*2</f>
        <v>368.83907577382826</v>
      </c>
      <c r="GN21" s="3">
        <f>'First Dose Daily Demand'!$F21*2</f>
        <v>368.83907577382826</v>
      </c>
      <c r="GO21" s="3">
        <f>'First Dose Daily Demand'!$F21*2</f>
        <v>368.83907577382826</v>
      </c>
      <c r="GP21" s="3">
        <f>'First Dose Daily Demand'!$F21*2</f>
        <v>368.83907577382826</v>
      </c>
      <c r="GQ21" s="3">
        <f>'First Dose Daily Demand'!$F21*2</f>
        <v>368.83907577382826</v>
      </c>
      <c r="GR21" s="3">
        <f>'First Dose Daily Demand'!$F21*2</f>
        <v>368.83907577382826</v>
      </c>
      <c r="GS21" s="3">
        <f>'First Dose Daily Demand'!$F21*2</f>
        <v>368.83907577382826</v>
      </c>
      <c r="GT21" s="3">
        <f>'First Dose Daily Demand'!$F21*2</f>
        <v>368.83907577382826</v>
      </c>
      <c r="GU21" s="3">
        <f>'First Dose Daily Demand'!$F21*2</f>
        <v>368.83907577382826</v>
      </c>
      <c r="GV21" s="3">
        <f>'First Dose Daily Demand'!$F21*2</f>
        <v>368.83907577382826</v>
      </c>
      <c r="GW21" s="3">
        <f>'First Dose Daily Demand'!$F21*2</f>
        <v>368.83907577382826</v>
      </c>
      <c r="GX21" s="3">
        <f>'First Dose Daily Demand'!$F21*2</f>
        <v>368.83907577382826</v>
      </c>
      <c r="GY21" s="3">
        <f>'First Dose Daily Demand'!$F21*2</f>
        <v>368.83907577382826</v>
      </c>
      <c r="GZ21" s="3">
        <f>'First Dose Daily Demand'!$F21*2</f>
        <v>368.83907577382826</v>
      </c>
      <c r="HA21" s="3">
        <f>'First Dose Daily Demand'!$F21*2</f>
        <v>368.83907577382826</v>
      </c>
      <c r="HB21" s="3">
        <f>'First Dose Daily Demand'!$F21*2</f>
        <v>368.83907577382826</v>
      </c>
      <c r="HC21" s="3">
        <f>'First Dose Daily Demand'!$F21*2</f>
        <v>368.83907577382826</v>
      </c>
      <c r="HD21" s="3">
        <f>'First Dose Daily Demand'!$F21*2</f>
        <v>368.83907577382826</v>
      </c>
      <c r="HE21" s="3">
        <f>'First Dose Daily Demand'!$F21*2</f>
        <v>368.83907577382826</v>
      </c>
      <c r="HF21" s="3">
        <f>'First Dose Daily Demand'!$F21*2</f>
        <v>368.83907577382826</v>
      </c>
      <c r="HG21" s="3">
        <f>'First Dose Daily Demand'!$F21*2</f>
        <v>368.83907577382826</v>
      </c>
      <c r="HH21" s="3">
        <f>'First Dose Daily Demand'!$F21*2</f>
        <v>368.83907577382826</v>
      </c>
      <c r="HI21" s="3">
        <f>'First Dose Daily Demand'!$F21*2</f>
        <v>368.83907577382826</v>
      </c>
      <c r="HJ21" s="3">
        <f>'First Dose Daily Demand'!$F21*2</f>
        <v>368.83907577382826</v>
      </c>
      <c r="HK21" s="3">
        <f>'First Dose Daily Demand'!$F21*2</f>
        <v>368.83907577382826</v>
      </c>
      <c r="HL21" s="3">
        <f>'First Dose Daily Demand'!$F21*2</f>
        <v>368.83907577382826</v>
      </c>
      <c r="HM21" s="3">
        <f>'First Dose Daily Demand'!$F21*2</f>
        <v>368.83907577382826</v>
      </c>
      <c r="HN21" s="3">
        <f>'First Dose Daily Demand'!$F21*2</f>
        <v>368.83907577382826</v>
      </c>
      <c r="HO21" s="3">
        <f>'First Dose Daily Demand'!$F21*2</f>
        <v>368.83907577382826</v>
      </c>
      <c r="HP21" s="3">
        <f>'First Dose Daily Demand'!$F21*2</f>
        <v>368.83907577382826</v>
      </c>
      <c r="HQ21" s="3">
        <f>'First Dose Daily Demand'!$F21*2</f>
        <v>368.83907577382826</v>
      </c>
      <c r="HR21" s="3">
        <f>'First Dose Daily Demand'!$F21*2</f>
        <v>368.83907577382826</v>
      </c>
      <c r="HS21" s="3">
        <f>'First Dose Daily Demand'!$F21*2</f>
        <v>368.83907577382826</v>
      </c>
      <c r="HT21" s="3">
        <f>'First Dose Daily Demand'!$F21*2</f>
        <v>368.83907577382826</v>
      </c>
      <c r="HU21" s="3">
        <f>'First Dose Daily Demand'!$F21*2</f>
        <v>368.83907577382826</v>
      </c>
      <c r="HV21" s="3">
        <f>'First Dose Daily Demand'!$F21*2</f>
        <v>368.83907577382826</v>
      </c>
      <c r="HW21" s="3">
        <f>'First Dose Daily Demand'!$F21*2</f>
        <v>368.83907577382826</v>
      </c>
      <c r="HX21" s="3">
        <f>'First Dose Daily Demand'!$F21*2</f>
        <v>368.83907577382826</v>
      </c>
      <c r="HY21" s="3">
        <f>'First Dose Daily Demand'!$F21*2</f>
        <v>368.83907577382826</v>
      </c>
      <c r="HZ21" s="3">
        <f>'First Dose Daily Demand'!$F21*2</f>
        <v>368.83907577382826</v>
      </c>
      <c r="IA21" s="3">
        <f>'First Dose Daily Demand'!$F21*2</f>
        <v>368.83907577382826</v>
      </c>
      <c r="IB21" s="3">
        <f>'First Dose Daily Demand'!$F21*2</f>
        <v>368.83907577382826</v>
      </c>
      <c r="IC21" s="3">
        <f>'First Dose Daily Demand'!$F21*2</f>
        <v>368.83907577382826</v>
      </c>
      <c r="ID21" s="3">
        <f>'First Dose Daily Demand'!$F21*2</f>
        <v>368.83907577382826</v>
      </c>
      <c r="IE21" s="3">
        <f>'First Dose Daily Demand'!$F21*2</f>
        <v>368.83907577382826</v>
      </c>
      <c r="IF21" s="3">
        <f>'First Dose Daily Demand'!$F21*2</f>
        <v>368.83907577382826</v>
      </c>
      <c r="IG21" s="3">
        <f>'First Dose Daily Demand'!$F21*2</f>
        <v>368.83907577382826</v>
      </c>
      <c r="IH21" s="3">
        <f>'First Dose Daily Demand'!$F21*2</f>
        <v>368.83907577382826</v>
      </c>
      <c r="II21" s="3">
        <f>'First Dose Daily Demand'!$F21*2</f>
        <v>368.83907577382826</v>
      </c>
      <c r="IJ21" s="3">
        <f>'First Dose Daily Demand'!$F21*2</f>
        <v>368.83907577382826</v>
      </c>
      <c r="IK21" s="3">
        <f>'First Dose Daily Demand'!$F21*2</f>
        <v>368.83907577382826</v>
      </c>
      <c r="IL21" s="3">
        <f>'First Dose Daily Demand'!$F21*2</f>
        <v>368.83907577382826</v>
      </c>
      <c r="IM21" s="3">
        <f>'First Dose Daily Demand'!$F21*2</f>
        <v>368.83907577382826</v>
      </c>
      <c r="IN21" s="3">
        <f>'First Dose Daily Demand'!$F21*2</f>
        <v>368.83907577382826</v>
      </c>
      <c r="IO21" s="3">
        <f>'First Dose Daily Demand'!$F21*2</f>
        <v>368.83907577382826</v>
      </c>
      <c r="IP21" s="3">
        <f>'First Dose Daily Demand'!$F21*2</f>
        <v>368.83907577382826</v>
      </c>
      <c r="IQ21" s="3">
        <f>'First Dose Daily Demand'!$F21*2</f>
        <v>368.83907577382826</v>
      </c>
      <c r="IR21" s="3">
        <f>'First Dose Daily Demand'!$F21*2</f>
        <v>368.83907577382826</v>
      </c>
      <c r="IS21" s="3">
        <f>'First Dose Daily Demand'!$F21*2</f>
        <v>368.83907577382826</v>
      </c>
      <c r="IT21" s="3">
        <f>'First Dose Daily Demand'!$F21*2</f>
        <v>368.83907577382826</v>
      </c>
      <c r="IU21" s="3">
        <f>'First Dose Daily Demand'!$F21*2</f>
        <v>368.83907577382826</v>
      </c>
      <c r="IV21" s="3">
        <f>'First Dose Daily Demand'!$F21*2</f>
        <v>368.83907577382826</v>
      </c>
      <c r="IW21" s="3">
        <f>'First Dose Daily Demand'!$F21*2</f>
        <v>368.83907577382826</v>
      </c>
      <c r="IX21" s="3">
        <f>'First Dose Daily Demand'!$F21*2</f>
        <v>368.83907577382826</v>
      </c>
      <c r="IY21" s="3">
        <f>'First Dose Daily Demand'!$F21*2</f>
        <v>368.83907577382826</v>
      </c>
      <c r="IZ21" s="3">
        <f>'First Dose Daily Demand'!$F21*2</f>
        <v>368.83907577382826</v>
      </c>
      <c r="JA21" s="3">
        <f>'First Dose Daily Demand'!$F21*2</f>
        <v>368.83907577382826</v>
      </c>
      <c r="JB21" s="3">
        <f>'First Dose Daily Demand'!$F21*2</f>
        <v>368.83907577382826</v>
      </c>
      <c r="JC21" s="3">
        <f>'First Dose Daily Demand'!$F21*2</f>
        <v>368.83907577382826</v>
      </c>
      <c r="JD21" s="3">
        <f>'First Dose Daily Demand'!$F21*2</f>
        <v>368.83907577382826</v>
      </c>
      <c r="JE21" s="3">
        <f>'First Dose Daily Demand'!$F21*2</f>
        <v>368.83907577382826</v>
      </c>
      <c r="JF21" s="3">
        <f>'First Dose Daily Demand'!$F21*2</f>
        <v>368.83907577382826</v>
      </c>
      <c r="JG21" s="3">
        <f>'First Dose Daily Demand'!$F21*2</f>
        <v>368.83907577382826</v>
      </c>
      <c r="JH21" s="3">
        <f>'First Dose Daily Demand'!$F21*2</f>
        <v>368.83907577382826</v>
      </c>
      <c r="JI21" s="3">
        <f>'First Dose Daily Demand'!$F21*2</f>
        <v>368.83907577382826</v>
      </c>
      <c r="JJ21" s="3">
        <f>'First Dose Daily Demand'!$F21*2</f>
        <v>368.83907577382826</v>
      </c>
      <c r="JK21" s="3">
        <f>'First Dose Daily Demand'!$F21*2</f>
        <v>368.83907577382826</v>
      </c>
      <c r="JL21" s="3">
        <f>'First Dose Daily Demand'!$F21*2</f>
        <v>368.83907577382826</v>
      </c>
      <c r="JM21" s="3">
        <f>'First Dose Daily Demand'!$F21*2</f>
        <v>368.83907577382826</v>
      </c>
      <c r="JN21" s="3">
        <f>'First Dose Daily Demand'!$F21*2</f>
        <v>368.83907577382826</v>
      </c>
      <c r="JO21" s="3">
        <f>'First Dose Daily Demand'!$F21*2</f>
        <v>368.83907577382826</v>
      </c>
      <c r="JP21" s="3">
        <f>'First Dose Daily Demand'!$F21*2</f>
        <v>368.83907577382826</v>
      </c>
      <c r="JQ21" s="3">
        <f>'First Dose Daily Demand'!$F21*2</f>
        <v>368.83907577382826</v>
      </c>
    </row>
    <row r="22" spans="1:277">
      <c r="A22" s="5" t="s">
        <v>15</v>
      </c>
      <c r="B22" t="s">
        <v>158</v>
      </c>
      <c r="C22" s="2">
        <f>'First Dose Daily Demand'!$C22</f>
        <v>419.77908313661254</v>
      </c>
      <c r="D22" s="2">
        <f>'First Dose Daily Demand'!$C22</f>
        <v>419.77908313661254</v>
      </c>
      <c r="E22" s="2">
        <f>'First Dose Daily Demand'!$C22</f>
        <v>419.77908313661254</v>
      </c>
      <c r="F22" s="2">
        <f>'First Dose Daily Demand'!$C22</f>
        <v>419.77908313661254</v>
      </c>
      <c r="G22" s="2">
        <f>'First Dose Daily Demand'!$C22</f>
        <v>419.77908313661254</v>
      </c>
      <c r="H22" s="2">
        <f>'First Dose Daily Demand'!$C22</f>
        <v>419.77908313661254</v>
      </c>
      <c r="I22" s="2">
        <f>'First Dose Daily Demand'!$C22</f>
        <v>419.77908313661254</v>
      </c>
      <c r="J22" s="2">
        <f>'First Dose Daily Demand'!$C22</f>
        <v>419.77908313661254</v>
      </c>
      <c r="K22" s="2">
        <f>'First Dose Daily Demand'!$C22</f>
        <v>419.77908313661254</v>
      </c>
      <c r="L22" s="2">
        <f>'First Dose Daily Demand'!$C22</f>
        <v>419.77908313661254</v>
      </c>
      <c r="M22" s="2">
        <f>'First Dose Daily Demand'!$C22</f>
        <v>419.77908313661254</v>
      </c>
      <c r="N22" s="2">
        <f>'First Dose Daily Demand'!$C22</f>
        <v>419.77908313661254</v>
      </c>
      <c r="O22" s="2">
        <f>'First Dose Daily Demand'!$C22</f>
        <v>419.77908313661254</v>
      </c>
      <c r="P22" s="2">
        <f>'First Dose Daily Demand'!$C22</f>
        <v>419.77908313661254</v>
      </c>
      <c r="Q22" s="2">
        <f>'First Dose Daily Demand'!$C22</f>
        <v>419.77908313661254</v>
      </c>
      <c r="R22" s="2">
        <f>'First Dose Daily Demand'!$C22</f>
        <v>419.77908313661254</v>
      </c>
      <c r="S22" s="2">
        <f>'First Dose Daily Demand'!$C22</f>
        <v>419.77908313661254</v>
      </c>
      <c r="T22" s="2">
        <f>'First Dose Daily Demand'!$C22</f>
        <v>419.77908313661254</v>
      </c>
      <c r="U22" s="2">
        <f>'First Dose Daily Demand'!$C22</f>
        <v>419.77908313661254</v>
      </c>
      <c r="V22" s="2">
        <f>'First Dose Daily Demand'!$C22</f>
        <v>419.77908313661254</v>
      </c>
      <c r="W22" s="2">
        <f>'First Dose Daily Demand'!$C22</f>
        <v>419.77908313661254</v>
      </c>
      <c r="X22" s="2">
        <f>'First Dose Daily Demand'!$C22</f>
        <v>419.77908313661254</v>
      </c>
      <c r="Y22" s="2">
        <f>'First Dose Daily Demand'!$C22</f>
        <v>419.77908313661254</v>
      </c>
      <c r="Z22" s="2">
        <f>'First Dose Daily Demand'!$C22</f>
        <v>419.77908313661254</v>
      </c>
      <c r="AA22" s="2">
        <f>'First Dose Daily Demand'!$C22</f>
        <v>419.77908313661254</v>
      </c>
      <c r="AB22" s="2">
        <f>'First Dose Daily Demand'!$C22</f>
        <v>419.77908313661254</v>
      </c>
      <c r="AC22" s="2">
        <f>'First Dose Daily Demand'!$C22</f>
        <v>419.77908313661254</v>
      </c>
      <c r="AD22" s="2">
        <f>'First Dose Daily Demand'!$C22*2</f>
        <v>839.55816627322508</v>
      </c>
      <c r="AE22" s="2">
        <f>'First Dose Daily Demand'!$C22*2</f>
        <v>839.55816627322508</v>
      </c>
      <c r="AF22" s="2">
        <f>'First Dose Daily Demand'!$C22*2</f>
        <v>839.55816627322508</v>
      </c>
      <c r="AG22" s="2">
        <f>'First Dose Daily Demand'!$C22*2</f>
        <v>839.55816627322508</v>
      </c>
      <c r="AH22" s="2">
        <f>'First Dose Daily Demand'!$C22*2</f>
        <v>839.55816627322508</v>
      </c>
      <c r="AI22" s="2">
        <f>'First Dose Daily Demand'!$C22*2</f>
        <v>839.55816627322508</v>
      </c>
      <c r="AJ22" s="2">
        <f>'First Dose Daily Demand'!$C22*2</f>
        <v>839.55816627322508</v>
      </c>
      <c r="AK22" s="2">
        <f>'First Dose Daily Demand'!$C22*2</f>
        <v>839.55816627322508</v>
      </c>
      <c r="AL22" s="2">
        <f>'First Dose Daily Demand'!$C22*2</f>
        <v>839.55816627322508</v>
      </c>
      <c r="AM22" s="2">
        <f>'First Dose Daily Demand'!$C22*2</f>
        <v>839.55816627322508</v>
      </c>
      <c r="AN22" s="2">
        <f>'First Dose Daily Demand'!$C22*2</f>
        <v>839.55816627322508</v>
      </c>
      <c r="AO22" s="2">
        <f>'First Dose Daily Demand'!$C22*2</f>
        <v>839.55816627322508</v>
      </c>
      <c r="AP22" s="2">
        <f>'First Dose Daily Demand'!$C22*2</f>
        <v>839.55816627322508</v>
      </c>
      <c r="AQ22" s="2">
        <f>'First Dose Daily Demand'!$C22*2</f>
        <v>839.55816627322508</v>
      </c>
      <c r="AR22" s="2">
        <f>'First Dose Daily Demand'!$C22*2</f>
        <v>839.55816627322508</v>
      </c>
      <c r="AS22" s="2">
        <f>'First Dose Daily Demand'!$C22*2</f>
        <v>839.55816627322508</v>
      </c>
      <c r="AT22" s="2">
        <f>'First Dose Daily Demand'!$C22*2</f>
        <v>839.55816627322508</v>
      </c>
      <c r="AU22" s="2">
        <f>'First Dose Daily Demand'!$C22*2</f>
        <v>839.55816627322508</v>
      </c>
      <c r="AV22" s="2">
        <f>'First Dose Daily Demand'!$C22*2</f>
        <v>839.55816627322508</v>
      </c>
      <c r="AW22" s="2">
        <f>'First Dose Daily Demand'!$C22*2</f>
        <v>839.55816627322508</v>
      </c>
      <c r="AX22" s="2">
        <f>'First Dose Daily Demand'!$C22*2</f>
        <v>839.55816627322508</v>
      </c>
      <c r="AY22" s="2">
        <f>'First Dose Daily Demand'!$C22*2</f>
        <v>839.55816627322508</v>
      </c>
      <c r="AZ22" s="2">
        <f>'First Dose Daily Demand'!$C22*2</f>
        <v>839.55816627322508</v>
      </c>
      <c r="BA22" s="2">
        <f>'First Dose Daily Demand'!$C22*2</f>
        <v>839.55816627322508</v>
      </c>
      <c r="BB22" s="2">
        <f>'First Dose Daily Demand'!$C22*2</f>
        <v>839.55816627322508</v>
      </c>
      <c r="BC22" s="2">
        <f>'First Dose Daily Demand'!$C22*2</f>
        <v>839.55816627322508</v>
      </c>
      <c r="BD22" s="2">
        <f>'First Dose Daily Demand'!$C22*2</f>
        <v>839.55816627322508</v>
      </c>
      <c r="BE22" s="2">
        <f>'First Dose Daily Demand'!$C22*2</f>
        <v>839.55816627322508</v>
      </c>
      <c r="BF22" s="2">
        <f>'First Dose Daily Demand'!$C22*2</f>
        <v>839.55816627322508</v>
      </c>
      <c r="BG22" s="2">
        <f>'First Dose Daily Demand'!$C22*2</f>
        <v>839.55816627322508</v>
      </c>
      <c r="BH22" s="2">
        <f>'First Dose Daily Demand'!$C22*2</f>
        <v>839.55816627322508</v>
      </c>
      <c r="BI22" s="2">
        <f>'First Dose Daily Demand'!$C22*2</f>
        <v>839.55816627322508</v>
      </c>
      <c r="BJ22" s="2">
        <f>'First Dose Daily Demand'!$C22*2</f>
        <v>839.55816627322508</v>
      </c>
      <c r="BK22" s="2">
        <f>'First Dose Daily Demand'!$C22*2</f>
        <v>839.55816627322508</v>
      </c>
      <c r="BL22" s="2">
        <f>'First Dose Daily Demand'!$C22*2</f>
        <v>839.55816627322508</v>
      </c>
      <c r="BM22" s="2">
        <f>'First Dose Daily Demand'!$C22*2</f>
        <v>839.55816627322508</v>
      </c>
      <c r="BN22" s="2">
        <f>'First Dose Daily Demand'!$C22*2</f>
        <v>839.55816627322508</v>
      </c>
      <c r="BO22" s="2">
        <f>'First Dose Daily Demand'!$C22*2</f>
        <v>839.55816627322508</v>
      </c>
      <c r="BP22" s="2">
        <f>'First Dose Daily Demand'!$C22*2</f>
        <v>839.55816627322508</v>
      </c>
      <c r="BQ22" s="2">
        <f>'First Dose Daily Demand'!$C22*2</f>
        <v>839.55816627322508</v>
      </c>
      <c r="BR22" s="2">
        <f>'First Dose Daily Demand'!$C22*2</f>
        <v>839.55816627322508</v>
      </c>
      <c r="BS22" s="2">
        <f>'First Dose Daily Demand'!$C22*2</f>
        <v>839.55816627322508</v>
      </c>
      <c r="BT22" s="2">
        <f>'First Dose Daily Demand'!$C22*2</f>
        <v>839.55816627322508</v>
      </c>
      <c r="BU22" s="2">
        <f>'First Dose Daily Demand'!$C22*2</f>
        <v>839.55816627322508</v>
      </c>
      <c r="BV22" s="2">
        <f>'First Dose Daily Demand'!$C22*2</f>
        <v>839.55816627322508</v>
      </c>
      <c r="BW22" s="2">
        <f>'First Dose Daily Demand'!$C22*2</f>
        <v>839.55816627322508</v>
      </c>
      <c r="BX22" s="2">
        <f>'First Dose Daily Demand'!$C22*2</f>
        <v>839.55816627322508</v>
      </c>
      <c r="BY22" s="2">
        <f>'First Dose Daily Demand'!$C22*2</f>
        <v>839.55816627322508</v>
      </c>
      <c r="BZ22" s="2">
        <f>'First Dose Daily Demand'!$C22*2</f>
        <v>839.55816627322508</v>
      </c>
      <c r="CA22" s="2">
        <f>'First Dose Daily Demand'!$C22*2</f>
        <v>839.55816627322508</v>
      </c>
      <c r="CB22" s="2">
        <f>'First Dose Daily Demand'!$C22*2</f>
        <v>839.55816627322508</v>
      </c>
      <c r="CC22" s="2">
        <f>'First Dose Daily Demand'!$C22*2</f>
        <v>839.55816627322508</v>
      </c>
      <c r="CD22" s="2">
        <f>'First Dose Daily Demand'!$C22*2</f>
        <v>839.55816627322508</v>
      </c>
      <c r="CE22" s="2">
        <f>'First Dose Daily Demand'!$C22*2</f>
        <v>839.55816627322508</v>
      </c>
      <c r="CF22" s="2">
        <f>'First Dose Daily Demand'!$C22*2</f>
        <v>839.55816627322508</v>
      </c>
      <c r="CG22" s="2">
        <f>'First Dose Daily Demand'!$C22*2</f>
        <v>839.55816627322508</v>
      </c>
      <c r="CH22" s="2">
        <f>'First Dose Daily Demand'!$C22*2</f>
        <v>839.55816627322508</v>
      </c>
      <c r="CI22" s="2">
        <f>'First Dose Daily Demand'!$C22*2</f>
        <v>839.55816627322508</v>
      </c>
      <c r="CJ22" s="2">
        <f>'First Dose Daily Demand'!$C22*2</f>
        <v>839.55816627322508</v>
      </c>
      <c r="CK22" s="2">
        <f>'First Dose Daily Demand'!$C22*2</f>
        <v>839.55816627322508</v>
      </c>
      <c r="CL22" s="2">
        <f>'First Dose Daily Demand'!$C22*2</f>
        <v>839.55816627322508</v>
      </c>
      <c r="CM22" s="2">
        <f>'First Dose Daily Demand'!$C22*2</f>
        <v>839.55816627322508</v>
      </c>
      <c r="CN22" s="2">
        <f>'First Dose Daily Demand'!$C22*2</f>
        <v>839.55816627322508</v>
      </c>
      <c r="CO22" s="2">
        <f>'First Dose Daily Demand'!$C22*2</f>
        <v>839.55816627322508</v>
      </c>
      <c r="CP22" s="3">
        <f>'First Dose Daily Demand'!$F22+$CO22</f>
        <v>1081.5345253144599</v>
      </c>
      <c r="CQ22" s="3">
        <f>'First Dose Daily Demand'!$F22+$CO22</f>
        <v>1081.5345253144599</v>
      </c>
      <c r="CR22" s="3">
        <f>'First Dose Daily Demand'!$F22+$CO22</f>
        <v>1081.5345253144599</v>
      </c>
      <c r="CS22" s="3">
        <f>'First Dose Daily Demand'!$F22+$CO22</f>
        <v>1081.5345253144599</v>
      </c>
      <c r="CT22" s="3">
        <f>'First Dose Daily Demand'!$F22+$CO22</f>
        <v>1081.5345253144599</v>
      </c>
      <c r="CU22" s="3">
        <f>'First Dose Daily Demand'!$F22+$CO22</f>
        <v>1081.5345253144599</v>
      </c>
      <c r="CV22" s="3">
        <f>'First Dose Daily Demand'!$F22+$CO22</f>
        <v>1081.5345253144599</v>
      </c>
      <c r="CW22" s="3">
        <f>'First Dose Daily Demand'!$F22+$CO22</f>
        <v>1081.5345253144599</v>
      </c>
      <c r="CX22" s="3">
        <f>'First Dose Daily Demand'!$F22+$CO22</f>
        <v>1081.5345253144599</v>
      </c>
      <c r="CY22" s="3">
        <f>'First Dose Daily Demand'!$F22+$CO22</f>
        <v>1081.5345253144599</v>
      </c>
      <c r="CZ22" s="3">
        <f>'First Dose Daily Demand'!$F22+$CO22</f>
        <v>1081.5345253144599</v>
      </c>
      <c r="DA22" s="3">
        <f>'First Dose Daily Demand'!$F22+$CO22</f>
        <v>1081.5345253144599</v>
      </c>
      <c r="DB22" s="3">
        <f>'First Dose Daily Demand'!$F22+$CO22</f>
        <v>1081.5345253144599</v>
      </c>
      <c r="DC22" s="3">
        <f>'First Dose Daily Demand'!$F22+$CO22</f>
        <v>1081.5345253144599</v>
      </c>
      <c r="DD22" s="3">
        <f>'First Dose Daily Demand'!$F22+$CO22</f>
        <v>1081.5345253144599</v>
      </c>
      <c r="DE22" s="3">
        <f>'First Dose Daily Demand'!$F22+$CO22</f>
        <v>1081.5345253144599</v>
      </c>
      <c r="DF22" s="3">
        <f>'First Dose Daily Demand'!$F22+$CO22</f>
        <v>1081.5345253144599</v>
      </c>
      <c r="DG22" s="3">
        <f>'First Dose Daily Demand'!$F22+$CO22</f>
        <v>1081.5345253144599</v>
      </c>
      <c r="DH22" s="3">
        <f>'First Dose Daily Demand'!$F22+$CO22</f>
        <v>1081.5345253144599</v>
      </c>
      <c r="DI22" s="3">
        <f>'First Dose Daily Demand'!$F22+$CO22</f>
        <v>1081.5345253144599</v>
      </c>
      <c r="DJ22" s="3">
        <f>'First Dose Daily Demand'!$F22+$CO22</f>
        <v>1081.5345253144599</v>
      </c>
      <c r="DK22" s="3">
        <f>'First Dose Daily Demand'!$F22+$CO22</f>
        <v>1081.5345253144599</v>
      </c>
      <c r="DL22" s="3">
        <f>'First Dose Daily Demand'!$F22+$CO22</f>
        <v>1081.5345253144599</v>
      </c>
      <c r="DM22" s="3">
        <f>'First Dose Daily Demand'!$F22+$CO22</f>
        <v>1081.5345253144599</v>
      </c>
      <c r="DN22" s="3">
        <f>'First Dose Daily Demand'!$F22+$CO22</f>
        <v>1081.5345253144599</v>
      </c>
      <c r="DO22" s="3">
        <f>'First Dose Daily Demand'!$F22+$CO22</f>
        <v>1081.5345253144599</v>
      </c>
      <c r="DP22" s="3">
        <f>'First Dose Daily Demand'!$F22+$CO22</f>
        <v>1081.5345253144599</v>
      </c>
      <c r="DQ22" s="3">
        <f>'First Dose Daily Demand'!$F22*2</f>
        <v>483.95271808246963</v>
      </c>
      <c r="DR22" s="3">
        <f>'First Dose Daily Demand'!$F22*2</f>
        <v>483.95271808246963</v>
      </c>
      <c r="DS22" s="3">
        <f>'First Dose Daily Demand'!$F22*2</f>
        <v>483.95271808246963</v>
      </c>
      <c r="DT22" s="3">
        <f>'First Dose Daily Demand'!$F22*2</f>
        <v>483.95271808246963</v>
      </c>
      <c r="DU22" s="3">
        <f>'First Dose Daily Demand'!$F22*2</f>
        <v>483.95271808246963</v>
      </c>
      <c r="DV22" s="3">
        <f>'First Dose Daily Demand'!$F22*2</f>
        <v>483.95271808246963</v>
      </c>
      <c r="DW22" s="3">
        <f>'First Dose Daily Demand'!$F22*2</f>
        <v>483.95271808246963</v>
      </c>
      <c r="DX22" s="3">
        <f>'First Dose Daily Demand'!$F22*2</f>
        <v>483.95271808246963</v>
      </c>
      <c r="DY22" s="3">
        <f>'First Dose Daily Demand'!$F22*2</f>
        <v>483.95271808246963</v>
      </c>
      <c r="DZ22" s="3">
        <f>'First Dose Daily Demand'!$F22*2</f>
        <v>483.95271808246963</v>
      </c>
      <c r="EA22" s="3">
        <f>'First Dose Daily Demand'!$F22*2</f>
        <v>483.95271808246963</v>
      </c>
      <c r="EB22" s="3">
        <f>'First Dose Daily Demand'!$F22*2</f>
        <v>483.95271808246963</v>
      </c>
      <c r="EC22" s="3">
        <f>'First Dose Daily Demand'!$F22*2</f>
        <v>483.95271808246963</v>
      </c>
      <c r="ED22" s="3">
        <f>'First Dose Daily Demand'!$F22*2</f>
        <v>483.95271808246963</v>
      </c>
      <c r="EE22" s="3">
        <f>'First Dose Daily Demand'!$F22*2</f>
        <v>483.95271808246963</v>
      </c>
      <c r="EF22" s="3">
        <f>'First Dose Daily Demand'!$F22*2</f>
        <v>483.95271808246963</v>
      </c>
      <c r="EG22" s="3">
        <f>'First Dose Daily Demand'!$F22*2</f>
        <v>483.95271808246963</v>
      </c>
      <c r="EH22" s="3">
        <f>'First Dose Daily Demand'!$F22*2</f>
        <v>483.95271808246963</v>
      </c>
      <c r="EI22" s="3">
        <f>'First Dose Daily Demand'!$F22*2</f>
        <v>483.95271808246963</v>
      </c>
      <c r="EJ22" s="3">
        <f>'First Dose Daily Demand'!$F22*2</f>
        <v>483.95271808246963</v>
      </c>
      <c r="EK22" s="3">
        <f>'First Dose Daily Demand'!$F22*2</f>
        <v>483.95271808246963</v>
      </c>
      <c r="EL22" s="3">
        <f>'First Dose Daily Demand'!$F22*2</f>
        <v>483.95271808246963</v>
      </c>
      <c r="EM22" s="3">
        <f>'First Dose Daily Demand'!$F22*2</f>
        <v>483.95271808246963</v>
      </c>
      <c r="EN22" s="3">
        <f>'First Dose Daily Demand'!$F22*2</f>
        <v>483.95271808246963</v>
      </c>
      <c r="EO22" s="3">
        <f>'First Dose Daily Demand'!$F22*2</f>
        <v>483.95271808246963</v>
      </c>
      <c r="EP22" s="3">
        <f>'First Dose Daily Demand'!$F22*2</f>
        <v>483.95271808246963</v>
      </c>
      <c r="EQ22" s="3">
        <f>'First Dose Daily Demand'!$F22*2</f>
        <v>483.95271808246963</v>
      </c>
      <c r="ER22" s="3">
        <f>'First Dose Daily Demand'!$F22*2</f>
        <v>483.95271808246963</v>
      </c>
      <c r="ES22" s="3">
        <f>'First Dose Daily Demand'!$F22*2</f>
        <v>483.95271808246963</v>
      </c>
      <c r="ET22" s="3">
        <f>'First Dose Daily Demand'!$F22*2</f>
        <v>483.95271808246963</v>
      </c>
      <c r="EU22" s="3">
        <f>'First Dose Daily Demand'!$F22*2</f>
        <v>483.95271808246963</v>
      </c>
      <c r="EV22" s="3">
        <f>'First Dose Daily Demand'!$F22*2</f>
        <v>483.95271808246963</v>
      </c>
      <c r="EW22" s="3">
        <f>'First Dose Daily Demand'!$F22*2</f>
        <v>483.95271808246963</v>
      </c>
      <c r="EX22" s="3">
        <f>'First Dose Daily Demand'!$F22*2</f>
        <v>483.95271808246963</v>
      </c>
      <c r="EY22" s="3">
        <f>'First Dose Daily Demand'!$F22*2</f>
        <v>483.95271808246963</v>
      </c>
      <c r="EZ22" s="3">
        <f>'First Dose Daily Demand'!$F22*2</f>
        <v>483.95271808246963</v>
      </c>
      <c r="FA22" s="3">
        <f>'First Dose Daily Demand'!$F22*2</f>
        <v>483.95271808246963</v>
      </c>
      <c r="FB22" s="3">
        <f>'First Dose Daily Demand'!$F22*2</f>
        <v>483.95271808246963</v>
      </c>
      <c r="FC22" s="3">
        <f>'First Dose Daily Demand'!$F22*2</f>
        <v>483.95271808246963</v>
      </c>
      <c r="FD22" s="3">
        <f>'First Dose Daily Demand'!$F22*2</f>
        <v>483.95271808246963</v>
      </c>
      <c r="FE22" s="3">
        <f>'First Dose Daily Demand'!$F22*2</f>
        <v>483.95271808246963</v>
      </c>
      <c r="FF22" s="3">
        <f>'First Dose Daily Demand'!$F22*2</f>
        <v>483.95271808246963</v>
      </c>
      <c r="FG22" s="3">
        <f>'First Dose Daily Demand'!$F22*2</f>
        <v>483.95271808246963</v>
      </c>
      <c r="FH22" s="3">
        <f>'First Dose Daily Demand'!$F22*2</f>
        <v>483.95271808246963</v>
      </c>
      <c r="FI22" s="3">
        <f>'First Dose Daily Demand'!$F22*2</f>
        <v>483.95271808246963</v>
      </c>
      <c r="FJ22" s="3">
        <f>'First Dose Daily Demand'!$F22*2</f>
        <v>483.95271808246963</v>
      </c>
      <c r="FK22" s="3">
        <f>'First Dose Daily Demand'!$F22*2</f>
        <v>483.95271808246963</v>
      </c>
      <c r="FL22" s="3">
        <f>'First Dose Daily Demand'!$F22*2</f>
        <v>483.95271808246963</v>
      </c>
      <c r="FM22" s="3">
        <f>'First Dose Daily Demand'!$F22*2</f>
        <v>483.95271808246963</v>
      </c>
      <c r="FN22" s="3">
        <f>'First Dose Daily Demand'!$F22*2</f>
        <v>483.95271808246963</v>
      </c>
      <c r="FO22" s="3">
        <f>'First Dose Daily Demand'!$F22*2</f>
        <v>483.95271808246963</v>
      </c>
      <c r="FP22" s="3">
        <f>'First Dose Daily Demand'!$F22*2</f>
        <v>483.95271808246963</v>
      </c>
      <c r="FQ22" s="3">
        <f>'First Dose Daily Demand'!$F22*2</f>
        <v>483.95271808246963</v>
      </c>
      <c r="FR22" s="3">
        <f>'First Dose Daily Demand'!$F22*2</f>
        <v>483.95271808246963</v>
      </c>
      <c r="FS22" s="3">
        <f>'First Dose Daily Demand'!$F22*2</f>
        <v>483.95271808246963</v>
      </c>
      <c r="FT22" s="3">
        <f>'First Dose Daily Demand'!$F22*2</f>
        <v>483.95271808246963</v>
      </c>
      <c r="FU22" s="3">
        <f>'First Dose Daily Demand'!$F22*2</f>
        <v>483.95271808246963</v>
      </c>
      <c r="FV22" s="3">
        <f>'First Dose Daily Demand'!$F22*2</f>
        <v>483.95271808246963</v>
      </c>
      <c r="FW22" s="3">
        <f>'First Dose Daily Demand'!$F22*2</f>
        <v>483.95271808246963</v>
      </c>
      <c r="FX22" s="3">
        <f>'First Dose Daily Demand'!$F22*2</f>
        <v>483.95271808246963</v>
      </c>
      <c r="FY22" s="3">
        <f>'First Dose Daily Demand'!$F22*2</f>
        <v>483.95271808246963</v>
      </c>
      <c r="FZ22" s="3">
        <f>'First Dose Daily Demand'!$F22*2</f>
        <v>483.95271808246963</v>
      </c>
      <c r="GA22" s="3">
        <f>'First Dose Daily Demand'!$F22*2</f>
        <v>483.95271808246963</v>
      </c>
      <c r="GB22" s="3">
        <f>'First Dose Daily Demand'!$F22*2</f>
        <v>483.95271808246963</v>
      </c>
      <c r="GC22" s="3">
        <f>'First Dose Daily Demand'!$F22*2</f>
        <v>483.95271808246963</v>
      </c>
      <c r="GD22" s="3">
        <f>'First Dose Daily Demand'!$F22*2</f>
        <v>483.95271808246963</v>
      </c>
      <c r="GE22" s="3">
        <f>'First Dose Daily Demand'!$F22*2</f>
        <v>483.95271808246963</v>
      </c>
      <c r="GF22" s="3">
        <f>'First Dose Daily Demand'!$F22*2</f>
        <v>483.95271808246963</v>
      </c>
      <c r="GG22" s="3">
        <f>'First Dose Daily Demand'!$F22*2</f>
        <v>483.95271808246963</v>
      </c>
      <c r="GH22" s="3">
        <f>'First Dose Daily Demand'!$F22*2</f>
        <v>483.95271808246963</v>
      </c>
      <c r="GI22" s="3">
        <f>'First Dose Daily Demand'!$F22*2</f>
        <v>483.95271808246963</v>
      </c>
      <c r="GJ22" s="3">
        <f>'First Dose Daily Demand'!$F22*2</f>
        <v>483.95271808246963</v>
      </c>
      <c r="GK22" s="3">
        <f>'First Dose Daily Demand'!$F22*2</f>
        <v>483.95271808246963</v>
      </c>
      <c r="GL22" s="3">
        <f>'First Dose Daily Demand'!$F22*2</f>
        <v>483.95271808246963</v>
      </c>
      <c r="GM22" s="3">
        <f>'First Dose Daily Demand'!$F22*2</f>
        <v>483.95271808246963</v>
      </c>
      <c r="GN22" s="3">
        <f>'First Dose Daily Demand'!$F22*2</f>
        <v>483.95271808246963</v>
      </c>
      <c r="GO22" s="3">
        <f>'First Dose Daily Demand'!$F22*2</f>
        <v>483.95271808246963</v>
      </c>
      <c r="GP22" s="3">
        <f>'First Dose Daily Demand'!$F22*2</f>
        <v>483.95271808246963</v>
      </c>
      <c r="GQ22" s="3">
        <f>'First Dose Daily Demand'!$F22*2</f>
        <v>483.95271808246963</v>
      </c>
      <c r="GR22" s="3">
        <f>'First Dose Daily Demand'!$F22*2</f>
        <v>483.95271808246963</v>
      </c>
      <c r="GS22" s="3">
        <f>'First Dose Daily Demand'!$F22*2</f>
        <v>483.95271808246963</v>
      </c>
      <c r="GT22" s="3">
        <f>'First Dose Daily Demand'!$F22*2</f>
        <v>483.95271808246963</v>
      </c>
      <c r="GU22" s="3">
        <f>'First Dose Daily Demand'!$F22*2</f>
        <v>483.95271808246963</v>
      </c>
      <c r="GV22" s="3">
        <f>'First Dose Daily Demand'!$F22*2</f>
        <v>483.95271808246963</v>
      </c>
      <c r="GW22" s="3">
        <f>'First Dose Daily Demand'!$F22*2</f>
        <v>483.95271808246963</v>
      </c>
      <c r="GX22" s="3">
        <f>'First Dose Daily Demand'!$F22*2</f>
        <v>483.95271808246963</v>
      </c>
      <c r="GY22" s="3">
        <f>'First Dose Daily Demand'!$F22*2</f>
        <v>483.95271808246963</v>
      </c>
      <c r="GZ22" s="3">
        <f>'First Dose Daily Demand'!$F22*2</f>
        <v>483.95271808246963</v>
      </c>
      <c r="HA22" s="3">
        <f>'First Dose Daily Demand'!$F22*2</f>
        <v>483.95271808246963</v>
      </c>
      <c r="HB22" s="3">
        <f>'First Dose Daily Demand'!$F22*2</f>
        <v>483.95271808246963</v>
      </c>
      <c r="HC22" s="3">
        <f>'First Dose Daily Demand'!$F22*2</f>
        <v>483.95271808246963</v>
      </c>
      <c r="HD22" s="3">
        <f>'First Dose Daily Demand'!$F22*2</f>
        <v>483.95271808246963</v>
      </c>
      <c r="HE22" s="3">
        <f>'First Dose Daily Demand'!$F22*2</f>
        <v>483.95271808246963</v>
      </c>
      <c r="HF22" s="3">
        <f>'First Dose Daily Demand'!$F22*2</f>
        <v>483.95271808246963</v>
      </c>
      <c r="HG22" s="3">
        <f>'First Dose Daily Demand'!$F22*2</f>
        <v>483.95271808246963</v>
      </c>
      <c r="HH22" s="3">
        <f>'First Dose Daily Demand'!$F22*2</f>
        <v>483.95271808246963</v>
      </c>
      <c r="HI22" s="3">
        <f>'First Dose Daily Demand'!$F22*2</f>
        <v>483.95271808246963</v>
      </c>
      <c r="HJ22" s="3">
        <f>'First Dose Daily Demand'!$F22*2</f>
        <v>483.95271808246963</v>
      </c>
      <c r="HK22" s="3">
        <f>'First Dose Daily Demand'!$F22*2</f>
        <v>483.95271808246963</v>
      </c>
      <c r="HL22" s="3">
        <f>'First Dose Daily Demand'!$F22*2</f>
        <v>483.95271808246963</v>
      </c>
      <c r="HM22" s="3">
        <f>'First Dose Daily Demand'!$F22*2</f>
        <v>483.95271808246963</v>
      </c>
      <c r="HN22" s="3">
        <f>'First Dose Daily Demand'!$F22*2</f>
        <v>483.95271808246963</v>
      </c>
      <c r="HO22" s="3">
        <f>'First Dose Daily Demand'!$F22*2</f>
        <v>483.95271808246963</v>
      </c>
      <c r="HP22" s="3">
        <f>'First Dose Daily Demand'!$F22*2</f>
        <v>483.95271808246963</v>
      </c>
      <c r="HQ22" s="3">
        <f>'First Dose Daily Demand'!$F22*2</f>
        <v>483.95271808246963</v>
      </c>
      <c r="HR22" s="3">
        <f>'First Dose Daily Demand'!$F22*2</f>
        <v>483.95271808246963</v>
      </c>
      <c r="HS22" s="3">
        <f>'First Dose Daily Demand'!$F22*2</f>
        <v>483.95271808246963</v>
      </c>
      <c r="HT22" s="3">
        <f>'First Dose Daily Demand'!$F22*2</f>
        <v>483.95271808246963</v>
      </c>
      <c r="HU22" s="3">
        <f>'First Dose Daily Demand'!$F22*2</f>
        <v>483.95271808246963</v>
      </c>
      <c r="HV22" s="3">
        <f>'First Dose Daily Demand'!$F22*2</f>
        <v>483.95271808246963</v>
      </c>
      <c r="HW22" s="3">
        <f>'First Dose Daily Demand'!$F22*2</f>
        <v>483.95271808246963</v>
      </c>
      <c r="HX22" s="3">
        <f>'First Dose Daily Demand'!$F22*2</f>
        <v>483.95271808246963</v>
      </c>
      <c r="HY22" s="3">
        <f>'First Dose Daily Demand'!$F22*2</f>
        <v>483.95271808246963</v>
      </c>
      <c r="HZ22" s="3">
        <f>'First Dose Daily Demand'!$F22*2</f>
        <v>483.95271808246963</v>
      </c>
      <c r="IA22" s="3">
        <f>'First Dose Daily Demand'!$F22*2</f>
        <v>483.95271808246963</v>
      </c>
      <c r="IB22" s="3">
        <f>'First Dose Daily Demand'!$F22*2</f>
        <v>483.95271808246963</v>
      </c>
      <c r="IC22" s="3">
        <f>'First Dose Daily Demand'!$F22*2</f>
        <v>483.95271808246963</v>
      </c>
      <c r="ID22" s="3">
        <f>'First Dose Daily Demand'!$F22*2</f>
        <v>483.95271808246963</v>
      </c>
      <c r="IE22" s="3">
        <f>'First Dose Daily Demand'!$F22*2</f>
        <v>483.95271808246963</v>
      </c>
      <c r="IF22" s="3">
        <f>'First Dose Daily Demand'!$F22*2</f>
        <v>483.95271808246963</v>
      </c>
      <c r="IG22" s="3">
        <f>'First Dose Daily Demand'!$F22*2</f>
        <v>483.95271808246963</v>
      </c>
      <c r="IH22" s="3">
        <f>'First Dose Daily Demand'!$F22*2</f>
        <v>483.95271808246963</v>
      </c>
      <c r="II22" s="3">
        <f>'First Dose Daily Demand'!$F22*2</f>
        <v>483.95271808246963</v>
      </c>
      <c r="IJ22" s="3">
        <f>'First Dose Daily Demand'!$F22*2</f>
        <v>483.95271808246963</v>
      </c>
      <c r="IK22" s="3">
        <f>'First Dose Daily Demand'!$F22*2</f>
        <v>483.95271808246963</v>
      </c>
      <c r="IL22" s="3">
        <f>'First Dose Daily Demand'!$F22*2</f>
        <v>483.95271808246963</v>
      </c>
      <c r="IM22" s="3">
        <f>'First Dose Daily Demand'!$F22*2</f>
        <v>483.95271808246963</v>
      </c>
      <c r="IN22" s="3">
        <f>'First Dose Daily Demand'!$F22*2</f>
        <v>483.95271808246963</v>
      </c>
      <c r="IO22" s="3">
        <f>'First Dose Daily Demand'!$F22*2</f>
        <v>483.95271808246963</v>
      </c>
      <c r="IP22" s="3">
        <f>'First Dose Daily Demand'!$F22*2</f>
        <v>483.95271808246963</v>
      </c>
      <c r="IQ22" s="3">
        <f>'First Dose Daily Demand'!$F22*2</f>
        <v>483.95271808246963</v>
      </c>
      <c r="IR22" s="3">
        <f>'First Dose Daily Demand'!$F22*2</f>
        <v>483.95271808246963</v>
      </c>
      <c r="IS22" s="3">
        <f>'First Dose Daily Demand'!$F22*2</f>
        <v>483.95271808246963</v>
      </c>
      <c r="IT22" s="3">
        <f>'First Dose Daily Demand'!$F22*2</f>
        <v>483.95271808246963</v>
      </c>
      <c r="IU22" s="3">
        <f>'First Dose Daily Demand'!$F22*2</f>
        <v>483.95271808246963</v>
      </c>
      <c r="IV22" s="3">
        <f>'First Dose Daily Demand'!$F22*2</f>
        <v>483.95271808246963</v>
      </c>
      <c r="IW22" s="3">
        <f>'First Dose Daily Demand'!$F22*2</f>
        <v>483.95271808246963</v>
      </c>
      <c r="IX22" s="3">
        <f>'First Dose Daily Demand'!$F22*2</f>
        <v>483.95271808246963</v>
      </c>
      <c r="IY22" s="3">
        <f>'First Dose Daily Demand'!$F22*2</f>
        <v>483.95271808246963</v>
      </c>
      <c r="IZ22" s="3">
        <f>'First Dose Daily Demand'!$F22*2</f>
        <v>483.95271808246963</v>
      </c>
      <c r="JA22" s="3">
        <f>'First Dose Daily Demand'!$F22*2</f>
        <v>483.95271808246963</v>
      </c>
      <c r="JB22" s="3">
        <f>'First Dose Daily Demand'!$F22*2</f>
        <v>483.95271808246963</v>
      </c>
      <c r="JC22" s="3">
        <f>'First Dose Daily Demand'!$F22*2</f>
        <v>483.95271808246963</v>
      </c>
      <c r="JD22" s="3">
        <f>'First Dose Daily Demand'!$F22*2</f>
        <v>483.95271808246963</v>
      </c>
      <c r="JE22" s="3">
        <f>'First Dose Daily Demand'!$F22*2</f>
        <v>483.95271808246963</v>
      </c>
      <c r="JF22" s="3">
        <f>'First Dose Daily Demand'!$F22*2</f>
        <v>483.95271808246963</v>
      </c>
      <c r="JG22" s="3">
        <f>'First Dose Daily Demand'!$F22*2</f>
        <v>483.95271808246963</v>
      </c>
      <c r="JH22" s="3">
        <f>'First Dose Daily Demand'!$F22*2</f>
        <v>483.95271808246963</v>
      </c>
      <c r="JI22" s="3">
        <f>'First Dose Daily Demand'!$F22*2</f>
        <v>483.95271808246963</v>
      </c>
      <c r="JJ22" s="3">
        <f>'First Dose Daily Demand'!$F22*2</f>
        <v>483.95271808246963</v>
      </c>
      <c r="JK22" s="3">
        <f>'First Dose Daily Demand'!$F22*2</f>
        <v>483.95271808246963</v>
      </c>
      <c r="JL22" s="3">
        <f>'First Dose Daily Demand'!$F22*2</f>
        <v>483.95271808246963</v>
      </c>
      <c r="JM22" s="3">
        <f>'First Dose Daily Demand'!$F22*2</f>
        <v>483.95271808246963</v>
      </c>
      <c r="JN22" s="3">
        <f>'First Dose Daily Demand'!$F22*2</f>
        <v>483.95271808246963</v>
      </c>
      <c r="JO22" s="3">
        <f>'First Dose Daily Demand'!$F22*2</f>
        <v>483.95271808246963</v>
      </c>
      <c r="JP22" s="3">
        <f>'First Dose Daily Demand'!$F22*2</f>
        <v>483.95271808246963</v>
      </c>
      <c r="JQ22" s="3">
        <f>'First Dose Daily Demand'!$F22*2</f>
        <v>483.95271808246963</v>
      </c>
    </row>
    <row r="23" spans="1:277">
      <c r="A23" s="5" t="s">
        <v>16</v>
      </c>
      <c r="B23" t="s">
        <v>159</v>
      </c>
      <c r="C23" s="2">
        <f>'First Dose Daily Demand'!$C23</f>
        <v>324.1185046612182</v>
      </c>
      <c r="D23" s="2">
        <f>'First Dose Daily Demand'!$C23</f>
        <v>324.1185046612182</v>
      </c>
      <c r="E23" s="2">
        <f>'First Dose Daily Demand'!$C23</f>
        <v>324.1185046612182</v>
      </c>
      <c r="F23" s="2">
        <f>'First Dose Daily Demand'!$C23</f>
        <v>324.1185046612182</v>
      </c>
      <c r="G23" s="2">
        <f>'First Dose Daily Demand'!$C23</f>
        <v>324.1185046612182</v>
      </c>
      <c r="H23" s="2">
        <f>'First Dose Daily Demand'!$C23</f>
        <v>324.1185046612182</v>
      </c>
      <c r="I23" s="2">
        <f>'First Dose Daily Demand'!$C23</f>
        <v>324.1185046612182</v>
      </c>
      <c r="J23" s="2">
        <f>'First Dose Daily Demand'!$C23</f>
        <v>324.1185046612182</v>
      </c>
      <c r="K23" s="2">
        <f>'First Dose Daily Demand'!$C23</f>
        <v>324.1185046612182</v>
      </c>
      <c r="L23" s="2">
        <f>'First Dose Daily Demand'!$C23</f>
        <v>324.1185046612182</v>
      </c>
      <c r="M23" s="2">
        <f>'First Dose Daily Demand'!$C23</f>
        <v>324.1185046612182</v>
      </c>
      <c r="N23" s="2">
        <f>'First Dose Daily Demand'!$C23</f>
        <v>324.1185046612182</v>
      </c>
      <c r="O23" s="2">
        <f>'First Dose Daily Demand'!$C23</f>
        <v>324.1185046612182</v>
      </c>
      <c r="P23" s="2">
        <f>'First Dose Daily Demand'!$C23</f>
        <v>324.1185046612182</v>
      </c>
      <c r="Q23" s="2">
        <f>'First Dose Daily Demand'!$C23</f>
        <v>324.1185046612182</v>
      </c>
      <c r="R23" s="2">
        <f>'First Dose Daily Demand'!$C23</f>
        <v>324.1185046612182</v>
      </c>
      <c r="S23" s="2">
        <f>'First Dose Daily Demand'!$C23</f>
        <v>324.1185046612182</v>
      </c>
      <c r="T23" s="2">
        <f>'First Dose Daily Demand'!$C23</f>
        <v>324.1185046612182</v>
      </c>
      <c r="U23" s="2">
        <f>'First Dose Daily Demand'!$C23</f>
        <v>324.1185046612182</v>
      </c>
      <c r="V23" s="2">
        <f>'First Dose Daily Demand'!$C23</f>
        <v>324.1185046612182</v>
      </c>
      <c r="W23" s="2">
        <f>'First Dose Daily Demand'!$C23</f>
        <v>324.1185046612182</v>
      </c>
      <c r="X23" s="2">
        <f>'First Dose Daily Demand'!$C23</f>
        <v>324.1185046612182</v>
      </c>
      <c r="Y23" s="2">
        <f>'First Dose Daily Demand'!$C23</f>
        <v>324.1185046612182</v>
      </c>
      <c r="Z23" s="2">
        <f>'First Dose Daily Demand'!$C23</f>
        <v>324.1185046612182</v>
      </c>
      <c r="AA23" s="2">
        <f>'First Dose Daily Demand'!$C23</f>
        <v>324.1185046612182</v>
      </c>
      <c r="AB23" s="2">
        <f>'First Dose Daily Demand'!$C23</f>
        <v>324.1185046612182</v>
      </c>
      <c r="AC23" s="2">
        <f>'First Dose Daily Demand'!$C23</f>
        <v>324.1185046612182</v>
      </c>
      <c r="AD23" s="2">
        <f>'First Dose Daily Demand'!$C23*2</f>
        <v>648.23700932243639</v>
      </c>
      <c r="AE23" s="2">
        <f>'First Dose Daily Demand'!$C23*2</f>
        <v>648.23700932243639</v>
      </c>
      <c r="AF23" s="2">
        <f>'First Dose Daily Demand'!$C23*2</f>
        <v>648.23700932243639</v>
      </c>
      <c r="AG23" s="2">
        <f>'First Dose Daily Demand'!$C23*2</f>
        <v>648.23700932243639</v>
      </c>
      <c r="AH23" s="2">
        <f>'First Dose Daily Demand'!$C23*2</f>
        <v>648.23700932243639</v>
      </c>
      <c r="AI23" s="2">
        <f>'First Dose Daily Demand'!$C23*2</f>
        <v>648.23700932243639</v>
      </c>
      <c r="AJ23" s="2">
        <f>'First Dose Daily Demand'!$C23*2</f>
        <v>648.23700932243639</v>
      </c>
      <c r="AK23" s="2">
        <f>'First Dose Daily Demand'!$C23*2</f>
        <v>648.23700932243639</v>
      </c>
      <c r="AL23" s="2">
        <f>'First Dose Daily Demand'!$C23*2</f>
        <v>648.23700932243639</v>
      </c>
      <c r="AM23" s="2">
        <f>'First Dose Daily Demand'!$C23*2</f>
        <v>648.23700932243639</v>
      </c>
      <c r="AN23" s="2">
        <f>'First Dose Daily Demand'!$C23*2</f>
        <v>648.23700932243639</v>
      </c>
      <c r="AO23" s="2">
        <f>'First Dose Daily Demand'!$C23*2</f>
        <v>648.23700932243639</v>
      </c>
      <c r="AP23" s="2">
        <f>'First Dose Daily Demand'!$C23*2</f>
        <v>648.23700932243639</v>
      </c>
      <c r="AQ23" s="2">
        <f>'First Dose Daily Demand'!$C23*2</f>
        <v>648.23700932243639</v>
      </c>
      <c r="AR23" s="2">
        <f>'First Dose Daily Demand'!$C23*2</f>
        <v>648.23700932243639</v>
      </c>
      <c r="AS23" s="2">
        <f>'First Dose Daily Demand'!$C23*2</f>
        <v>648.23700932243639</v>
      </c>
      <c r="AT23" s="2">
        <f>'First Dose Daily Demand'!$C23*2</f>
        <v>648.23700932243639</v>
      </c>
      <c r="AU23" s="2">
        <f>'First Dose Daily Demand'!$C23*2</f>
        <v>648.23700932243639</v>
      </c>
      <c r="AV23" s="2">
        <f>'First Dose Daily Demand'!$C23*2</f>
        <v>648.23700932243639</v>
      </c>
      <c r="AW23" s="2">
        <f>'First Dose Daily Demand'!$C23*2</f>
        <v>648.23700932243639</v>
      </c>
      <c r="AX23" s="2">
        <f>'First Dose Daily Demand'!$C23*2</f>
        <v>648.23700932243639</v>
      </c>
      <c r="AY23" s="2">
        <f>'First Dose Daily Demand'!$C23*2</f>
        <v>648.23700932243639</v>
      </c>
      <c r="AZ23" s="2">
        <f>'First Dose Daily Demand'!$C23*2</f>
        <v>648.23700932243639</v>
      </c>
      <c r="BA23" s="2">
        <f>'First Dose Daily Demand'!$C23*2</f>
        <v>648.23700932243639</v>
      </c>
      <c r="BB23" s="2">
        <f>'First Dose Daily Demand'!$C23*2</f>
        <v>648.23700932243639</v>
      </c>
      <c r="BC23" s="2">
        <f>'First Dose Daily Demand'!$C23*2</f>
        <v>648.23700932243639</v>
      </c>
      <c r="BD23" s="2">
        <f>'First Dose Daily Demand'!$C23*2</f>
        <v>648.23700932243639</v>
      </c>
      <c r="BE23" s="2">
        <f>'First Dose Daily Demand'!$C23*2</f>
        <v>648.23700932243639</v>
      </c>
      <c r="BF23" s="2">
        <f>'First Dose Daily Demand'!$C23*2</f>
        <v>648.23700932243639</v>
      </c>
      <c r="BG23" s="2">
        <f>'First Dose Daily Demand'!$C23*2</f>
        <v>648.23700932243639</v>
      </c>
      <c r="BH23" s="2">
        <f>'First Dose Daily Demand'!$C23*2</f>
        <v>648.23700932243639</v>
      </c>
      <c r="BI23" s="2">
        <f>'First Dose Daily Demand'!$C23*2</f>
        <v>648.23700932243639</v>
      </c>
      <c r="BJ23" s="2">
        <f>'First Dose Daily Demand'!$C23*2</f>
        <v>648.23700932243639</v>
      </c>
      <c r="BK23" s="2">
        <f>'First Dose Daily Demand'!$C23*2</f>
        <v>648.23700932243639</v>
      </c>
      <c r="BL23" s="2">
        <f>'First Dose Daily Demand'!$C23*2</f>
        <v>648.23700932243639</v>
      </c>
      <c r="BM23" s="2">
        <f>'First Dose Daily Demand'!$C23*2</f>
        <v>648.23700932243639</v>
      </c>
      <c r="BN23" s="2">
        <f>'First Dose Daily Demand'!$C23*2</f>
        <v>648.23700932243639</v>
      </c>
      <c r="BO23" s="2">
        <f>'First Dose Daily Demand'!$C23*2</f>
        <v>648.23700932243639</v>
      </c>
      <c r="BP23" s="2">
        <f>'First Dose Daily Demand'!$C23*2</f>
        <v>648.23700932243639</v>
      </c>
      <c r="BQ23" s="2">
        <f>'First Dose Daily Demand'!$C23*2</f>
        <v>648.23700932243639</v>
      </c>
      <c r="BR23" s="2">
        <f>'First Dose Daily Demand'!$C23*2</f>
        <v>648.23700932243639</v>
      </c>
      <c r="BS23" s="2">
        <f>'First Dose Daily Demand'!$C23*2</f>
        <v>648.23700932243639</v>
      </c>
      <c r="BT23" s="2">
        <f>'First Dose Daily Demand'!$C23*2</f>
        <v>648.23700932243639</v>
      </c>
      <c r="BU23" s="2">
        <f>'First Dose Daily Demand'!$C23*2</f>
        <v>648.23700932243639</v>
      </c>
      <c r="BV23" s="2">
        <f>'First Dose Daily Demand'!$C23*2</f>
        <v>648.23700932243639</v>
      </c>
      <c r="BW23" s="2">
        <f>'First Dose Daily Demand'!$C23*2</f>
        <v>648.23700932243639</v>
      </c>
      <c r="BX23" s="2">
        <f>'First Dose Daily Demand'!$C23*2</f>
        <v>648.23700932243639</v>
      </c>
      <c r="BY23" s="2">
        <f>'First Dose Daily Demand'!$C23*2</f>
        <v>648.23700932243639</v>
      </c>
      <c r="BZ23" s="2">
        <f>'First Dose Daily Demand'!$C23*2</f>
        <v>648.23700932243639</v>
      </c>
      <c r="CA23" s="2">
        <f>'First Dose Daily Demand'!$C23*2</f>
        <v>648.23700932243639</v>
      </c>
      <c r="CB23" s="2">
        <f>'First Dose Daily Demand'!$C23*2</f>
        <v>648.23700932243639</v>
      </c>
      <c r="CC23" s="2">
        <f>'First Dose Daily Demand'!$C23*2</f>
        <v>648.23700932243639</v>
      </c>
      <c r="CD23" s="2">
        <f>'First Dose Daily Demand'!$C23*2</f>
        <v>648.23700932243639</v>
      </c>
      <c r="CE23" s="2">
        <f>'First Dose Daily Demand'!$C23*2</f>
        <v>648.23700932243639</v>
      </c>
      <c r="CF23" s="2">
        <f>'First Dose Daily Demand'!$C23*2</f>
        <v>648.23700932243639</v>
      </c>
      <c r="CG23" s="2">
        <f>'First Dose Daily Demand'!$C23*2</f>
        <v>648.23700932243639</v>
      </c>
      <c r="CH23" s="2">
        <f>'First Dose Daily Demand'!$C23*2</f>
        <v>648.23700932243639</v>
      </c>
      <c r="CI23" s="2">
        <f>'First Dose Daily Demand'!$C23*2</f>
        <v>648.23700932243639</v>
      </c>
      <c r="CJ23" s="2">
        <f>'First Dose Daily Demand'!$C23*2</f>
        <v>648.23700932243639</v>
      </c>
      <c r="CK23" s="2">
        <f>'First Dose Daily Demand'!$C23*2</f>
        <v>648.23700932243639</v>
      </c>
      <c r="CL23" s="2">
        <f>'First Dose Daily Demand'!$C23*2</f>
        <v>648.23700932243639</v>
      </c>
      <c r="CM23" s="2">
        <f>'First Dose Daily Demand'!$C23*2</f>
        <v>648.23700932243639</v>
      </c>
      <c r="CN23" s="2">
        <f>'First Dose Daily Demand'!$C23*2</f>
        <v>648.23700932243639</v>
      </c>
      <c r="CO23" s="2">
        <f>'First Dose Daily Demand'!$C23*2</f>
        <v>648.23700932243639</v>
      </c>
      <c r="CP23" s="3">
        <f>'First Dose Daily Demand'!$F23+$CO23</f>
        <v>869.21921077660386</v>
      </c>
      <c r="CQ23" s="3">
        <f>'First Dose Daily Demand'!$F23+$CO23</f>
        <v>869.21921077660386</v>
      </c>
      <c r="CR23" s="3">
        <f>'First Dose Daily Demand'!$F23+$CO23</f>
        <v>869.21921077660386</v>
      </c>
      <c r="CS23" s="3">
        <f>'First Dose Daily Demand'!$F23+$CO23</f>
        <v>869.21921077660386</v>
      </c>
      <c r="CT23" s="3">
        <f>'First Dose Daily Demand'!$F23+$CO23</f>
        <v>869.21921077660386</v>
      </c>
      <c r="CU23" s="3">
        <f>'First Dose Daily Demand'!$F23+$CO23</f>
        <v>869.21921077660386</v>
      </c>
      <c r="CV23" s="3">
        <f>'First Dose Daily Demand'!$F23+$CO23</f>
        <v>869.21921077660386</v>
      </c>
      <c r="CW23" s="3">
        <f>'First Dose Daily Demand'!$F23+$CO23</f>
        <v>869.21921077660386</v>
      </c>
      <c r="CX23" s="3">
        <f>'First Dose Daily Demand'!$F23+$CO23</f>
        <v>869.21921077660386</v>
      </c>
      <c r="CY23" s="3">
        <f>'First Dose Daily Demand'!$F23+$CO23</f>
        <v>869.21921077660386</v>
      </c>
      <c r="CZ23" s="3">
        <f>'First Dose Daily Demand'!$F23+$CO23</f>
        <v>869.21921077660386</v>
      </c>
      <c r="DA23" s="3">
        <f>'First Dose Daily Demand'!$F23+$CO23</f>
        <v>869.21921077660386</v>
      </c>
      <c r="DB23" s="3">
        <f>'First Dose Daily Demand'!$F23+$CO23</f>
        <v>869.21921077660386</v>
      </c>
      <c r="DC23" s="3">
        <f>'First Dose Daily Demand'!$F23+$CO23</f>
        <v>869.21921077660386</v>
      </c>
      <c r="DD23" s="3">
        <f>'First Dose Daily Demand'!$F23+$CO23</f>
        <v>869.21921077660386</v>
      </c>
      <c r="DE23" s="3">
        <f>'First Dose Daily Demand'!$F23+$CO23</f>
        <v>869.21921077660386</v>
      </c>
      <c r="DF23" s="3">
        <f>'First Dose Daily Demand'!$F23+$CO23</f>
        <v>869.21921077660386</v>
      </c>
      <c r="DG23" s="3">
        <f>'First Dose Daily Demand'!$F23+$CO23</f>
        <v>869.21921077660386</v>
      </c>
      <c r="DH23" s="3">
        <f>'First Dose Daily Demand'!$F23+$CO23</f>
        <v>869.21921077660386</v>
      </c>
      <c r="DI23" s="3">
        <f>'First Dose Daily Demand'!$F23+$CO23</f>
        <v>869.21921077660386</v>
      </c>
      <c r="DJ23" s="3">
        <f>'First Dose Daily Demand'!$F23+$CO23</f>
        <v>869.21921077660386</v>
      </c>
      <c r="DK23" s="3">
        <f>'First Dose Daily Demand'!$F23+$CO23</f>
        <v>869.21921077660386</v>
      </c>
      <c r="DL23" s="3">
        <f>'First Dose Daily Demand'!$F23+$CO23</f>
        <v>869.21921077660386</v>
      </c>
      <c r="DM23" s="3">
        <f>'First Dose Daily Demand'!$F23+$CO23</f>
        <v>869.21921077660386</v>
      </c>
      <c r="DN23" s="3">
        <f>'First Dose Daily Demand'!$F23+$CO23</f>
        <v>869.21921077660386</v>
      </c>
      <c r="DO23" s="3">
        <f>'First Dose Daily Demand'!$F23+$CO23</f>
        <v>869.21921077660386</v>
      </c>
      <c r="DP23" s="3">
        <f>'First Dose Daily Demand'!$F23+$CO23</f>
        <v>869.21921077660386</v>
      </c>
      <c r="DQ23" s="3">
        <f>'First Dose Daily Demand'!$F23*2</f>
        <v>441.96440290833482</v>
      </c>
      <c r="DR23" s="3">
        <f>'First Dose Daily Demand'!$F23*2</f>
        <v>441.96440290833482</v>
      </c>
      <c r="DS23" s="3">
        <f>'First Dose Daily Demand'!$F23*2</f>
        <v>441.96440290833482</v>
      </c>
      <c r="DT23" s="3">
        <f>'First Dose Daily Demand'!$F23*2</f>
        <v>441.96440290833482</v>
      </c>
      <c r="DU23" s="3">
        <f>'First Dose Daily Demand'!$F23*2</f>
        <v>441.96440290833482</v>
      </c>
      <c r="DV23" s="3">
        <f>'First Dose Daily Demand'!$F23*2</f>
        <v>441.96440290833482</v>
      </c>
      <c r="DW23" s="3">
        <f>'First Dose Daily Demand'!$F23*2</f>
        <v>441.96440290833482</v>
      </c>
      <c r="DX23" s="3">
        <f>'First Dose Daily Demand'!$F23*2</f>
        <v>441.96440290833482</v>
      </c>
      <c r="DY23" s="3">
        <f>'First Dose Daily Demand'!$F23*2</f>
        <v>441.96440290833482</v>
      </c>
      <c r="DZ23" s="3">
        <f>'First Dose Daily Demand'!$F23*2</f>
        <v>441.96440290833482</v>
      </c>
      <c r="EA23" s="3">
        <f>'First Dose Daily Demand'!$F23*2</f>
        <v>441.96440290833482</v>
      </c>
      <c r="EB23" s="3">
        <f>'First Dose Daily Demand'!$F23*2</f>
        <v>441.96440290833482</v>
      </c>
      <c r="EC23" s="3">
        <f>'First Dose Daily Demand'!$F23*2</f>
        <v>441.96440290833482</v>
      </c>
      <c r="ED23" s="3">
        <f>'First Dose Daily Demand'!$F23*2</f>
        <v>441.96440290833482</v>
      </c>
      <c r="EE23" s="3">
        <f>'First Dose Daily Demand'!$F23*2</f>
        <v>441.96440290833482</v>
      </c>
      <c r="EF23" s="3">
        <f>'First Dose Daily Demand'!$F23*2</f>
        <v>441.96440290833482</v>
      </c>
      <c r="EG23" s="3">
        <f>'First Dose Daily Demand'!$F23*2</f>
        <v>441.96440290833482</v>
      </c>
      <c r="EH23" s="3">
        <f>'First Dose Daily Demand'!$F23*2</f>
        <v>441.96440290833482</v>
      </c>
      <c r="EI23" s="3">
        <f>'First Dose Daily Demand'!$F23*2</f>
        <v>441.96440290833482</v>
      </c>
      <c r="EJ23" s="3">
        <f>'First Dose Daily Demand'!$F23*2</f>
        <v>441.96440290833482</v>
      </c>
      <c r="EK23" s="3">
        <f>'First Dose Daily Demand'!$F23*2</f>
        <v>441.96440290833482</v>
      </c>
      <c r="EL23" s="3">
        <f>'First Dose Daily Demand'!$F23*2</f>
        <v>441.96440290833482</v>
      </c>
      <c r="EM23" s="3">
        <f>'First Dose Daily Demand'!$F23*2</f>
        <v>441.96440290833482</v>
      </c>
      <c r="EN23" s="3">
        <f>'First Dose Daily Demand'!$F23*2</f>
        <v>441.96440290833482</v>
      </c>
      <c r="EO23" s="3">
        <f>'First Dose Daily Demand'!$F23*2</f>
        <v>441.96440290833482</v>
      </c>
      <c r="EP23" s="3">
        <f>'First Dose Daily Demand'!$F23*2</f>
        <v>441.96440290833482</v>
      </c>
      <c r="EQ23" s="3">
        <f>'First Dose Daily Demand'!$F23*2</f>
        <v>441.96440290833482</v>
      </c>
      <c r="ER23" s="3">
        <f>'First Dose Daily Demand'!$F23*2</f>
        <v>441.96440290833482</v>
      </c>
      <c r="ES23" s="3">
        <f>'First Dose Daily Demand'!$F23*2</f>
        <v>441.96440290833482</v>
      </c>
      <c r="ET23" s="3">
        <f>'First Dose Daily Demand'!$F23*2</f>
        <v>441.96440290833482</v>
      </c>
      <c r="EU23" s="3">
        <f>'First Dose Daily Demand'!$F23*2</f>
        <v>441.96440290833482</v>
      </c>
      <c r="EV23" s="3">
        <f>'First Dose Daily Demand'!$F23*2</f>
        <v>441.96440290833482</v>
      </c>
      <c r="EW23" s="3">
        <f>'First Dose Daily Demand'!$F23*2</f>
        <v>441.96440290833482</v>
      </c>
      <c r="EX23" s="3">
        <f>'First Dose Daily Demand'!$F23*2</f>
        <v>441.96440290833482</v>
      </c>
      <c r="EY23" s="3">
        <f>'First Dose Daily Demand'!$F23*2</f>
        <v>441.96440290833482</v>
      </c>
      <c r="EZ23" s="3">
        <f>'First Dose Daily Demand'!$F23*2</f>
        <v>441.96440290833482</v>
      </c>
      <c r="FA23" s="3">
        <f>'First Dose Daily Demand'!$F23*2</f>
        <v>441.96440290833482</v>
      </c>
      <c r="FB23" s="3">
        <f>'First Dose Daily Demand'!$F23*2</f>
        <v>441.96440290833482</v>
      </c>
      <c r="FC23" s="3">
        <f>'First Dose Daily Demand'!$F23*2</f>
        <v>441.96440290833482</v>
      </c>
      <c r="FD23" s="3">
        <f>'First Dose Daily Demand'!$F23*2</f>
        <v>441.96440290833482</v>
      </c>
      <c r="FE23" s="3">
        <f>'First Dose Daily Demand'!$F23*2</f>
        <v>441.96440290833482</v>
      </c>
      <c r="FF23" s="3">
        <f>'First Dose Daily Demand'!$F23*2</f>
        <v>441.96440290833482</v>
      </c>
      <c r="FG23" s="3">
        <f>'First Dose Daily Demand'!$F23*2</f>
        <v>441.96440290833482</v>
      </c>
      <c r="FH23" s="3">
        <f>'First Dose Daily Demand'!$F23*2</f>
        <v>441.96440290833482</v>
      </c>
      <c r="FI23" s="3">
        <f>'First Dose Daily Demand'!$F23*2</f>
        <v>441.96440290833482</v>
      </c>
      <c r="FJ23" s="3">
        <f>'First Dose Daily Demand'!$F23*2</f>
        <v>441.96440290833482</v>
      </c>
      <c r="FK23" s="3">
        <f>'First Dose Daily Demand'!$F23*2</f>
        <v>441.96440290833482</v>
      </c>
      <c r="FL23" s="3">
        <f>'First Dose Daily Demand'!$F23*2</f>
        <v>441.96440290833482</v>
      </c>
      <c r="FM23" s="3">
        <f>'First Dose Daily Demand'!$F23*2</f>
        <v>441.96440290833482</v>
      </c>
      <c r="FN23" s="3">
        <f>'First Dose Daily Demand'!$F23*2</f>
        <v>441.96440290833482</v>
      </c>
      <c r="FO23" s="3">
        <f>'First Dose Daily Demand'!$F23*2</f>
        <v>441.96440290833482</v>
      </c>
      <c r="FP23" s="3">
        <f>'First Dose Daily Demand'!$F23*2</f>
        <v>441.96440290833482</v>
      </c>
      <c r="FQ23" s="3">
        <f>'First Dose Daily Demand'!$F23*2</f>
        <v>441.96440290833482</v>
      </c>
      <c r="FR23" s="3">
        <f>'First Dose Daily Demand'!$F23*2</f>
        <v>441.96440290833482</v>
      </c>
      <c r="FS23" s="3">
        <f>'First Dose Daily Demand'!$F23*2</f>
        <v>441.96440290833482</v>
      </c>
      <c r="FT23" s="3">
        <f>'First Dose Daily Demand'!$F23*2</f>
        <v>441.96440290833482</v>
      </c>
      <c r="FU23" s="3">
        <f>'First Dose Daily Demand'!$F23*2</f>
        <v>441.96440290833482</v>
      </c>
      <c r="FV23" s="3">
        <f>'First Dose Daily Demand'!$F23*2</f>
        <v>441.96440290833482</v>
      </c>
      <c r="FW23" s="3">
        <f>'First Dose Daily Demand'!$F23*2</f>
        <v>441.96440290833482</v>
      </c>
      <c r="FX23" s="3">
        <f>'First Dose Daily Demand'!$F23*2</f>
        <v>441.96440290833482</v>
      </c>
      <c r="FY23" s="3">
        <f>'First Dose Daily Demand'!$F23*2</f>
        <v>441.96440290833482</v>
      </c>
      <c r="FZ23" s="3">
        <f>'First Dose Daily Demand'!$F23*2</f>
        <v>441.96440290833482</v>
      </c>
      <c r="GA23" s="3">
        <f>'First Dose Daily Demand'!$F23*2</f>
        <v>441.96440290833482</v>
      </c>
      <c r="GB23" s="3">
        <f>'First Dose Daily Demand'!$F23*2</f>
        <v>441.96440290833482</v>
      </c>
      <c r="GC23" s="3">
        <f>'First Dose Daily Demand'!$F23*2</f>
        <v>441.96440290833482</v>
      </c>
      <c r="GD23" s="3">
        <f>'First Dose Daily Demand'!$F23*2</f>
        <v>441.96440290833482</v>
      </c>
      <c r="GE23" s="3">
        <f>'First Dose Daily Demand'!$F23*2</f>
        <v>441.96440290833482</v>
      </c>
      <c r="GF23" s="3">
        <f>'First Dose Daily Demand'!$F23*2</f>
        <v>441.96440290833482</v>
      </c>
      <c r="GG23" s="3">
        <f>'First Dose Daily Demand'!$F23*2</f>
        <v>441.96440290833482</v>
      </c>
      <c r="GH23" s="3">
        <f>'First Dose Daily Demand'!$F23*2</f>
        <v>441.96440290833482</v>
      </c>
      <c r="GI23" s="3">
        <f>'First Dose Daily Demand'!$F23*2</f>
        <v>441.96440290833482</v>
      </c>
      <c r="GJ23" s="3">
        <f>'First Dose Daily Demand'!$F23*2</f>
        <v>441.96440290833482</v>
      </c>
      <c r="GK23" s="3">
        <f>'First Dose Daily Demand'!$F23*2</f>
        <v>441.96440290833482</v>
      </c>
      <c r="GL23" s="3">
        <f>'First Dose Daily Demand'!$F23*2</f>
        <v>441.96440290833482</v>
      </c>
      <c r="GM23" s="3">
        <f>'First Dose Daily Demand'!$F23*2</f>
        <v>441.96440290833482</v>
      </c>
      <c r="GN23" s="3">
        <f>'First Dose Daily Demand'!$F23*2</f>
        <v>441.96440290833482</v>
      </c>
      <c r="GO23" s="3">
        <f>'First Dose Daily Demand'!$F23*2</f>
        <v>441.96440290833482</v>
      </c>
      <c r="GP23" s="3">
        <f>'First Dose Daily Demand'!$F23*2</f>
        <v>441.96440290833482</v>
      </c>
      <c r="GQ23" s="3">
        <f>'First Dose Daily Demand'!$F23*2</f>
        <v>441.96440290833482</v>
      </c>
      <c r="GR23" s="3">
        <f>'First Dose Daily Demand'!$F23*2</f>
        <v>441.96440290833482</v>
      </c>
      <c r="GS23" s="3">
        <f>'First Dose Daily Demand'!$F23*2</f>
        <v>441.96440290833482</v>
      </c>
      <c r="GT23" s="3">
        <f>'First Dose Daily Demand'!$F23*2</f>
        <v>441.96440290833482</v>
      </c>
      <c r="GU23" s="3">
        <f>'First Dose Daily Demand'!$F23*2</f>
        <v>441.96440290833482</v>
      </c>
      <c r="GV23" s="3">
        <f>'First Dose Daily Demand'!$F23*2</f>
        <v>441.96440290833482</v>
      </c>
      <c r="GW23" s="3">
        <f>'First Dose Daily Demand'!$F23*2</f>
        <v>441.96440290833482</v>
      </c>
      <c r="GX23" s="3">
        <f>'First Dose Daily Demand'!$F23*2</f>
        <v>441.96440290833482</v>
      </c>
      <c r="GY23" s="3">
        <f>'First Dose Daily Demand'!$F23*2</f>
        <v>441.96440290833482</v>
      </c>
      <c r="GZ23" s="3">
        <f>'First Dose Daily Demand'!$F23*2</f>
        <v>441.96440290833482</v>
      </c>
      <c r="HA23" s="3">
        <f>'First Dose Daily Demand'!$F23*2</f>
        <v>441.96440290833482</v>
      </c>
      <c r="HB23" s="3">
        <f>'First Dose Daily Demand'!$F23*2</f>
        <v>441.96440290833482</v>
      </c>
      <c r="HC23" s="3">
        <f>'First Dose Daily Demand'!$F23*2</f>
        <v>441.96440290833482</v>
      </c>
      <c r="HD23" s="3">
        <f>'First Dose Daily Demand'!$F23*2</f>
        <v>441.96440290833482</v>
      </c>
      <c r="HE23" s="3">
        <f>'First Dose Daily Demand'!$F23*2</f>
        <v>441.96440290833482</v>
      </c>
      <c r="HF23" s="3">
        <f>'First Dose Daily Demand'!$F23*2</f>
        <v>441.96440290833482</v>
      </c>
      <c r="HG23" s="3">
        <f>'First Dose Daily Demand'!$F23*2</f>
        <v>441.96440290833482</v>
      </c>
      <c r="HH23" s="3">
        <f>'First Dose Daily Demand'!$F23*2</f>
        <v>441.96440290833482</v>
      </c>
      <c r="HI23" s="3">
        <f>'First Dose Daily Demand'!$F23*2</f>
        <v>441.96440290833482</v>
      </c>
      <c r="HJ23" s="3">
        <f>'First Dose Daily Demand'!$F23*2</f>
        <v>441.96440290833482</v>
      </c>
      <c r="HK23" s="3">
        <f>'First Dose Daily Demand'!$F23*2</f>
        <v>441.96440290833482</v>
      </c>
      <c r="HL23" s="3">
        <f>'First Dose Daily Demand'!$F23*2</f>
        <v>441.96440290833482</v>
      </c>
      <c r="HM23" s="3">
        <f>'First Dose Daily Demand'!$F23*2</f>
        <v>441.96440290833482</v>
      </c>
      <c r="HN23" s="3">
        <f>'First Dose Daily Demand'!$F23*2</f>
        <v>441.96440290833482</v>
      </c>
      <c r="HO23" s="3">
        <f>'First Dose Daily Demand'!$F23*2</f>
        <v>441.96440290833482</v>
      </c>
      <c r="HP23" s="3">
        <f>'First Dose Daily Demand'!$F23*2</f>
        <v>441.96440290833482</v>
      </c>
      <c r="HQ23" s="3">
        <f>'First Dose Daily Demand'!$F23*2</f>
        <v>441.96440290833482</v>
      </c>
      <c r="HR23" s="3">
        <f>'First Dose Daily Demand'!$F23*2</f>
        <v>441.96440290833482</v>
      </c>
      <c r="HS23" s="3">
        <f>'First Dose Daily Demand'!$F23*2</f>
        <v>441.96440290833482</v>
      </c>
      <c r="HT23" s="3">
        <f>'First Dose Daily Demand'!$F23*2</f>
        <v>441.96440290833482</v>
      </c>
      <c r="HU23" s="3">
        <f>'First Dose Daily Demand'!$F23*2</f>
        <v>441.96440290833482</v>
      </c>
      <c r="HV23" s="3">
        <f>'First Dose Daily Demand'!$F23*2</f>
        <v>441.96440290833482</v>
      </c>
      <c r="HW23" s="3">
        <f>'First Dose Daily Demand'!$F23*2</f>
        <v>441.96440290833482</v>
      </c>
      <c r="HX23" s="3">
        <f>'First Dose Daily Demand'!$F23*2</f>
        <v>441.96440290833482</v>
      </c>
      <c r="HY23" s="3">
        <f>'First Dose Daily Demand'!$F23*2</f>
        <v>441.96440290833482</v>
      </c>
      <c r="HZ23" s="3">
        <f>'First Dose Daily Demand'!$F23*2</f>
        <v>441.96440290833482</v>
      </c>
      <c r="IA23" s="3">
        <f>'First Dose Daily Demand'!$F23*2</f>
        <v>441.96440290833482</v>
      </c>
      <c r="IB23" s="3">
        <f>'First Dose Daily Demand'!$F23*2</f>
        <v>441.96440290833482</v>
      </c>
      <c r="IC23" s="3">
        <f>'First Dose Daily Demand'!$F23*2</f>
        <v>441.96440290833482</v>
      </c>
      <c r="ID23" s="3">
        <f>'First Dose Daily Demand'!$F23*2</f>
        <v>441.96440290833482</v>
      </c>
      <c r="IE23" s="3">
        <f>'First Dose Daily Demand'!$F23*2</f>
        <v>441.96440290833482</v>
      </c>
      <c r="IF23" s="3">
        <f>'First Dose Daily Demand'!$F23*2</f>
        <v>441.96440290833482</v>
      </c>
      <c r="IG23" s="3">
        <f>'First Dose Daily Demand'!$F23*2</f>
        <v>441.96440290833482</v>
      </c>
      <c r="IH23" s="3">
        <f>'First Dose Daily Demand'!$F23*2</f>
        <v>441.96440290833482</v>
      </c>
      <c r="II23" s="3">
        <f>'First Dose Daily Demand'!$F23*2</f>
        <v>441.96440290833482</v>
      </c>
      <c r="IJ23" s="3">
        <f>'First Dose Daily Demand'!$F23*2</f>
        <v>441.96440290833482</v>
      </c>
      <c r="IK23" s="3">
        <f>'First Dose Daily Demand'!$F23*2</f>
        <v>441.96440290833482</v>
      </c>
      <c r="IL23" s="3">
        <f>'First Dose Daily Demand'!$F23*2</f>
        <v>441.96440290833482</v>
      </c>
      <c r="IM23" s="3">
        <f>'First Dose Daily Demand'!$F23*2</f>
        <v>441.96440290833482</v>
      </c>
      <c r="IN23" s="3">
        <f>'First Dose Daily Demand'!$F23*2</f>
        <v>441.96440290833482</v>
      </c>
      <c r="IO23" s="3">
        <f>'First Dose Daily Demand'!$F23*2</f>
        <v>441.96440290833482</v>
      </c>
      <c r="IP23" s="3">
        <f>'First Dose Daily Demand'!$F23*2</f>
        <v>441.96440290833482</v>
      </c>
      <c r="IQ23" s="3">
        <f>'First Dose Daily Demand'!$F23*2</f>
        <v>441.96440290833482</v>
      </c>
      <c r="IR23" s="3">
        <f>'First Dose Daily Demand'!$F23*2</f>
        <v>441.96440290833482</v>
      </c>
      <c r="IS23" s="3">
        <f>'First Dose Daily Demand'!$F23*2</f>
        <v>441.96440290833482</v>
      </c>
      <c r="IT23" s="3">
        <f>'First Dose Daily Demand'!$F23*2</f>
        <v>441.96440290833482</v>
      </c>
      <c r="IU23" s="3">
        <f>'First Dose Daily Demand'!$F23*2</f>
        <v>441.96440290833482</v>
      </c>
      <c r="IV23" s="3">
        <f>'First Dose Daily Demand'!$F23*2</f>
        <v>441.96440290833482</v>
      </c>
      <c r="IW23" s="3">
        <f>'First Dose Daily Demand'!$F23*2</f>
        <v>441.96440290833482</v>
      </c>
      <c r="IX23" s="3">
        <f>'First Dose Daily Demand'!$F23*2</f>
        <v>441.96440290833482</v>
      </c>
      <c r="IY23" s="3">
        <f>'First Dose Daily Demand'!$F23*2</f>
        <v>441.96440290833482</v>
      </c>
      <c r="IZ23" s="3">
        <f>'First Dose Daily Demand'!$F23*2</f>
        <v>441.96440290833482</v>
      </c>
      <c r="JA23" s="3">
        <f>'First Dose Daily Demand'!$F23*2</f>
        <v>441.96440290833482</v>
      </c>
      <c r="JB23" s="3">
        <f>'First Dose Daily Demand'!$F23*2</f>
        <v>441.96440290833482</v>
      </c>
      <c r="JC23" s="3">
        <f>'First Dose Daily Demand'!$F23*2</f>
        <v>441.96440290833482</v>
      </c>
      <c r="JD23" s="3">
        <f>'First Dose Daily Demand'!$F23*2</f>
        <v>441.96440290833482</v>
      </c>
      <c r="JE23" s="3">
        <f>'First Dose Daily Demand'!$F23*2</f>
        <v>441.96440290833482</v>
      </c>
      <c r="JF23" s="3">
        <f>'First Dose Daily Demand'!$F23*2</f>
        <v>441.96440290833482</v>
      </c>
      <c r="JG23" s="3">
        <f>'First Dose Daily Demand'!$F23*2</f>
        <v>441.96440290833482</v>
      </c>
      <c r="JH23" s="3">
        <f>'First Dose Daily Demand'!$F23*2</f>
        <v>441.96440290833482</v>
      </c>
      <c r="JI23" s="3">
        <f>'First Dose Daily Demand'!$F23*2</f>
        <v>441.96440290833482</v>
      </c>
      <c r="JJ23" s="3">
        <f>'First Dose Daily Demand'!$F23*2</f>
        <v>441.96440290833482</v>
      </c>
      <c r="JK23" s="3">
        <f>'First Dose Daily Demand'!$F23*2</f>
        <v>441.96440290833482</v>
      </c>
      <c r="JL23" s="3">
        <f>'First Dose Daily Demand'!$F23*2</f>
        <v>441.96440290833482</v>
      </c>
      <c r="JM23" s="3">
        <f>'First Dose Daily Demand'!$F23*2</f>
        <v>441.96440290833482</v>
      </c>
      <c r="JN23" s="3">
        <f>'First Dose Daily Demand'!$F23*2</f>
        <v>441.96440290833482</v>
      </c>
      <c r="JO23" s="3">
        <f>'First Dose Daily Demand'!$F23*2</f>
        <v>441.96440290833482</v>
      </c>
      <c r="JP23" s="3">
        <f>'First Dose Daily Demand'!$F23*2</f>
        <v>441.96440290833482</v>
      </c>
      <c r="JQ23" s="3">
        <f>'First Dose Daily Demand'!$F23*2</f>
        <v>441.96440290833482</v>
      </c>
    </row>
    <row r="24" spans="1:277">
      <c r="A24" s="5" t="s">
        <v>17</v>
      </c>
      <c r="B24" t="s">
        <v>160</v>
      </c>
      <c r="C24" s="2">
        <f>'First Dose Daily Demand'!$C24</f>
        <v>273.37349155763184</v>
      </c>
      <c r="D24" s="2">
        <f>'First Dose Daily Demand'!$C24</f>
        <v>273.37349155763184</v>
      </c>
      <c r="E24" s="2">
        <f>'First Dose Daily Demand'!$C24</f>
        <v>273.37349155763184</v>
      </c>
      <c r="F24" s="2">
        <f>'First Dose Daily Demand'!$C24</f>
        <v>273.37349155763184</v>
      </c>
      <c r="G24" s="2">
        <f>'First Dose Daily Demand'!$C24</f>
        <v>273.37349155763184</v>
      </c>
      <c r="H24" s="2">
        <f>'First Dose Daily Demand'!$C24</f>
        <v>273.37349155763184</v>
      </c>
      <c r="I24" s="2">
        <f>'First Dose Daily Demand'!$C24</f>
        <v>273.37349155763184</v>
      </c>
      <c r="J24" s="2">
        <f>'First Dose Daily Demand'!$C24</f>
        <v>273.37349155763184</v>
      </c>
      <c r="K24" s="2">
        <f>'First Dose Daily Demand'!$C24</f>
        <v>273.37349155763184</v>
      </c>
      <c r="L24" s="2">
        <f>'First Dose Daily Demand'!$C24</f>
        <v>273.37349155763184</v>
      </c>
      <c r="M24" s="2">
        <f>'First Dose Daily Demand'!$C24</f>
        <v>273.37349155763184</v>
      </c>
      <c r="N24" s="2">
        <f>'First Dose Daily Demand'!$C24</f>
        <v>273.37349155763184</v>
      </c>
      <c r="O24" s="2">
        <f>'First Dose Daily Demand'!$C24</f>
        <v>273.37349155763184</v>
      </c>
      <c r="P24" s="2">
        <f>'First Dose Daily Demand'!$C24</f>
        <v>273.37349155763184</v>
      </c>
      <c r="Q24" s="2">
        <f>'First Dose Daily Demand'!$C24</f>
        <v>273.37349155763184</v>
      </c>
      <c r="R24" s="2">
        <f>'First Dose Daily Demand'!$C24</f>
        <v>273.37349155763184</v>
      </c>
      <c r="S24" s="2">
        <f>'First Dose Daily Demand'!$C24</f>
        <v>273.37349155763184</v>
      </c>
      <c r="T24" s="2">
        <f>'First Dose Daily Demand'!$C24</f>
        <v>273.37349155763184</v>
      </c>
      <c r="U24" s="2">
        <f>'First Dose Daily Demand'!$C24</f>
        <v>273.37349155763184</v>
      </c>
      <c r="V24" s="2">
        <f>'First Dose Daily Demand'!$C24</f>
        <v>273.37349155763184</v>
      </c>
      <c r="W24" s="2">
        <f>'First Dose Daily Demand'!$C24</f>
        <v>273.37349155763184</v>
      </c>
      <c r="X24" s="2">
        <f>'First Dose Daily Demand'!$C24</f>
        <v>273.37349155763184</v>
      </c>
      <c r="Y24" s="2">
        <f>'First Dose Daily Demand'!$C24</f>
        <v>273.37349155763184</v>
      </c>
      <c r="Z24" s="2">
        <f>'First Dose Daily Demand'!$C24</f>
        <v>273.37349155763184</v>
      </c>
      <c r="AA24" s="2">
        <f>'First Dose Daily Demand'!$C24</f>
        <v>273.37349155763184</v>
      </c>
      <c r="AB24" s="2">
        <f>'First Dose Daily Demand'!$C24</f>
        <v>273.37349155763184</v>
      </c>
      <c r="AC24" s="2">
        <f>'First Dose Daily Demand'!$C24</f>
        <v>273.37349155763184</v>
      </c>
      <c r="AD24" s="2">
        <f>'First Dose Daily Demand'!$C24*2</f>
        <v>546.74698311526367</v>
      </c>
      <c r="AE24" s="2">
        <f>'First Dose Daily Demand'!$C24*2</f>
        <v>546.74698311526367</v>
      </c>
      <c r="AF24" s="2">
        <f>'First Dose Daily Demand'!$C24*2</f>
        <v>546.74698311526367</v>
      </c>
      <c r="AG24" s="2">
        <f>'First Dose Daily Demand'!$C24*2</f>
        <v>546.74698311526367</v>
      </c>
      <c r="AH24" s="2">
        <f>'First Dose Daily Demand'!$C24*2</f>
        <v>546.74698311526367</v>
      </c>
      <c r="AI24" s="2">
        <f>'First Dose Daily Demand'!$C24*2</f>
        <v>546.74698311526367</v>
      </c>
      <c r="AJ24" s="2">
        <f>'First Dose Daily Demand'!$C24*2</f>
        <v>546.74698311526367</v>
      </c>
      <c r="AK24" s="2">
        <f>'First Dose Daily Demand'!$C24*2</f>
        <v>546.74698311526367</v>
      </c>
      <c r="AL24" s="2">
        <f>'First Dose Daily Demand'!$C24*2</f>
        <v>546.74698311526367</v>
      </c>
      <c r="AM24" s="2">
        <f>'First Dose Daily Demand'!$C24*2</f>
        <v>546.74698311526367</v>
      </c>
      <c r="AN24" s="2">
        <f>'First Dose Daily Demand'!$C24*2</f>
        <v>546.74698311526367</v>
      </c>
      <c r="AO24" s="2">
        <f>'First Dose Daily Demand'!$C24*2</f>
        <v>546.74698311526367</v>
      </c>
      <c r="AP24" s="2">
        <f>'First Dose Daily Demand'!$C24*2</f>
        <v>546.74698311526367</v>
      </c>
      <c r="AQ24" s="2">
        <f>'First Dose Daily Demand'!$C24*2</f>
        <v>546.74698311526367</v>
      </c>
      <c r="AR24" s="2">
        <f>'First Dose Daily Demand'!$C24*2</f>
        <v>546.74698311526367</v>
      </c>
      <c r="AS24" s="2">
        <f>'First Dose Daily Demand'!$C24*2</f>
        <v>546.74698311526367</v>
      </c>
      <c r="AT24" s="2">
        <f>'First Dose Daily Demand'!$C24*2</f>
        <v>546.74698311526367</v>
      </c>
      <c r="AU24" s="2">
        <f>'First Dose Daily Demand'!$C24*2</f>
        <v>546.74698311526367</v>
      </c>
      <c r="AV24" s="2">
        <f>'First Dose Daily Demand'!$C24*2</f>
        <v>546.74698311526367</v>
      </c>
      <c r="AW24" s="2">
        <f>'First Dose Daily Demand'!$C24*2</f>
        <v>546.74698311526367</v>
      </c>
      <c r="AX24" s="2">
        <f>'First Dose Daily Demand'!$C24*2</f>
        <v>546.74698311526367</v>
      </c>
      <c r="AY24" s="2">
        <f>'First Dose Daily Demand'!$C24*2</f>
        <v>546.74698311526367</v>
      </c>
      <c r="AZ24" s="2">
        <f>'First Dose Daily Demand'!$C24*2</f>
        <v>546.74698311526367</v>
      </c>
      <c r="BA24" s="2">
        <f>'First Dose Daily Demand'!$C24*2</f>
        <v>546.74698311526367</v>
      </c>
      <c r="BB24" s="2">
        <f>'First Dose Daily Demand'!$C24*2</f>
        <v>546.74698311526367</v>
      </c>
      <c r="BC24" s="2">
        <f>'First Dose Daily Demand'!$C24*2</f>
        <v>546.74698311526367</v>
      </c>
      <c r="BD24" s="2">
        <f>'First Dose Daily Demand'!$C24*2</f>
        <v>546.74698311526367</v>
      </c>
      <c r="BE24" s="2">
        <f>'First Dose Daily Demand'!$C24*2</f>
        <v>546.74698311526367</v>
      </c>
      <c r="BF24" s="2">
        <f>'First Dose Daily Demand'!$C24*2</f>
        <v>546.74698311526367</v>
      </c>
      <c r="BG24" s="2">
        <f>'First Dose Daily Demand'!$C24*2</f>
        <v>546.74698311526367</v>
      </c>
      <c r="BH24" s="2">
        <f>'First Dose Daily Demand'!$C24*2</f>
        <v>546.74698311526367</v>
      </c>
      <c r="BI24" s="2">
        <f>'First Dose Daily Demand'!$C24*2</f>
        <v>546.74698311526367</v>
      </c>
      <c r="BJ24" s="2">
        <f>'First Dose Daily Demand'!$C24*2</f>
        <v>546.74698311526367</v>
      </c>
      <c r="BK24" s="2">
        <f>'First Dose Daily Demand'!$C24*2</f>
        <v>546.74698311526367</v>
      </c>
      <c r="BL24" s="2">
        <f>'First Dose Daily Demand'!$C24*2</f>
        <v>546.74698311526367</v>
      </c>
      <c r="BM24" s="2">
        <f>'First Dose Daily Demand'!$C24*2</f>
        <v>546.74698311526367</v>
      </c>
      <c r="BN24" s="2">
        <f>'First Dose Daily Demand'!$C24*2</f>
        <v>546.74698311526367</v>
      </c>
      <c r="BO24" s="2">
        <f>'First Dose Daily Demand'!$C24*2</f>
        <v>546.74698311526367</v>
      </c>
      <c r="BP24" s="2">
        <f>'First Dose Daily Demand'!$C24*2</f>
        <v>546.74698311526367</v>
      </c>
      <c r="BQ24" s="2">
        <f>'First Dose Daily Demand'!$C24*2</f>
        <v>546.74698311526367</v>
      </c>
      <c r="BR24" s="2">
        <f>'First Dose Daily Demand'!$C24*2</f>
        <v>546.74698311526367</v>
      </c>
      <c r="BS24" s="2">
        <f>'First Dose Daily Demand'!$C24*2</f>
        <v>546.74698311526367</v>
      </c>
      <c r="BT24" s="2">
        <f>'First Dose Daily Demand'!$C24*2</f>
        <v>546.74698311526367</v>
      </c>
      <c r="BU24" s="2">
        <f>'First Dose Daily Demand'!$C24*2</f>
        <v>546.74698311526367</v>
      </c>
      <c r="BV24" s="2">
        <f>'First Dose Daily Demand'!$C24*2</f>
        <v>546.74698311526367</v>
      </c>
      <c r="BW24" s="2">
        <f>'First Dose Daily Demand'!$C24*2</f>
        <v>546.74698311526367</v>
      </c>
      <c r="BX24" s="2">
        <f>'First Dose Daily Demand'!$C24*2</f>
        <v>546.74698311526367</v>
      </c>
      <c r="BY24" s="2">
        <f>'First Dose Daily Demand'!$C24*2</f>
        <v>546.74698311526367</v>
      </c>
      <c r="BZ24" s="2">
        <f>'First Dose Daily Demand'!$C24*2</f>
        <v>546.74698311526367</v>
      </c>
      <c r="CA24" s="2">
        <f>'First Dose Daily Demand'!$C24*2</f>
        <v>546.74698311526367</v>
      </c>
      <c r="CB24" s="2">
        <f>'First Dose Daily Demand'!$C24*2</f>
        <v>546.74698311526367</v>
      </c>
      <c r="CC24" s="2">
        <f>'First Dose Daily Demand'!$C24*2</f>
        <v>546.74698311526367</v>
      </c>
      <c r="CD24" s="2">
        <f>'First Dose Daily Demand'!$C24*2</f>
        <v>546.74698311526367</v>
      </c>
      <c r="CE24" s="2">
        <f>'First Dose Daily Demand'!$C24*2</f>
        <v>546.74698311526367</v>
      </c>
      <c r="CF24" s="2">
        <f>'First Dose Daily Demand'!$C24*2</f>
        <v>546.74698311526367</v>
      </c>
      <c r="CG24" s="2">
        <f>'First Dose Daily Demand'!$C24*2</f>
        <v>546.74698311526367</v>
      </c>
      <c r="CH24" s="2">
        <f>'First Dose Daily Demand'!$C24*2</f>
        <v>546.74698311526367</v>
      </c>
      <c r="CI24" s="2">
        <f>'First Dose Daily Demand'!$C24*2</f>
        <v>546.74698311526367</v>
      </c>
      <c r="CJ24" s="2">
        <f>'First Dose Daily Demand'!$C24*2</f>
        <v>546.74698311526367</v>
      </c>
      <c r="CK24" s="2">
        <f>'First Dose Daily Demand'!$C24*2</f>
        <v>546.74698311526367</v>
      </c>
      <c r="CL24" s="2">
        <f>'First Dose Daily Demand'!$C24*2</f>
        <v>546.74698311526367</v>
      </c>
      <c r="CM24" s="2">
        <f>'First Dose Daily Demand'!$C24*2</f>
        <v>546.74698311526367</v>
      </c>
      <c r="CN24" s="2">
        <f>'First Dose Daily Demand'!$C24*2</f>
        <v>546.74698311526367</v>
      </c>
      <c r="CO24" s="2">
        <f>'First Dose Daily Demand'!$C24*2</f>
        <v>546.74698311526367</v>
      </c>
      <c r="CP24" s="3">
        <f>'First Dose Daily Demand'!$F24+$CO24</f>
        <v>769.05271318596908</v>
      </c>
      <c r="CQ24" s="3">
        <f>'First Dose Daily Demand'!$F24+$CO24</f>
        <v>769.05271318596908</v>
      </c>
      <c r="CR24" s="3">
        <f>'First Dose Daily Demand'!$F24+$CO24</f>
        <v>769.05271318596908</v>
      </c>
      <c r="CS24" s="3">
        <f>'First Dose Daily Demand'!$F24+$CO24</f>
        <v>769.05271318596908</v>
      </c>
      <c r="CT24" s="3">
        <f>'First Dose Daily Demand'!$F24+$CO24</f>
        <v>769.05271318596908</v>
      </c>
      <c r="CU24" s="3">
        <f>'First Dose Daily Demand'!$F24+$CO24</f>
        <v>769.05271318596908</v>
      </c>
      <c r="CV24" s="3">
        <f>'First Dose Daily Demand'!$F24+$CO24</f>
        <v>769.05271318596908</v>
      </c>
      <c r="CW24" s="3">
        <f>'First Dose Daily Demand'!$F24+$CO24</f>
        <v>769.05271318596908</v>
      </c>
      <c r="CX24" s="3">
        <f>'First Dose Daily Demand'!$F24+$CO24</f>
        <v>769.05271318596908</v>
      </c>
      <c r="CY24" s="3">
        <f>'First Dose Daily Demand'!$F24+$CO24</f>
        <v>769.05271318596908</v>
      </c>
      <c r="CZ24" s="3">
        <f>'First Dose Daily Demand'!$F24+$CO24</f>
        <v>769.05271318596908</v>
      </c>
      <c r="DA24" s="3">
        <f>'First Dose Daily Demand'!$F24+$CO24</f>
        <v>769.05271318596908</v>
      </c>
      <c r="DB24" s="3">
        <f>'First Dose Daily Demand'!$F24+$CO24</f>
        <v>769.05271318596908</v>
      </c>
      <c r="DC24" s="3">
        <f>'First Dose Daily Demand'!$F24+$CO24</f>
        <v>769.05271318596908</v>
      </c>
      <c r="DD24" s="3">
        <f>'First Dose Daily Demand'!$F24+$CO24</f>
        <v>769.05271318596908</v>
      </c>
      <c r="DE24" s="3">
        <f>'First Dose Daily Demand'!$F24+$CO24</f>
        <v>769.05271318596908</v>
      </c>
      <c r="DF24" s="3">
        <f>'First Dose Daily Demand'!$F24+$CO24</f>
        <v>769.05271318596908</v>
      </c>
      <c r="DG24" s="3">
        <f>'First Dose Daily Demand'!$F24+$CO24</f>
        <v>769.05271318596908</v>
      </c>
      <c r="DH24" s="3">
        <f>'First Dose Daily Demand'!$F24+$CO24</f>
        <v>769.05271318596908</v>
      </c>
      <c r="DI24" s="3">
        <f>'First Dose Daily Demand'!$F24+$CO24</f>
        <v>769.05271318596908</v>
      </c>
      <c r="DJ24" s="3">
        <f>'First Dose Daily Demand'!$F24+$CO24</f>
        <v>769.05271318596908</v>
      </c>
      <c r="DK24" s="3">
        <f>'First Dose Daily Demand'!$F24+$CO24</f>
        <v>769.05271318596908</v>
      </c>
      <c r="DL24" s="3">
        <f>'First Dose Daily Demand'!$F24+$CO24</f>
        <v>769.05271318596908</v>
      </c>
      <c r="DM24" s="3">
        <f>'First Dose Daily Demand'!$F24+$CO24</f>
        <v>769.05271318596908</v>
      </c>
      <c r="DN24" s="3">
        <f>'First Dose Daily Demand'!$F24+$CO24</f>
        <v>769.05271318596908</v>
      </c>
      <c r="DO24" s="3">
        <f>'First Dose Daily Demand'!$F24+$CO24</f>
        <v>769.05271318596908</v>
      </c>
      <c r="DP24" s="3">
        <f>'First Dose Daily Demand'!$F24+$CO24</f>
        <v>769.05271318596908</v>
      </c>
      <c r="DQ24" s="3">
        <f>'First Dose Daily Demand'!$F24*2</f>
        <v>444.61146014141087</v>
      </c>
      <c r="DR24" s="3">
        <f>'First Dose Daily Demand'!$F24*2</f>
        <v>444.61146014141087</v>
      </c>
      <c r="DS24" s="3">
        <f>'First Dose Daily Demand'!$F24*2</f>
        <v>444.61146014141087</v>
      </c>
      <c r="DT24" s="3">
        <f>'First Dose Daily Demand'!$F24*2</f>
        <v>444.61146014141087</v>
      </c>
      <c r="DU24" s="3">
        <f>'First Dose Daily Demand'!$F24*2</f>
        <v>444.61146014141087</v>
      </c>
      <c r="DV24" s="3">
        <f>'First Dose Daily Demand'!$F24*2</f>
        <v>444.61146014141087</v>
      </c>
      <c r="DW24" s="3">
        <f>'First Dose Daily Demand'!$F24*2</f>
        <v>444.61146014141087</v>
      </c>
      <c r="DX24" s="3">
        <f>'First Dose Daily Demand'!$F24*2</f>
        <v>444.61146014141087</v>
      </c>
      <c r="DY24" s="3">
        <f>'First Dose Daily Demand'!$F24*2</f>
        <v>444.61146014141087</v>
      </c>
      <c r="DZ24" s="3">
        <f>'First Dose Daily Demand'!$F24*2</f>
        <v>444.61146014141087</v>
      </c>
      <c r="EA24" s="3">
        <f>'First Dose Daily Demand'!$F24*2</f>
        <v>444.61146014141087</v>
      </c>
      <c r="EB24" s="3">
        <f>'First Dose Daily Demand'!$F24*2</f>
        <v>444.61146014141087</v>
      </c>
      <c r="EC24" s="3">
        <f>'First Dose Daily Demand'!$F24*2</f>
        <v>444.61146014141087</v>
      </c>
      <c r="ED24" s="3">
        <f>'First Dose Daily Demand'!$F24*2</f>
        <v>444.61146014141087</v>
      </c>
      <c r="EE24" s="3">
        <f>'First Dose Daily Demand'!$F24*2</f>
        <v>444.61146014141087</v>
      </c>
      <c r="EF24" s="3">
        <f>'First Dose Daily Demand'!$F24*2</f>
        <v>444.61146014141087</v>
      </c>
      <c r="EG24" s="3">
        <f>'First Dose Daily Demand'!$F24*2</f>
        <v>444.61146014141087</v>
      </c>
      <c r="EH24" s="3">
        <f>'First Dose Daily Demand'!$F24*2</f>
        <v>444.61146014141087</v>
      </c>
      <c r="EI24" s="3">
        <f>'First Dose Daily Demand'!$F24*2</f>
        <v>444.61146014141087</v>
      </c>
      <c r="EJ24" s="3">
        <f>'First Dose Daily Demand'!$F24*2</f>
        <v>444.61146014141087</v>
      </c>
      <c r="EK24" s="3">
        <f>'First Dose Daily Demand'!$F24*2</f>
        <v>444.61146014141087</v>
      </c>
      <c r="EL24" s="3">
        <f>'First Dose Daily Demand'!$F24*2</f>
        <v>444.61146014141087</v>
      </c>
      <c r="EM24" s="3">
        <f>'First Dose Daily Demand'!$F24*2</f>
        <v>444.61146014141087</v>
      </c>
      <c r="EN24" s="3">
        <f>'First Dose Daily Demand'!$F24*2</f>
        <v>444.61146014141087</v>
      </c>
      <c r="EO24" s="3">
        <f>'First Dose Daily Demand'!$F24*2</f>
        <v>444.61146014141087</v>
      </c>
      <c r="EP24" s="3">
        <f>'First Dose Daily Demand'!$F24*2</f>
        <v>444.61146014141087</v>
      </c>
      <c r="EQ24" s="3">
        <f>'First Dose Daily Demand'!$F24*2</f>
        <v>444.61146014141087</v>
      </c>
      <c r="ER24" s="3">
        <f>'First Dose Daily Demand'!$F24*2</f>
        <v>444.61146014141087</v>
      </c>
      <c r="ES24" s="3">
        <f>'First Dose Daily Demand'!$F24*2</f>
        <v>444.61146014141087</v>
      </c>
      <c r="ET24" s="3">
        <f>'First Dose Daily Demand'!$F24*2</f>
        <v>444.61146014141087</v>
      </c>
      <c r="EU24" s="3">
        <f>'First Dose Daily Demand'!$F24*2</f>
        <v>444.61146014141087</v>
      </c>
      <c r="EV24" s="3">
        <f>'First Dose Daily Demand'!$F24*2</f>
        <v>444.61146014141087</v>
      </c>
      <c r="EW24" s="3">
        <f>'First Dose Daily Demand'!$F24*2</f>
        <v>444.61146014141087</v>
      </c>
      <c r="EX24" s="3">
        <f>'First Dose Daily Demand'!$F24*2</f>
        <v>444.61146014141087</v>
      </c>
      <c r="EY24" s="3">
        <f>'First Dose Daily Demand'!$F24*2</f>
        <v>444.61146014141087</v>
      </c>
      <c r="EZ24" s="3">
        <f>'First Dose Daily Demand'!$F24*2</f>
        <v>444.61146014141087</v>
      </c>
      <c r="FA24" s="3">
        <f>'First Dose Daily Demand'!$F24*2</f>
        <v>444.61146014141087</v>
      </c>
      <c r="FB24" s="3">
        <f>'First Dose Daily Demand'!$F24*2</f>
        <v>444.61146014141087</v>
      </c>
      <c r="FC24" s="3">
        <f>'First Dose Daily Demand'!$F24*2</f>
        <v>444.61146014141087</v>
      </c>
      <c r="FD24" s="3">
        <f>'First Dose Daily Demand'!$F24*2</f>
        <v>444.61146014141087</v>
      </c>
      <c r="FE24" s="3">
        <f>'First Dose Daily Demand'!$F24*2</f>
        <v>444.61146014141087</v>
      </c>
      <c r="FF24" s="3">
        <f>'First Dose Daily Demand'!$F24*2</f>
        <v>444.61146014141087</v>
      </c>
      <c r="FG24" s="3">
        <f>'First Dose Daily Demand'!$F24*2</f>
        <v>444.61146014141087</v>
      </c>
      <c r="FH24" s="3">
        <f>'First Dose Daily Demand'!$F24*2</f>
        <v>444.61146014141087</v>
      </c>
      <c r="FI24" s="3">
        <f>'First Dose Daily Demand'!$F24*2</f>
        <v>444.61146014141087</v>
      </c>
      <c r="FJ24" s="3">
        <f>'First Dose Daily Demand'!$F24*2</f>
        <v>444.61146014141087</v>
      </c>
      <c r="FK24" s="3">
        <f>'First Dose Daily Demand'!$F24*2</f>
        <v>444.61146014141087</v>
      </c>
      <c r="FL24" s="3">
        <f>'First Dose Daily Demand'!$F24*2</f>
        <v>444.61146014141087</v>
      </c>
      <c r="FM24" s="3">
        <f>'First Dose Daily Demand'!$F24*2</f>
        <v>444.61146014141087</v>
      </c>
      <c r="FN24" s="3">
        <f>'First Dose Daily Demand'!$F24*2</f>
        <v>444.61146014141087</v>
      </c>
      <c r="FO24" s="3">
        <f>'First Dose Daily Demand'!$F24*2</f>
        <v>444.61146014141087</v>
      </c>
      <c r="FP24" s="3">
        <f>'First Dose Daily Demand'!$F24*2</f>
        <v>444.61146014141087</v>
      </c>
      <c r="FQ24" s="3">
        <f>'First Dose Daily Demand'!$F24*2</f>
        <v>444.61146014141087</v>
      </c>
      <c r="FR24" s="3">
        <f>'First Dose Daily Demand'!$F24*2</f>
        <v>444.61146014141087</v>
      </c>
      <c r="FS24" s="3">
        <f>'First Dose Daily Demand'!$F24*2</f>
        <v>444.61146014141087</v>
      </c>
      <c r="FT24" s="3">
        <f>'First Dose Daily Demand'!$F24*2</f>
        <v>444.61146014141087</v>
      </c>
      <c r="FU24" s="3">
        <f>'First Dose Daily Demand'!$F24*2</f>
        <v>444.61146014141087</v>
      </c>
      <c r="FV24" s="3">
        <f>'First Dose Daily Demand'!$F24*2</f>
        <v>444.61146014141087</v>
      </c>
      <c r="FW24" s="3">
        <f>'First Dose Daily Demand'!$F24*2</f>
        <v>444.61146014141087</v>
      </c>
      <c r="FX24" s="3">
        <f>'First Dose Daily Demand'!$F24*2</f>
        <v>444.61146014141087</v>
      </c>
      <c r="FY24" s="3">
        <f>'First Dose Daily Demand'!$F24*2</f>
        <v>444.61146014141087</v>
      </c>
      <c r="FZ24" s="3">
        <f>'First Dose Daily Demand'!$F24*2</f>
        <v>444.61146014141087</v>
      </c>
      <c r="GA24" s="3">
        <f>'First Dose Daily Demand'!$F24*2</f>
        <v>444.61146014141087</v>
      </c>
      <c r="GB24" s="3">
        <f>'First Dose Daily Demand'!$F24*2</f>
        <v>444.61146014141087</v>
      </c>
      <c r="GC24" s="3">
        <f>'First Dose Daily Demand'!$F24*2</f>
        <v>444.61146014141087</v>
      </c>
      <c r="GD24" s="3">
        <f>'First Dose Daily Demand'!$F24*2</f>
        <v>444.61146014141087</v>
      </c>
      <c r="GE24" s="3">
        <f>'First Dose Daily Demand'!$F24*2</f>
        <v>444.61146014141087</v>
      </c>
      <c r="GF24" s="3">
        <f>'First Dose Daily Demand'!$F24*2</f>
        <v>444.61146014141087</v>
      </c>
      <c r="GG24" s="3">
        <f>'First Dose Daily Demand'!$F24*2</f>
        <v>444.61146014141087</v>
      </c>
      <c r="GH24" s="3">
        <f>'First Dose Daily Demand'!$F24*2</f>
        <v>444.61146014141087</v>
      </c>
      <c r="GI24" s="3">
        <f>'First Dose Daily Demand'!$F24*2</f>
        <v>444.61146014141087</v>
      </c>
      <c r="GJ24" s="3">
        <f>'First Dose Daily Demand'!$F24*2</f>
        <v>444.61146014141087</v>
      </c>
      <c r="GK24" s="3">
        <f>'First Dose Daily Demand'!$F24*2</f>
        <v>444.61146014141087</v>
      </c>
      <c r="GL24" s="3">
        <f>'First Dose Daily Demand'!$F24*2</f>
        <v>444.61146014141087</v>
      </c>
      <c r="GM24" s="3">
        <f>'First Dose Daily Demand'!$F24*2</f>
        <v>444.61146014141087</v>
      </c>
      <c r="GN24" s="3">
        <f>'First Dose Daily Demand'!$F24*2</f>
        <v>444.61146014141087</v>
      </c>
      <c r="GO24" s="3">
        <f>'First Dose Daily Demand'!$F24*2</f>
        <v>444.61146014141087</v>
      </c>
      <c r="GP24" s="3">
        <f>'First Dose Daily Demand'!$F24*2</f>
        <v>444.61146014141087</v>
      </c>
      <c r="GQ24" s="3">
        <f>'First Dose Daily Demand'!$F24*2</f>
        <v>444.61146014141087</v>
      </c>
      <c r="GR24" s="3">
        <f>'First Dose Daily Demand'!$F24*2</f>
        <v>444.61146014141087</v>
      </c>
      <c r="GS24" s="3">
        <f>'First Dose Daily Demand'!$F24*2</f>
        <v>444.61146014141087</v>
      </c>
      <c r="GT24" s="3">
        <f>'First Dose Daily Demand'!$F24*2</f>
        <v>444.61146014141087</v>
      </c>
      <c r="GU24" s="3">
        <f>'First Dose Daily Demand'!$F24*2</f>
        <v>444.61146014141087</v>
      </c>
      <c r="GV24" s="3">
        <f>'First Dose Daily Demand'!$F24*2</f>
        <v>444.61146014141087</v>
      </c>
      <c r="GW24" s="3">
        <f>'First Dose Daily Demand'!$F24*2</f>
        <v>444.61146014141087</v>
      </c>
      <c r="GX24" s="3">
        <f>'First Dose Daily Demand'!$F24*2</f>
        <v>444.61146014141087</v>
      </c>
      <c r="GY24" s="3">
        <f>'First Dose Daily Demand'!$F24*2</f>
        <v>444.61146014141087</v>
      </c>
      <c r="GZ24" s="3">
        <f>'First Dose Daily Demand'!$F24*2</f>
        <v>444.61146014141087</v>
      </c>
      <c r="HA24" s="3">
        <f>'First Dose Daily Demand'!$F24*2</f>
        <v>444.61146014141087</v>
      </c>
      <c r="HB24" s="3">
        <f>'First Dose Daily Demand'!$F24*2</f>
        <v>444.61146014141087</v>
      </c>
      <c r="HC24" s="3">
        <f>'First Dose Daily Demand'!$F24*2</f>
        <v>444.61146014141087</v>
      </c>
      <c r="HD24" s="3">
        <f>'First Dose Daily Demand'!$F24*2</f>
        <v>444.61146014141087</v>
      </c>
      <c r="HE24" s="3">
        <f>'First Dose Daily Demand'!$F24*2</f>
        <v>444.61146014141087</v>
      </c>
      <c r="HF24" s="3">
        <f>'First Dose Daily Demand'!$F24*2</f>
        <v>444.61146014141087</v>
      </c>
      <c r="HG24" s="3">
        <f>'First Dose Daily Demand'!$F24*2</f>
        <v>444.61146014141087</v>
      </c>
      <c r="HH24" s="3">
        <f>'First Dose Daily Demand'!$F24*2</f>
        <v>444.61146014141087</v>
      </c>
      <c r="HI24" s="3">
        <f>'First Dose Daily Demand'!$F24*2</f>
        <v>444.61146014141087</v>
      </c>
      <c r="HJ24" s="3">
        <f>'First Dose Daily Demand'!$F24*2</f>
        <v>444.61146014141087</v>
      </c>
      <c r="HK24" s="3">
        <f>'First Dose Daily Demand'!$F24*2</f>
        <v>444.61146014141087</v>
      </c>
      <c r="HL24" s="3">
        <f>'First Dose Daily Demand'!$F24*2</f>
        <v>444.61146014141087</v>
      </c>
      <c r="HM24" s="3">
        <f>'First Dose Daily Demand'!$F24*2</f>
        <v>444.61146014141087</v>
      </c>
      <c r="HN24" s="3">
        <f>'First Dose Daily Demand'!$F24*2</f>
        <v>444.61146014141087</v>
      </c>
      <c r="HO24" s="3">
        <f>'First Dose Daily Demand'!$F24*2</f>
        <v>444.61146014141087</v>
      </c>
      <c r="HP24" s="3">
        <f>'First Dose Daily Demand'!$F24*2</f>
        <v>444.61146014141087</v>
      </c>
      <c r="HQ24" s="3">
        <f>'First Dose Daily Demand'!$F24*2</f>
        <v>444.61146014141087</v>
      </c>
      <c r="HR24" s="3">
        <f>'First Dose Daily Demand'!$F24*2</f>
        <v>444.61146014141087</v>
      </c>
      <c r="HS24" s="3">
        <f>'First Dose Daily Demand'!$F24*2</f>
        <v>444.61146014141087</v>
      </c>
      <c r="HT24" s="3">
        <f>'First Dose Daily Demand'!$F24*2</f>
        <v>444.61146014141087</v>
      </c>
      <c r="HU24" s="3">
        <f>'First Dose Daily Demand'!$F24*2</f>
        <v>444.61146014141087</v>
      </c>
      <c r="HV24" s="3">
        <f>'First Dose Daily Demand'!$F24*2</f>
        <v>444.61146014141087</v>
      </c>
      <c r="HW24" s="3">
        <f>'First Dose Daily Demand'!$F24*2</f>
        <v>444.61146014141087</v>
      </c>
      <c r="HX24" s="3">
        <f>'First Dose Daily Demand'!$F24*2</f>
        <v>444.61146014141087</v>
      </c>
      <c r="HY24" s="3">
        <f>'First Dose Daily Demand'!$F24*2</f>
        <v>444.61146014141087</v>
      </c>
      <c r="HZ24" s="3">
        <f>'First Dose Daily Demand'!$F24*2</f>
        <v>444.61146014141087</v>
      </c>
      <c r="IA24" s="3">
        <f>'First Dose Daily Demand'!$F24*2</f>
        <v>444.61146014141087</v>
      </c>
      <c r="IB24" s="3">
        <f>'First Dose Daily Demand'!$F24*2</f>
        <v>444.61146014141087</v>
      </c>
      <c r="IC24" s="3">
        <f>'First Dose Daily Demand'!$F24*2</f>
        <v>444.61146014141087</v>
      </c>
      <c r="ID24" s="3">
        <f>'First Dose Daily Demand'!$F24*2</f>
        <v>444.61146014141087</v>
      </c>
      <c r="IE24" s="3">
        <f>'First Dose Daily Demand'!$F24*2</f>
        <v>444.61146014141087</v>
      </c>
      <c r="IF24" s="3">
        <f>'First Dose Daily Demand'!$F24*2</f>
        <v>444.61146014141087</v>
      </c>
      <c r="IG24" s="3">
        <f>'First Dose Daily Demand'!$F24*2</f>
        <v>444.61146014141087</v>
      </c>
      <c r="IH24" s="3">
        <f>'First Dose Daily Demand'!$F24*2</f>
        <v>444.61146014141087</v>
      </c>
      <c r="II24" s="3">
        <f>'First Dose Daily Demand'!$F24*2</f>
        <v>444.61146014141087</v>
      </c>
      <c r="IJ24" s="3">
        <f>'First Dose Daily Demand'!$F24*2</f>
        <v>444.61146014141087</v>
      </c>
      <c r="IK24" s="3">
        <f>'First Dose Daily Demand'!$F24*2</f>
        <v>444.61146014141087</v>
      </c>
      <c r="IL24" s="3">
        <f>'First Dose Daily Demand'!$F24*2</f>
        <v>444.61146014141087</v>
      </c>
      <c r="IM24" s="3">
        <f>'First Dose Daily Demand'!$F24*2</f>
        <v>444.61146014141087</v>
      </c>
      <c r="IN24" s="3">
        <f>'First Dose Daily Demand'!$F24*2</f>
        <v>444.61146014141087</v>
      </c>
      <c r="IO24" s="3">
        <f>'First Dose Daily Demand'!$F24*2</f>
        <v>444.61146014141087</v>
      </c>
      <c r="IP24" s="3">
        <f>'First Dose Daily Demand'!$F24*2</f>
        <v>444.61146014141087</v>
      </c>
      <c r="IQ24" s="3">
        <f>'First Dose Daily Demand'!$F24*2</f>
        <v>444.61146014141087</v>
      </c>
      <c r="IR24" s="3">
        <f>'First Dose Daily Demand'!$F24*2</f>
        <v>444.61146014141087</v>
      </c>
      <c r="IS24" s="3">
        <f>'First Dose Daily Demand'!$F24*2</f>
        <v>444.61146014141087</v>
      </c>
      <c r="IT24" s="3">
        <f>'First Dose Daily Demand'!$F24*2</f>
        <v>444.61146014141087</v>
      </c>
      <c r="IU24" s="3">
        <f>'First Dose Daily Demand'!$F24*2</f>
        <v>444.61146014141087</v>
      </c>
      <c r="IV24" s="3">
        <f>'First Dose Daily Demand'!$F24*2</f>
        <v>444.61146014141087</v>
      </c>
      <c r="IW24" s="3">
        <f>'First Dose Daily Demand'!$F24*2</f>
        <v>444.61146014141087</v>
      </c>
      <c r="IX24" s="3">
        <f>'First Dose Daily Demand'!$F24*2</f>
        <v>444.61146014141087</v>
      </c>
      <c r="IY24" s="3">
        <f>'First Dose Daily Demand'!$F24*2</f>
        <v>444.61146014141087</v>
      </c>
      <c r="IZ24" s="3">
        <f>'First Dose Daily Demand'!$F24*2</f>
        <v>444.61146014141087</v>
      </c>
      <c r="JA24" s="3">
        <f>'First Dose Daily Demand'!$F24*2</f>
        <v>444.61146014141087</v>
      </c>
      <c r="JB24" s="3">
        <f>'First Dose Daily Demand'!$F24*2</f>
        <v>444.61146014141087</v>
      </c>
      <c r="JC24" s="3">
        <f>'First Dose Daily Demand'!$F24*2</f>
        <v>444.61146014141087</v>
      </c>
      <c r="JD24" s="3">
        <f>'First Dose Daily Demand'!$F24*2</f>
        <v>444.61146014141087</v>
      </c>
      <c r="JE24" s="3">
        <f>'First Dose Daily Demand'!$F24*2</f>
        <v>444.61146014141087</v>
      </c>
      <c r="JF24" s="3">
        <f>'First Dose Daily Demand'!$F24*2</f>
        <v>444.61146014141087</v>
      </c>
      <c r="JG24" s="3">
        <f>'First Dose Daily Demand'!$F24*2</f>
        <v>444.61146014141087</v>
      </c>
      <c r="JH24" s="3">
        <f>'First Dose Daily Demand'!$F24*2</f>
        <v>444.61146014141087</v>
      </c>
      <c r="JI24" s="3">
        <f>'First Dose Daily Demand'!$F24*2</f>
        <v>444.61146014141087</v>
      </c>
      <c r="JJ24" s="3">
        <f>'First Dose Daily Demand'!$F24*2</f>
        <v>444.61146014141087</v>
      </c>
      <c r="JK24" s="3">
        <f>'First Dose Daily Demand'!$F24*2</f>
        <v>444.61146014141087</v>
      </c>
      <c r="JL24" s="3">
        <f>'First Dose Daily Demand'!$F24*2</f>
        <v>444.61146014141087</v>
      </c>
      <c r="JM24" s="3">
        <f>'First Dose Daily Demand'!$F24*2</f>
        <v>444.61146014141087</v>
      </c>
      <c r="JN24" s="3">
        <f>'First Dose Daily Demand'!$F24*2</f>
        <v>444.61146014141087</v>
      </c>
      <c r="JO24" s="3">
        <f>'First Dose Daily Demand'!$F24*2</f>
        <v>444.61146014141087</v>
      </c>
      <c r="JP24" s="3">
        <f>'First Dose Daily Demand'!$F24*2</f>
        <v>444.61146014141087</v>
      </c>
      <c r="JQ24" s="3">
        <f>'First Dose Daily Demand'!$F24*2</f>
        <v>444.61146014141087</v>
      </c>
    </row>
    <row r="25" spans="1:277">
      <c r="A25" s="5" t="s">
        <v>18</v>
      </c>
      <c r="B25" t="s">
        <v>161</v>
      </c>
      <c r="C25" s="2">
        <f>'First Dose Daily Demand'!$C25</f>
        <v>258.85746750180903</v>
      </c>
      <c r="D25" s="2">
        <f>'First Dose Daily Demand'!$C25</f>
        <v>258.85746750180903</v>
      </c>
      <c r="E25" s="2">
        <f>'First Dose Daily Demand'!$C25</f>
        <v>258.85746750180903</v>
      </c>
      <c r="F25" s="2">
        <f>'First Dose Daily Demand'!$C25</f>
        <v>258.85746750180903</v>
      </c>
      <c r="G25" s="2">
        <f>'First Dose Daily Demand'!$C25</f>
        <v>258.85746750180903</v>
      </c>
      <c r="H25" s="2">
        <f>'First Dose Daily Demand'!$C25</f>
        <v>258.85746750180903</v>
      </c>
      <c r="I25" s="2">
        <f>'First Dose Daily Demand'!$C25</f>
        <v>258.85746750180903</v>
      </c>
      <c r="J25" s="2">
        <f>'First Dose Daily Demand'!$C25</f>
        <v>258.85746750180903</v>
      </c>
      <c r="K25" s="2">
        <f>'First Dose Daily Demand'!$C25</f>
        <v>258.85746750180903</v>
      </c>
      <c r="L25" s="2">
        <f>'First Dose Daily Demand'!$C25</f>
        <v>258.85746750180903</v>
      </c>
      <c r="M25" s="2">
        <f>'First Dose Daily Demand'!$C25</f>
        <v>258.85746750180903</v>
      </c>
      <c r="N25" s="2">
        <f>'First Dose Daily Demand'!$C25</f>
        <v>258.85746750180903</v>
      </c>
      <c r="O25" s="2">
        <f>'First Dose Daily Demand'!$C25</f>
        <v>258.85746750180903</v>
      </c>
      <c r="P25" s="2">
        <f>'First Dose Daily Demand'!$C25</f>
        <v>258.85746750180903</v>
      </c>
      <c r="Q25" s="2">
        <f>'First Dose Daily Demand'!$C25</f>
        <v>258.85746750180903</v>
      </c>
      <c r="R25" s="2">
        <f>'First Dose Daily Demand'!$C25</f>
        <v>258.85746750180903</v>
      </c>
      <c r="S25" s="2">
        <f>'First Dose Daily Demand'!$C25</f>
        <v>258.85746750180903</v>
      </c>
      <c r="T25" s="2">
        <f>'First Dose Daily Demand'!$C25</f>
        <v>258.85746750180903</v>
      </c>
      <c r="U25" s="2">
        <f>'First Dose Daily Demand'!$C25</f>
        <v>258.85746750180903</v>
      </c>
      <c r="V25" s="2">
        <f>'First Dose Daily Demand'!$C25</f>
        <v>258.85746750180903</v>
      </c>
      <c r="W25" s="2">
        <f>'First Dose Daily Demand'!$C25</f>
        <v>258.85746750180903</v>
      </c>
      <c r="X25" s="2">
        <f>'First Dose Daily Demand'!$C25</f>
        <v>258.85746750180903</v>
      </c>
      <c r="Y25" s="2">
        <f>'First Dose Daily Demand'!$C25</f>
        <v>258.85746750180903</v>
      </c>
      <c r="Z25" s="2">
        <f>'First Dose Daily Demand'!$C25</f>
        <v>258.85746750180903</v>
      </c>
      <c r="AA25" s="2">
        <f>'First Dose Daily Demand'!$C25</f>
        <v>258.85746750180903</v>
      </c>
      <c r="AB25" s="2">
        <f>'First Dose Daily Demand'!$C25</f>
        <v>258.85746750180903</v>
      </c>
      <c r="AC25" s="2">
        <f>'First Dose Daily Demand'!$C25</f>
        <v>258.85746750180903</v>
      </c>
      <c r="AD25" s="2">
        <f>'First Dose Daily Demand'!$C25*2</f>
        <v>517.71493500361805</v>
      </c>
      <c r="AE25" s="2">
        <f>'First Dose Daily Demand'!$C25*2</f>
        <v>517.71493500361805</v>
      </c>
      <c r="AF25" s="2">
        <f>'First Dose Daily Demand'!$C25*2</f>
        <v>517.71493500361805</v>
      </c>
      <c r="AG25" s="2">
        <f>'First Dose Daily Demand'!$C25*2</f>
        <v>517.71493500361805</v>
      </c>
      <c r="AH25" s="2">
        <f>'First Dose Daily Demand'!$C25*2</f>
        <v>517.71493500361805</v>
      </c>
      <c r="AI25" s="2">
        <f>'First Dose Daily Demand'!$C25*2</f>
        <v>517.71493500361805</v>
      </c>
      <c r="AJ25" s="2">
        <f>'First Dose Daily Demand'!$C25*2</f>
        <v>517.71493500361805</v>
      </c>
      <c r="AK25" s="2">
        <f>'First Dose Daily Demand'!$C25*2</f>
        <v>517.71493500361805</v>
      </c>
      <c r="AL25" s="2">
        <f>'First Dose Daily Demand'!$C25*2</f>
        <v>517.71493500361805</v>
      </c>
      <c r="AM25" s="2">
        <f>'First Dose Daily Demand'!$C25*2</f>
        <v>517.71493500361805</v>
      </c>
      <c r="AN25" s="2">
        <f>'First Dose Daily Demand'!$C25*2</f>
        <v>517.71493500361805</v>
      </c>
      <c r="AO25" s="2">
        <f>'First Dose Daily Demand'!$C25*2</f>
        <v>517.71493500361805</v>
      </c>
      <c r="AP25" s="2">
        <f>'First Dose Daily Demand'!$C25*2</f>
        <v>517.71493500361805</v>
      </c>
      <c r="AQ25" s="2">
        <f>'First Dose Daily Demand'!$C25*2</f>
        <v>517.71493500361805</v>
      </c>
      <c r="AR25" s="2">
        <f>'First Dose Daily Demand'!$C25*2</f>
        <v>517.71493500361805</v>
      </c>
      <c r="AS25" s="2">
        <f>'First Dose Daily Demand'!$C25*2</f>
        <v>517.71493500361805</v>
      </c>
      <c r="AT25" s="2">
        <f>'First Dose Daily Demand'!$C25*2</f>
        <v>517.71493500361805</v>
      </c>
      <c r="AU25" s="2">
        <f>'First Dose Daily Demand'!$C25*2</f>
        <v>517.71493500361805</v>
      </c>
      <c r="AV25" s="2">
        <f>'First Dose Daily Demand'!$C25*2</f>
        <v>517.71493500361805</v>
      </c>
      <c r="AW25" s="2">
        <f>'First Dose Daily Demand'!$C25*2</f>
        <v>517.71493500361805</v>
      </c>
      <c r="AX25" s="2">
        <f>'First Dose Daily Demand'!$C25*2</f>
        <v>517.71493500361805</v>
      </c>
      <c r="AY25" s="2">
        <f>'First Dose Daily Demand'!$C25*2</f>
        <v>517.71493500361805</v>
      </c>
      <c r="AZ25" s="2">
        <f>'First Dose Daily Demand'!$C25*2</f>
        <v>517.71493500361805</v>
      </c>
      <c r="BA25" s="2">
        <f>'First Dose Daily Demand'!$C25*2</f>
        <v>517.71493500361805</v>
      </c>
      <c r="BB25" s="2">
        <f>'First Dose Daily Demand'!$C25*2</f>
        <v>517.71493500361805</v>
      </c>
      <c r="BC25" s="2">
        <f>'First Dose Daily Demand'!$C25*2</f>
        <v>517.71493500361805</v>
      </c>
      <c r="BD25" s="2">
        <f>'First Dose Daily Demand'!$C25*2</f>
        <v>517.71493500361805</v>
      </c>
      <c r="BE25" s="2">
        <f>'First Dose Daily Demand'!$C25*2</f>
        <v>517.71493500361805</v>
      </c>
      <c r="BF25" s="2">
        <f>'First Dose Daily Demand'!$C25*2</f>
        <v>517.71493500361805</v>
      </c>
      <c r="BG25" s="2">
        <f>'First Dose Daily Demand'!$C25*2</f>
        <v>517.71493500361805</v>
      </c>
      <c r="BH25" s="2">
        <f>'First Dose Daily Demand'!$C25*2</f>
        <v>517.71493500361805</v>
      </c>
      <c r="BI25" s="2">
        <f>'First Dose Daily Demand'!$C25*2</f>
        <v>517.71493500361805</v>
      </c>
      <c r="BJ25" s="2">
        <f>'First Dose Daily Demand'!$C25*2</f>
        <v>517.71493500361805</v>
      </c>
      <c r="BK25" s="2">
        <f>'First Dose Daily Demand'!$C25*2</f>
        <v>517.71493500361805</v>
      </c>
      <c r="BL25" s="2">
        <f>'First Dose Daily Demand'!$C25*2</f>
        <v>517.71493500361805</v>
      </c>
      <c r="BM25" s="2">
        <f>'First Dose Daily Demand'!$C25*2</f>
        <v>517.71493500361805</v>
      </c>
      <c r="BN25" s="2">
        <f>'First Dose Daily Demand'!$C25*2</f>
        <v>517.71493500361805</v>
      </c>
      <c r="BO25" s="2">
        <f>'First Dose Daily Demand'!$C25*2</f>
        <v>517.71493500361805</v>
      </c>
      <c r="BP25" s="2">
        <f>'First Dose Daily Demand'!$C25*2</f>
        <v>517.71493500361805</v>
      </c>
      <c r="BQ25" s="2">
        <f>'First Dose Daily Demand'!$C25*2</f>
        <v>517.71493500361805</v>
      </c>
      <c r="BR25" s="2">
        <f>'First Dose Daily Demand'!$C25*2</f>
        <v>517.71493500361805</v>
      </c>
      <c r="BS25" s="2">
        <f>'First Dose Daily Demand'!$C25*2</f>
        <v>517.71493500361805</v>
      </c>
      <c r="BT25" s="2">
        <f>'First Dose Daily Demand'!$C25*2</f>
        <v>517.71493500361805</v>
      </c>
      <c r="BU25" s="2">
        <f>'First Dose Daily Demand'!$C25*2</f>
        <v>517.71493500361805</v>
      </c>
      <c r="BV25" s="2">
        <f>'First Dose Daily Demand'!$C25*2</f>
        <v>517.71493500361805</v>
      </c>
      <c r="BW25" s="2">
        <f>'First Dose Daily Demand'!$C25*2</f>
        <v>517.71493500361805</v>
      </c>
      <c r="BX25" s="2">
        <f>'First Dose Daily Demand'!$C25*2</f>
        <v>517.71493500361805</v>
      </c>
      <c r="BY25" s="2">
        <f>'First Dose Daily Demand'!$C25*2</f>
        <v>517.71493500361805</v>
      </c>
      <c r="BZ25" s="2">
        <f>'First Dose Daily Demand'!$C25*2</f>
        <v>517.71493500361805</v>
      </c>
      <c r="CA25" s="2">
        <f>'First Dose Daily Demand'!$C25*2</f>
        <v>517.71493500361805</v>
      </c>
      <c r="CB25" s="2">
        <f>'First Dose Daily Demand'!$C25*2</f>
        <v>517.71493500361805</v>
      </c>
      <c r="CC25" s="2">
        <f>'First Dose Daily Demand'!$C25*2</f>
        <v>517.71493500361805</v>
      </c>
      <c r="CD25" s="2">
        <f>'First Dose Daily Demand'!$C25*2</f>
        <v>517.71493500361805</v>
      </c>
      <c r="CE25" s="2">
        <f>'First Dose Daily Demand'!$C25*2</f>
        <v>517.71493500361805</v>
      </c>
      <c r="CF25" s="2">
        <f>'First Dose Daily Demand'!$C25*2</f>
        <v>517.71493500361805</v>
      </c>
      <c r="CG25" s="2">
        <f>'First Dose Daily Demand'!$C25*2</f>
        <v>517.71493500361805</v>
      </c>
      <c r="CH25" s="2">
        <f>'First Dose Daily Demand'!$C25*2</f>
        <v>517.71493500361805</v>
      </c>
      <c r="CI25" s="2">
        <f>'First Dose Daily Demand'!$C25*2</f>
        <v>517.71493500361805</v>
      </c>
      <c r="CJ25" s="2">
        <f>'First Dose Daily Demand'!$C25*2</f>
        <v>517.71493500361805</v>
      </c>
      <c r="CK25" s="2">
        <f>'First Dose Daily Demand'!$C25*2</f>
        <v>517.71493500361805</v>
      </c>
      <c r="CL25" s="2">
        <f>'First Dose Daily Demand'!$C25*2</f>
        <v>517.71493500361805</v>
      </c>
      <c r="CM25" s="2">
        <f>'First Dose Daily Demand'!$C25*2</f>
        <v>517.71493500361805</v>
      </c>
      <c r="CN25" s="2">
        <f>'First Dose Daily Demand'!$C25*2</f>
        <v>517.71493500361805</v>
      </c>
      <c r="CO25" s="2">
        <f>'First Dose Daily Demand'!$C25*2</f>
        <v>517.71493500361805</v>
      </c>
      <c r="CP25" s="3">
        <f>'First Dose Daily Demand'!$F25+$CO25</f>
        <v>709.81259649610718</v>
      </c>
      <c r="CQ25" s="3">
        <f>'First Dose Daily Demand'!$F25+$CO25</f>
        <v>709.81259649610718</v>
      </c>
      <c r="CR25" s="3">
        <f>'First Dose Daily Demand'!$F25+$CO25</f>
        <v>709.81259649610718</v>
      </c>
      <c r="CS25" s="3">
        <f>'First Dose Daily Demand'!$F25+$CO25</f>
        <v>709.81259649610718</v>
      </c>
      <c r="CT25" s="3">
        <f>'First Dose Daily Demand'!$F25+$CO25</f>
        <v>709.81259649610718</v>
      </c>
      <c r="CU25" s="3">
        <f>'First Dose Daily Demand'!$F25+$CO25</f>
        <v>709.81259649610718</v>
      </c>
      <c r="CV25" s="3">
        <f>'First Dose Daily Demand'!$F25+$CO25</f>
        <v>709.81259649610718</v>
      </c>
      <c r="CW25" s="3">
        <f>'First Dose Daily Demand'!$F25+$CO25</f>
        <v>709.81259649610718</v>
      </c>
      <c r="CX25" s="3">
        <f>'First Dose Daily Demand'!$F25+$CO25</f>
        <v>709.81259649610718</v>
      </c>
      <c r="CY25" s="3">
        <f>'First Dose Daily Demand'!$F25+$CO25</f>
        <v>709.81259649610718</v>
      </c>
      <c r="CZ25" s="3">
        <f>'First Dose Daily Demand'!$F25+$CO25</f>
        <v>709.81259649610718</v>
      </c>
      <c r="DA25" s="3">
        <f>'First Dose Daily Demand'!$F25+$CO25</f>
        <v>709.81259649610718</v>
      </c>
      <c r="DB25" s="3">
        <f>'First Dose Daily Demand'!$F25+$CO25</f>
        <v>709.81259649610718</v>
      </c>
      <c r="DC25" s="3">
        <f>'First Dose Daily Demand'!$F25+$CO25</f>
        <v>709.81259649610718</v>
      </c>
      <c r="DD25" s="3">
        <f>'First Dose Daily Demand'!$F25+$CO25</f>
        <v>709.81259649610718</v>
      </c>
      <c r="DE25" s="3">
        <f>'First Dose Daily Demand'!$F25+$CO25</f>
        <v>709.81259649610718</v>
      </c>
      <c r="DF25" s="3">
        <f>'First Dose Daily Demand'!$F25+$CO25</f>
        <v>709.81259649610718</v>
      </c>
      <c r="DG25" s="3">
        <f>'First Dose Daily Demand'!$F25+$CO25</f>
        <v>709.81259649610718</v>
      </c>
      <c r="DH25" s="3">
        <f>'First Dose Daily Demand'!$F25+$CO25</f>
        <v>709.81259649610718</v>
      </c>
      <c r="DI25" s="3">
        <f>'First Dose Daily Demand'!$F25+$CO25</f>
        <v>709.81259649610718</v>
      </c>
      <c r="DJ25" s="3">
        <f>'First Dose Daily Demand'!$F25+$CO25</f>
        <v>709.81259649610718</v>
      </c>
      <c r="DK25" s="3">
        <f>'First Dose Daily Demand'!$F25+$CO25</f>
        <v>709.81259649610718</v>
      </c>
      <c r="DL25" s="3">
        <f>'First Dose Daily Demand'!$F25+$CO25</f>
        <v>709.81259649610718</v>
      </c>
      <c r="DM25" s="3">
        <f>'First Dose Daily Demand'!$F25+$CO25</f>
        <v>709.81259649610718</v>
      </c>
      <c r="DN25" s="3">
        <f>'First Dose Daily Demand'!$F25+$CO25</f>
        <v>709.81259649610718</v>
      </c>
      <c r="DO25" s="3">
        <f>'First Dose Daily Demand'!$F25+$CO25</f>
        <v>709.81259649610718</v>
      </c>
      <c r="DP25" s="3">
        <f>'First Dose Daily Demand'!$F25+$CO25</f>
        <v>709.81259649610718</v>
      </c>
      <c r="DQ25" s="3">
        <f>'First Dose Daily Demand'!$F25*2</f>
        <v>384.19532298497825</v>
      </c>
      <c r="DR25" s="3">
        <f>'First Dose Daily Demand'!$F25*2</f>
        <v>384.19532298497825</v>
      </c>
      <c r="DS25" s="3">
        <f>'First Dose Daily Demand'!$F25*2</f>
        <v>384.19532298497825</v>
      </c>
      <c r="DT25" s="3">
        <f>'First Dose Daily Demand'!$F25*2</f>
        <v>384.19532298497825</v>
      </c>
      <c r="DU25" s="3">
        <f>'First Dose Daily Demand'!$F25*2</f>
        <v>384.19532298497825</v>
      </c>
      <c r="DV25" s="3">
        <f>'First Dose Daily Demand'!$F25*2</f>
        <v>384.19532298497825</v>
      </c>
      <c r="DW25" s="3">
        <f>'First Dose Daily Demand'!$F25*2</f>
        <v>384.19532298497825</v>
      </c>
      <c r="DX25" s="3">
        <f>'First Dose Daily Demand'!$F25*2</f>
        <v>384.19532298497825</v>
      </c>
      <c r="DY25" s="3">
        <f>'First Dose Daily Demand'!$F25*2</f>
        <v>384.19532298497825</v>
      </c>
      <c r="DZ25" s="3">
        <f>'First Dose Daily Demand'!$F25*2</f>
        <v>384.19532298497825</v>
      </c>
      <c r="EA25" s="3">
        <f>'First Dose Daily Demand'!$F25*2</f>
        <v>384.19532298497825</v>
      </c>
      <c r="EB25" s="3">
        <f>'First Dose Daily Demand'!$F25*2</f>
        <v>384.19532298497825</v>
      </c>
      <c r="EC25" s="3">
        <f>'First Dose Daily Demand'!$F25*2</f>
        <v>384.19532298497825</v>
      </c>
      <c r="ED25" s="3">
        <f>'First Dose Daily Demand'!$F25*2</f>
        <v>384.19532298497825</v>
      </c>
      <c r="EE25" s="3">
        <f>'First Dose Daily Demand'!$F25*2</f>
        <v>384.19532298497825</v>
      </c>
      <c r="EF25" s="3">
        <f>'First Dose Daily Demand'!$F25*2</f>
        <v>384.19532298497825</v>
      </c>
      <c r="EG25" s="3">
        <f>'First Dose Daily Demand'!$F25*2</f>
        <v>384.19532298497825</v>
      </c>
      <c r="EH25" s="3">
        <f>'First Dose Daily Demand'!$F25*2</f>
        <v>384.19532298497825</v>
      </c>
      <c r="EI25" s="3">
        <f>'First Dose Daily Demand'!$F25*2</f>
        <v>384.19532298497825</v>
      </c>
      <c r="EJ25" s="3">
        <f>'First Dose Daily Demand'!$F25*2</f>
        <v>384.19532298497825</v>
      </c>
      <c r="EK25" s="3">
        <f>'First Dose Daily Demand'!$F25*2</f>
        <v>384.19532298497825</v>
      </c>
      <c r="EL25" s="3">
        <f>'First Dose Daily Demand'!$F25*2</f>
        <v>384.19532298497825</v>
      </c>
      <c r="EM25" s="3">
        <f>'First Dose Daily Demand'!$F25*2</f>
        <v>384.19532298497825</v>
      </c>
      <c r="EN25" s="3">
        <f>'First Dose Daily Demand'!$F25*2</f>
        <v>384.19532298497825</v>
      </c>
      <c r="EO25" s="3">
        <f>'First Dose Daily Demand'!$F25*2</f>
        <v>384.19532298497825</v>
      </c>
      <c r="EP25" s="3">
        <f>'First Dose Daily Demand'!$F25*2</f>
        <v>384.19532298497825</v>
      </c>
      <c r="EQ25" s="3">
        <f>'First Dose Daily Demand'!$F25*2</f>
        <v>384.19532298497825</v>
      </c>
      <c r="ER25" s="3">
        <f>'First Dose Daily Demand'!$F25*2</f>
        <v>384.19532298497825</v>
      </c>
      <c r="ES25" s="3">
        <f>'First Dose Daily Demand'!$F25*2</f>
        <v>384.19532298497825</v>
      </c>
      <c r="ET25" s="3">
        <f>'First Dose Daily Demand'!$F25*2</f>
        <v>384.19532298497825</v>
      </c>
      <c r="EU25" s="3">
        <f>'First Dose Daily Demand'!$F25*2</f>
        <v>384.19532298497825</v>
      </c>
      <c r="EV25" s="3">
        <f>'First Dose Daily Demand'!$F25*2</f>
        <v>384.19532298497825</v>
      </c>
      <c r="EW25" s="3">
        <f>'First Dose Daily Demand'!$F25*2</f>
        <v>384.19532298497825</v>
      </c>
      <c r="EX25" s="3">
        <f>'First Dose Daily Demand'!$F25*2</f>
        <v>384.19532298497825</v>
      </c>
      <c r="EY25" s="3">
        <f>'First Dose Daily Demand'!$F25*2</f>
        <v>384.19532298497825</v>
      </c>
      <c r="EZ25" s="3">
        <f>'First Dose Daily Demand'!$F25*2</f>
        <v>384.19532298497825</v>
      </c>
      <c r="FA25" s="3">
        <f>'First Dose Daily Demand'!$F25*2</f>
        <v>384.19532298497825</v>
      </c>
      <c r="FB25" s="3">
        <f>'First Dose Daily Demand'!$F25*2</f>
        <v>384.19532298497825</v>
      </c>
      <c r="FC25" s="3">
        <f>'First Dose Daily Demand'!$F25*2</f>
        <v>384.19532298497825</v>
      </c>
      <c r="FD25" s="3">
        <f>'First Dose Daily Demand'!$F25*2</f>
        <v>384.19532298497825</v>
      </c>
      <c r="FE25" s="3">
        <f>'First Dose Daily Demand'!$F25*2</f>
        <v>384.19532298497825</v>
      </c>
      <c r="FF25" s="3">
        <f>'First Dose Daily Demand'!$F25*2</f>
        <v>384.19532298497825</v>
      </c>
      <c r="FG25" s="3">
        <f>'First Dose Daily Demand'!$F25*2</f>
        <v>384.19532298497825</v>
      </c>
      <c r="FH25" s="3">
        <f>'First Dose Daily Demand'!$F25*2</f>
        <v>384.19532298497825</v>
      </c>
      <c r="FI25" s="3">
        <f>'First Dose Daily Demand'!$F25*2</f>
        <v>384.19532298497825</v>
      </c>
      <c r="FJ25" s="3">
        <f>'First Dose Daily Demand'!$F25*2</f>
        <v>384.19532298497825</v>
      </c>
      <c r="FK25" s="3">
        <f>'First Dose Daily Demand'!$F25*2</f>
        <v>384.19532298497825</v>
      </c>
      <c r="FL25" s="3">
        <f>'First Dose Daily Demand'!$F25*2</f>
        <v>384.19532298497825</v>
      </c>
      <c r="FM25" s="3">
        <f>'First Dose Daily Demand'!$F25*2</f>
        <v>384.19532298497825</v>
      </c>
      <c r="FN25" s="3">
        <f>'First Dose Daily Demand'!$F25*2</f>
        <v>384.19532298497825</v>
      </c>
      <c r="FO25" s="3">
        <f>'First Dose Daily Demand'!$F25*2</f>
        <v>384.19532298497825</v>
      </c>
      <c r="FP25" s="3">
        <f>'First Dose Daily Demand'!$F25*2</f>
        <v>384.19532298497825</v>
      </c>
      <c r="FQ25" s="3">
        <f>'First Dose Daily Demand'!$F25*2</f>
        <v>384.19532298497825</v>
      </c>
      <c r="FR25" s="3">
        <f>'First Dose Daily Demand'!$F25*2</f>
        <v>384.19532298497825</v>
      </c>
      <c r="FS25" s="3">
        <f>'First Dose Daily Demand'!$F25*2</f>
        <v>384.19532298497825</v>
      </c>
      <c r="FT25" s="3">
        <f>'First Dose Daily Demand'!$F25*2</f>
        <v>384.19532298497825</v>
      </c>
      <c r="FU25" s="3">
        <f>'First Dose Daily Demand'!$F25*2</f>
        <v>384.19532298497825</v>
      </c>
      <c r="FV25" s="3">
        <f>'First Dose Daily Demand'!$F25*2</f>
        <v>384.19532298497825</v>
      </c>
      <c r="FW25" s="3">
        <f>'First Dose Daily Demand'!$F25*2</f>
        <v>384.19532298497825</v>
      </c>
      <c r="FX25" s="3">
        <f>'First Dose Daily Demand'!$F25*2</f>
        <v>384.19532298497825</v>
      </c>
      <c r="FY25" s="3">
        <f>'First Dose Daily Demand'!$F25*2</f>
        <v>384.19532298497825</v>
      </c>
      <c r="FZ25" s="3">
        <f>'First Dose Daily Demand'!$F25*2</f>
        <v>384.19532298497825</v>
      </c>
      <c r="GA25" s="3">
        <f>'First Dose Daily Demand'!$F25*2</f>
        <v>384.19532298497825</v>
      </c>
      <c r="GB25" s="3">
        <f>'First Dose Daily Demand'!$F25*2</f>
        <v>384.19532298497825</v>
      </c>
      <c r="GC25" s="3">
        <f>'First Dose Daily Demand'!$F25*2</f>
        <v>384.19532298497825</v>
      </c>
      <c r="GD25" s="3">
        <f>'First Dose Daily Demand'!$F25*2</f>
        <v>384.19532298497825</v>
      </c>
      <c r="GE25" s="3">
        <f>'First Dose Daily Demand'!$F25*2</f>
        <v>384.19532298497825</v>
      </c>
      <c r="GF25" s="3">
        <f>'First Dose Daily Demand'!$F25*2</f>
        <v>384.19532298497825</v>
      </c>
      <c r="GG25" s="3">
        <f>'First Dose Daily Demand'!$F25*2</f>
        <v>384.19532298497825</v>
      </c>
      <c r="GH25" s="3">
        <f>'First Dose Daily Demand'!$F25*2</f>
        <v>384.19532298497825</v>
      </c>
      <c r="GI25" s="3">
        <f>'First Dose Daily Demand'!$F25*2</f>
        <v>384.19532298497825</v>
      </c>
      <c r="GJ25" s="3">
        <f>'First Dose Daily Demand'!$F25*2</f>
        <v>384.19532298497825</v>
      </c>
      <c r="GK25" s="3">
        <f>'First Dose Daily Demand'!$F25*2</f>
        <v>384.19532298497825</v>
      </c>
      <c r="GL25" s="3">
        <f>'First Dose Daily Demand'!$F25*2</f>
        <v>384.19532298497825</v>
      </c>
      <c r="GM25" s="3">
        <f>'First Dose Daily Demand'!$F25*2</f>
        <v>384.19532298497825</v>
      </c>
      <c r="GN25" s="3">
        <f>'First Dose Daily Demand'!$F25*2</f>
        <v>384.19532298497825</v>
      </c>
      <c r="GO25" s="3">
        <f>'First Dose Daily Demand'!$F25*2</f>
        <v>384.19532298497825</v>
      </c>
      <c r="GP25" s="3">
        <f>'First Dose Daily Demand'!$F25*2</f>
        <v>384.19532298497825</v>
      </c>
      <c r="GQ25" s="3">
        <f>'First Dose Daily Demand'!$F25*2</f>
        <v>384.19532298497825</v>
      </c>
      <c r="GR25" s="3">
        <f>'First Dose Daily Demand'!$F25*2</f>
        <v>384.19532298497825</v>
      </c>
      <c r="GS25" s="3">
        <f>'First Dose Daily Demand'!$F25*2</f>
        <v>384.19532298497825</v>
      </c>
      <c r="GT25" s="3">
        <f>'First Dose Daily Demand'!$F25*2</f>
        <v>384.19532298497825</v>
      </c>
      <c r="GU25" s="3">
        <f>'First Dose Daily Demand'!$F25*2</f>
        <v>384.19532298497825</v>
      </c>
      <c r="GV25" s="3">
        <f>'First Dose Daily Demand'!$F25*2</f>
        <v>384.19532298497825</v>
      </c>
      <c r="GW25" s="3">
        <f>'First Dose Daily Demand'!$F25*2</f>
        <v>384.19532298497825</v>
      </c>
      <c r="GX25" s="3">
        <f>'First Dose Daily Demand'!$F25*2</f>
        <v>384.19532298497825</v>
      </c>
      <c r="GY25" s="3">
        <f>'First Dose Daily Demand'!$F25*2</f>
        <v>384.19532298497825</v>
      </c>
      <c r="GZ25" s="3">
        <f>'First Dose Daily Demand'!$F25*2</f>
        <v>384.19532298497825</v>
      </c>
      <c r="HA25" s="3">
        <f>'First Dose Daily Demand'!$F25*2</f>
        <v>384.19532298497825</v>
      </c>
      <c r="HB25" s="3">
        <f>'First Dose Daily Demand'!$F25*2</f>
        <v>384.19532298497825</v>
      </c>
      <c r="HC25" s="3">
        <f>'First Dose Daily Demand'!$F25*2</f>
        <v>384.19532298497825</v>
      </c>
      <c r="HD25" s="3">
        <f>'First Dose Daily Demand'!$F25*2</f>
        <v>384.19532298497825</v>
      </c>
      <c r="HE25" s="3">
        <f>'First Dose Daily Demand'!$F25*2</f>
        <v>384.19532298497825</v>
      </c>
      <c r="HF25" s="3">
        <f>'First Dose Daily Demand'!$F25*2</f>
        <v>384.19532298497825</v>
      </c>
      <c r="HG25" s="3">
        <f>'First Dose Daily Demand'!$F25*2</f>
        <v>384.19532298497825</v>
      </c>
      <c r="HH25" s="3">
        <f>'First Dose Daily Demand'!$F25*2</f>
        <v>384.19532298497825</v>
      </c>
      <c r="HI25" s="3">
        <f>'First Dose Daily Demand'!$F25*2</f>
        <v>384.19532298497825</v>
      </c>
      <c r="HJ25" s="3">
        <f>'First Dose Daily Demand'!$F25*2</f>
        <v>384.19532298497825</v>
      </c>
      <c r="HK25" s="3">
        <f>'First Dose Daily Demand'!$F25*2</f>
        <v>384.19532298497825</v>
      </c>
      <c r="HL25" s="3">
        <f>'First Dose Daily Demand'!$F25*2</f>
        <v>384.19532298497825</v>
      </c>
      <c r="HM25" s="3">
        <f>'First Dose Daily Demand'!$F25*2</f>
        <v>384.19532298497825</v>
      </c>
      <c r="HN25" s="3">
        <f>'First Dose Daily Demand'!$F25*2</f>
        <v>384.19532298497825</v>
      </c>
      <c r="HO25" s="3">
        <f>'First Dose Daily Demand'!$F25*2</f>
        <v>384.19532298497825</v>
      </c>
      <c r="HP25" s="3">
        <f>'First Dose Daily Demand'!$F25*2</f>
        <v>384.19532298497825</v>
      </c>
      <c r="HQ25" s="3">
        <f>'First Dose Daily Demand'!$F25*2</f>
        <v>384.19532298497825</v>
      </c>
      <c r="HR25" s="3">
        <f>'First Dose Daily Demand'!$F25*2</f>
        <v>384.19532298497825</v>
      </c>
      <c r="HS25" s="3">
        <f>'First Dose Daily Demand'!$F25*2</f>
        <v>384.19532298497825</v>
      </c>
      <c r="HT25" s="3">
        <f>'First Dose Daily Demand'!$F25*2</f>
        <v>384.19532298497825</v>
      </c>
      <c r="HU25" s="3">
        <f>'First Dose Daily Demand'!$F25*2</f>
        <v>384.19532298497825</v>
      </c>
      <c r="HV25" s="3">
        <f>'First Dose Daily Demand'!$F25*2</f>
        <v>384.19532298497825</v>
      </c>
      <c r="HW25" s="3">
        <f>'First Dose Daily Demand'!$F25*2</f>
        <v>384.19532298497825</v>
      </c>
      <c r="HX25" s="3">
        <f>'First Dose Daily Demand'!$F25*2</f>
        <v>384.19532298497825</v>
      </c>
      <c r="HY25" s="3">
        <f>'First Dose Daily Demand'!$F25*2</f>
        <v>384.19532298497825</v>
      </c>
      <c r="HZ25" s="3">
        <f>'First Dose Daily Demand'!$F25*2</f>
        <v>384.19532298497825</v>
      </c>
      <c r="IA25" s="3">
        <f>'First Dose Daily Demand'!$F25*2</f>
        <v>384.19532298497825</v>
      </c>
      <c r="IB25" s="3">
        <f>'First Dose Daily Demand'!$F25*2</f>
        <v>384.19532298497825</v>
      </c>
      <c r="IC25" s="3">
        <f>'First Dose Daily Demand'!$F25*2</f>
        <v>384.19532298497825</v>
      </c>
      <c r="ID25" s="3">
        <f>'First Dose Daily Demand'!$F25*2</f>
        <v>384.19532298497825</v>
      </c>
      <c r="IE25" s="3">
        <f>'First Dose Daily Demand'!$F25*2</f>
        <v>384.19532298497825</v>
      </c>
      <c r="IF25" s="3">
        <f>'First Dose Daily Demand'!$F25*2</f>
        <v>384.19532298497825</v>
      </c>
      <c r="IG25" s="3">
        <f>'First Dose Daily Demand'!$F25*2</f>
        <v>384.19532298497825</v>
      </c>
      <c r="IH25" s="3">
        <f>'First Dose Daily Demand'!$F25*2</f>
        <v>384.19532298497825</v>
      </c>
      <c r="II25" s="3">
        <f>'First Dose Daily Demand'!$F25*2</f>
        <v>384.19532298497825</v>
      </c>
      <c r="IJ25" s="3">
        <f>'First Dose Daily Demand'!$F25*2</f>
        <v>384.19532298497825</v>
      </c>
      <c r="IK25" s="3">
        <f>'First Dose Daily Demand'!$F25*2</f>
        <v>384.19532298497825</v>
      </c>
      <c r="IL25" s="3">
        <f>'First Dose Daily Demand'!$F25*2</f>
        <v>384.19532298497825</v>
      </c>
      <c r="IM25" s="3">
        <f>'First Dose Daily Demand'!$F25*2</f>
        <v>384.19532298497825</v>
      </c>
      <c r="IN25" s="3">
        <f>'First Dose Daily Demand'!$F25*2</f>
        <v>384.19532298497825</v>
      </c>
      <c r="IO25" s="3">
        <f>'First Dose Daily Demand'!$F25*2</f>
        <v>384.19532298497825</v>
      </c>
      <c r="IP25" s="3">
        <f>'First Dose Daily Demand'!$F25*2</f>
        <v>384.19532298497825</v>
      </c>
      <c r="IQ25" s="3">
        <f>'First Dose Daily Demand'!$F25*2</f>
        <v>384.19532298497825</v>
      </c>
      <c r="IR25" s="3">
        <f>'First Dose Daily Demand'!$F25*2</f>
        <v>384.19532298497825</v>
      </c>
      <c r="IS25" s="3">
        <f>'First Dose Daily Demand'!$F25*2</f>
        <v>384.19532298497825</v>
      </c>
      <c r="IT25" s="3">
        <f>'First Dose Daily Demand'!$F25*2</f>
        <v>384.19532298497825</v>
      </c>
      <c r="IU25" s="3">
        <f>'First Dose Daily Demand'!$F25*2</f>
        <v>384.19532298497825</v>
      </c>
      <c r="IV25" s="3">
        <f>'First Dose Daily Demand'!$F25*2</f>
        <v>384.19532298497825</v>
      </c>
      <c r="IW25" s="3">
        <f>'First Dose Daily Demand'!$F25*2</f>
        <v>384.19532298497825</v>
      </c>
      <c r="IX25" s="3">
        <f>'First Dose Daily Demand'!$F25*2</f>
        <v>384.19532298497825</v>
      </c>
      <c r="IY25" s="3">
        <f>'First Dose Daily Demand'!$F25*2</f>
        <v>384.19532298497825</v>
      </c>
      <c r="IZ25" s="3">
        <f>'First Dose Daily Demand'!$F25*2</f>
        <v>384.19532298497825</v>
      </c>
      <c r="JA25" s="3">
        <f>'First Dose Daily Demand'!$F25*2</f>
        <v>384.19532298497825</v>
      </c>
      <c r="JB25" s="3">
        <f>'First Dose Daily Demand'!$F25*2</f>
        <v>384.19532298497825</v>
      </c>
      <c r="JC25" s="3">
        <f>'First Dose Daily Demand'!$F25*2</f>
        <v>384.19532298497825</v>
      </c>
      <c r="JD25" s="3">
        <f>'First Dose Daily Demand'!$F25*2</f>
        <v>384.19532298497825</v>
      </c>
      <c r="JE25" s="3">
        <f>'First Dose Daily Demand'!$F25*2</f>
        <v>384.19532298497825</v>
      </c>
      <c r="JF25" s="3">
        <f>'First Dose Daily Demand'!$F25*2</f>
        <v>384.19532298497825</v>
      </c>
      <c r="JG25" s="3">
        <f>'First Dose Daily Demand'!$F25*2</f>
        <v>384.19532298497825</v>
      </c>
      <c r="JH25" s="3">
        <f>'First Dose Daily Demand'!$F25*2</f>
        <v>384.19532298497825</v>
      </c>
      <c r="JI25" s="3">
        <f>'First Dose Daily Demand'!$F25*2</f>
        <v>384.19532298497825</v>
      </c>
      <c r="JJ25" s="3">
        <f>'First Dose Daily Demand'!$F25*2</f>
        <v>384.19532298497825</v>
      </c>
      <c r="JK25" s="3">
        <f>'First Dose Daily Demand'!$F25*2</f>
        <v>384.19532298497825</v>
      </c>
      <c r="JL25" s="3">
        <f>'First Dose Daily Demand'!$F25*2</f>
        <v>384.19532298497825</v>
      </c>
      <c r="JM25" s="3">
        <f>'First Dose Daily Demand'!$F25*2</f>
        <v>384.19532298497825</v>
      </c>
      <c r="JN25" s="3">
        <f>'First Dose Daily Demand'!$F25*2</f>
        <v>384.19532298497825</v>
      </c>
      <c r="JO25" s="3">
        <f>'First Dose Daily Demand'!$F25*2</f>
        <v>384.19532298497825</v>
      </c>
      <c r="JP25" s="3">
        <f>'First Dose Daily Demand'!$F25*2</f>
        <v>384.19532298497825</v>
      </c>
      <c r="JQ25" s="3">
        <f>'First Dose Daily Demand'!$F25*2</f>
        <v>384.19532298497825</v>
      </c>
    </row>
    <row r="26" spans="1:277">
      <c r="A26" s="5" t="s">
        <v>19</v>
      </c>
      <c r="B26" t="s">
        <v>162</v>
      </c>
      <c r="C26" s="2">
        <f>'First Dose Daily Demand'!$C26</f>
        <v>231.77378545684797</v>
      </c>
      <c r="D26" s="2">
        <f>'First Dose Daily Demand'!$C26</f>
        <v>231.77378545684797</v>
      </c>
      <c r="E26" s="2">
        <f>'First Dose Daily Demand'!$C26</f>
        <v>231.77378545684797</v>
      </c>
      <c r="F26" s="2">
        <f>'First Dose Daily Demand'!$C26</f>
        <v>231.77378545684797</v>
      </c>
      <c r="G26" s="2">
        <f>'First Dose Daily Demand'!$C26</f>
        <v>231.77378545684797</v>
      </c>
      <c r="H26" s="2">
        <f>'First Dose Daily Demand'!$C26</f>
        <v>231.77378545684797</v>
      </c>
      <c r="I26" s="2">
        <f>'First Dose Daily Demand'!$C26</f>
        <v>231.77378545684797</v>
      </c>
      <c r="J26" s="2">
        <f>'First Dose Daily Demand'!$C26</f>
        <v>231.77378545684797</v>
      </c>
      <c r="K26" s="2">
        <f>'First Dose Daily Demand'!$C26</f>
        <v>231.77378545684797</v>
      </c>
      <c r="L26" s="2">
        <f>'First Dose Daily Demand'!$C26</f>
        <v>231.77378545684797</v>
      </c>
      <c r="M26" s="2">
        <f>'First Dose Daily Demand'!$C26</f>
        <v>231.77378545684797</v>
      </c>
      <c r="N26" s="2">
        <f>'First Dose Daily Demand'!$C26</f>
        <v>231.77378545684797</v>
      </c>
      <c r="O26" s="2">
        <f>'First Dose Daily Demand'!$C26</f>
        <v>231.77378545684797</v>
      </c>
      <c r="P26" s="2">
        <f>'First Dose Daily Demand'!$C26</f>
        <v>231.77378545684797</v>
      </c>
      <c r="Q26" s="2">
        <f>'First Dose Daily Demand'!$C26</f>
        <v>231.77378545684797</v>
      </c>
      <c r="R26" s="2">
        <f>'First Dose Daily Demand'!$C26</f>
        <v>231.77378545684797</v>
      </c>
      <c r="S26" s="2">
        <f>'First Dose Daily Demand'!$C26</f>
        <v>231.77378545684797</v>
      </c>
      <c r="T26" s="2">
        <f>'First Dose Daily Demand'!$C26</f>
        <v>231.77378545684797</v>
      </c>
      <c r="U26" s="2">
        <f>'First Dose Daily Demand'!$C26</f>
        <v>231.77378545684797</v>
      </c>
      <c r="V26" s="2">
        <f>'First Dose Daily Demand'!$C26</f>
        <v>231.77378545684797</v>
      </c>
      <c r="W26" s="2">
        <f>'First Dose Daily Demand'!$C26</f>
        <v>231.77378545684797</v>
      </c>
      <c r="X26" s="2">
        <f>'First Dose Daily Demand'!$C26</f>
        <v>231.77378545684797</v>
      </c>
      <c r="Y26" s="2">
        <f>'First Dose Daily Demand'!$C26</f>
        <v>231.77378545684797</v>
      </c>
      <c r="Z26" s="2">
        <f>'First Dose Daily Demand'!$C26</f>
        <v>231.77378545684797</v>
      </c>
      <c r="AA26" s="2">
        <f>'First Dose Daily Demand'!$C26</f>
        <v>231.77378545684797</v>
      </c>
      <c r="AB26" s="2">
        <f>'First Dose Daily Demand'!$C26</f>
        <v>231.77378545684797</v>
      </c>
      <c r="AC26" s="2">
        <f>'First Dose Daily Demand'!$C26</f>
        <v>231.77378545684797</v>
      </c>
      <c r="AD26" s="2">
        <f>'First Dose Daily Demand'!$C26*2</f>
        <v>463.54757091369595</v>
      </c>
      <c r="AE26" s="2">
        <f>'First Dose Daily Demand'!$C26*2</f>
        <v>463.54757091369595</v>
      </c>
      <c r="AF26" s="2">
        <f>'First Dose Daily Demand'!$C26*2</f>
        <v>463.54757091369595</v>
      </c>
      <c r="AG26" s="2">
        <f>'First Dose Daily Demand'!$C26*2</f>
        <v>463.54757091369595</v>
      </c>
      <c r="AH26" s="2">
        <f>'First Dose Daily Demand'!$C26*2</f>
        <v>463.54757091369595</v>
      </c>
      <c r="AI26" s="2">
        <f>'First Dose Daily Demand'!$C26*2</f>
        <v>463.54757091369595</v>
      </c>
      <c r="AJ26" s="2">
        <f>'First Dose Daily Demand'!$C26*2</f>
        <v>463.54757091369595</v>
      </c>
      <c r="AK26" s="2">
        <f>'First Dose Daily Demand'!$C26*2</f>
        <v>463.54757091369595</v>
      </c>
      <c r="AL26" s="2">
        <f>'First Dose Daily Demand'!$C26*2</f>
        <v>463.54757091369595</v>
      </c>
      <c r="AM26" s="2">
        <f>'First Dose Daily Demand'!$C26*2</f>
        <v>463.54757091369595</v>
      </c>
      <c r="AN26" s="2">
        <f>'First Dose Daily Demand'!$C26*2</f>
        <v>463.54757091369595</v>
      </c>
      <c r="AO26" s="2">
        <f>'First Dose Daily Demand'!$C26*2</f>
        <v>463.54757091369595</v>
      </c>
      <c r="AP26" s="2">
        <f>'First Dose Daily Demand'!$C26*2</f>
        <v>463.54757091369595</v>
      </c>
      <c r="AQ26" s="2">
        <f>'First Dose Daily Demand'!$C26*2</f>
        <v>463.54757091369595</v>
      </c>
      <c r="AR26" s="2">
        <f>'First Dose Daily Demand'!$C26*2</f>
        <v>463.54757091369595</v>
      </c>
      <c r="AS26" s="2">
        <f>'First Dose Daily Demand'!$C26*2</f>
        <v>463.54757091369595</v>
      </c>
      <c r="AT26" s="2">
        <f>'First Dose Daily Demand'!$C26*2</f>
        <v>463.54757091369595</v>
      </c>
      <c r="AU26" s="2">
        <f>'First Dose Daily Demand'!$C26*2</f>
        <v>463.54757091369595</v>
      </c>
      <c r="AV26" s="2">
        <f>'First Dose Daily Demand'!$C26*2</f>
        <v>463.54757091369595</v>
      </c>
      <c r="AW26" s="2">
        <f>'First Dose Daily Demand'!$C26*2</f>
        <v>463.54757091369595</v>
      </c>
      <c r="AX26" s="2">
        <f>'First Dose Daily Demand'!$C26*2</f>
        <v>463.54757091369595</v>
      </c>
      <c r="AY26" s="2">
        <f>'First Dose Daily Demand'!$C26*2</f>
        <v>463.54757091369595</v>
      </c>
      <c r="AZ26" s="2">
        <f>'First Dose Daily Demand'!$C26*2</f>
        <v>463.54757091369595</v>
      </c>
      <c r="BA26" s="2">
        <f>'First Dose Daily Demand'!$C26*2</f>
        <v>463.54757091369595</v>
      </c>
      <c r="BB26" s="2">
        <f>'First Dose Daily Demand'!$C26*2</f>
        <v>463.54757091369595</v>
      </c>
      <c r="BC26" s="2">
        <f>'First Dose Daily Demand'!$C26*2</f>
        <v>463.54757091369595</v>
      </c>
      <c r="BD26" s="2">
        <f>'First Dose Daily Demand'!$C26*2</f>
        <v>463.54757091369595</v>
      </c>
      <c r="BE26" s="2">
        <f>'First Dose Daily Demand'!$C26*2</f>
        <v>463.54757091369595</v>
      </c>
      <c r="BF26" s="2">
        <f>'First Dose Daily Demand'!$C26*2</f>
        <v>463.54757091369595</v>
      </c>
      <c r="BG26" s="2">
        <f>'First Dose Daily Demand'!$C26*2</f>
        <v>463.54757091369595</v>
      </c>
      <c r="BH26" s="2">
        <f>'First Dose Daily Demand'!$C26*2</f>
        <v>463.54757091369595</v>
      </c>
      <c r="BI26" s="2">
        <f>'First Dose Daily Demand'!$C26*2</f>
        <v>463.54757091369595</v>
      </c>
      <c r="BJ26" s="2">
        <f>'First Dose Daily Demand'!$C26*2</f>
        <v>463.54757091369595</v>
      </c>
      <c r="BK26" s="2">
        <f>'First Dose Daily Demand'!$C26*2</f>
        <v>463.54757091369595</v>
      </c>
      <c r="BL26" s="2">
        <f>'First Dose Daily Demand'!$C26*2</f>
        <v>463.54757091369595</v>
      </c>
      <c r="BM26" s="2">
        <f>'First Dose Daily Demand'!$C26*2</f>
        <v>463.54757091369595</v>
      </c>
      <c r="BN26" s="2">
        <f>'First Dose Daily Demand'!$C26*2</f>
        <v>463.54757091369595</v>
      </c>
      <c r="BO26" s="2">
        <f>'First Dose Daily Demand'!$C26*2</f>
        <v>463.54757091369595</v>
      </c>
      <c r="BP26" s="2">
        <f>'First Dose Daily Demand'!$C26*2</f>
        <v>463.54757091369595</v>
      </c>
      <c r="BQ26" s="2">
        <f>'First Dose Daily Demand'!$C26*2</f>
        <v>463.54757091369595</v>
      </c>
      <c r="BR26" s="2">
        <f>'First Dose Daily Demand'!$C26*2</f>
        <v>463.54757091369595</v>
      </c>
      <c r="BS26" s="2">
        <f>'First Dose Daily Demand'!$C26*2</f>
        <v>463.54757091369595</v>
      </c>
      <c r="BT26" s="2">
        <f>'First Dose Daily Demand'!$C26*2</f>
        <v>463.54757091369595</v>
      </c>
      <c r="BU26" s="2">
        <f>'First Dose Daily Demand'!$C26*2</f>
        <v>463.54757091369595</v>
      </c>
      <c r="BV26" s="2">
        <f>'First Dose Daily Demand'!$C26*2</f>
        <v>463.54757091369595</v>
      </c>
      <c r="BW26" s="2">
        <f>'First Dose Daily Demand'!$C26*2</f>
        <v>463.54757091369595</v>
      </c>
      <c r="BX26" s="2">
        <f>'First Dose Daily Demand'!$C26*2</f>
        <v>463.54757091369595</v>
      </c>
      <c r="BY26" s="2">
        <f>'First Dose Daily Demand'!$C26*2</f>
        <v>463.54757091369595</v>
      </c>
      <c r="BZ26" s="2">
        <f>'First Dose Daily Demand'!$C26*2</f>
        <v>463.54757091369595</v>
      </c>
      <c r="CA26" s="2">
        <f>'First Dose Daily Demand'!$C26*2</f>
        <v>463.54757091369595</v>
      </c>
      <c r="CB26" s="2">
        <f>'First Dose Daily Demand'!$C26*2</f>
        <v>463.54757091369595</v>
      </c>
      <c r="CC26" s="2">
        <f>'First Dose Daily Demand'!$C26*2</f>
        <v>463.54757091369595</v>
      </c>
      <c r="CD26" s="2">
        <f>'First Dose Daily Demand'!$C26*2</f>
        <v>463.54757091369595</v>
      </c>
      <c r="CE26" s="2">
        <f>'First Dose Daily Demand'!$C26*2</f>
        <v>463.54757091369595</v>
      </c>
      <c r="CF26" s="2">
        <f>'First Dose Daily Demand'!$C26*2</f>
        <v>463.54757091369595</v>
      </c>
      <c r="CG26" s="2">
        <f>'First Dose Daily Demand'!$C26*2</f>
        <v>463.54757091369595</v>
      </c>
      <c r="CH26" s="2">
        <f>'First Dose Daily Demand'!$C26*2</f>
        <v>463.54757091369595</v>
      </c>
      <c r="CI26" s="2">
        <f>'First Dose Daily Demand'!$C26*2</f>
        <v>463.54757091369595</v>
      </c>
      <c r="CJ26" s="2">
        <f>'First Dose Daily Demand'!$C26*2</f>
        <v>463.54757091369595</v>
      </c>
      <c r="CK26" s="2">
        <f>'First Dose Daily Demand'!$C26*2</f>
        <v>463.54757091369595</v>
      </c>
      <c r="CL26" s="2">
        <f>'First Dose Daily Demand'!$C26*2</f>
        <v>463.54757091369595</v>
      </c>
      <c r="CM26" s="2">
        <f>'First Dose Daily Demand'!$C26*2</f>
        <v>463.54757091369595</v>
      </c>
      <c r="CN26" s="2">
        <f>'First Dose Daily Demand'!$C26*2</f>
        <v>463.54757091369595</v>
      </c>
      <c r="CO26" s="2">
        <f>'First Dose Daily Demand'!$C26*2</f>
        <v>463.54757091369595</v>
      </c>
      <c r="CP26" s="3">
        <f>'First Dose Daily Demand'!$F26+$CO26</f>
        <v>583.83266246419271</v>
      </c>
      <c r="CQ26" s="3">
        <f>'First Dose Daily Demand'!$F26+$CO26</f>
        <v>583.83266246419271</v>
      </c>
      <c r="CR26" s="3">
        <f>'First Dose Daily Demand'!$F26+$CO26</f>
        <v>583.83266246419271</v>
      </c>
      <c r="CS26" s="3">
        <f>'First Dose Daily Demand'!$F26+$CO26</f>
        <v>583.83266246419271</v>
      </c>
      <c r="CT26" s="3">
        <f>'First Dose Daily Demand'!$F26+$CO26</f>
        <v>583.83266246419271</v>
      </c>
      <c r="CU26" s="3">
        <f>'First Dose Daily Demand'!$F26+$CO26</f>
        <v>583.83266246419271</v>
      </c>
      <c r="CV26" s="3">
        <f>'First Dose Daily Demand'!$F26+$CO26</f>
        <v>583.83266246419271</v>
      </c>
      <c r="CW26" s="3">
        <f>'First Dose Daily Demand'!$F26+$CO26</f>
        <v>583.83266246419271</v>
      </c>
      <c r="CX26" s="3">
        <f>'First Dose Daily Demand'!$F26+$CO26</f>
        <v>583.83266246419271</v>
      </c>
      <c r="CY26" s="3">
        <f>'First Dose Daily Demand'!$F26+$CO26</f>
        <v>583.83266246419271</v>
      </c>
      <c r="CZ26" s="3">
        <f>'First Dose Daily Demand'!$F26+$CO26</f>
        <v>583.83266246419271</v>
      </c>
      <c r="DA26" s="3">
        <f>'First Dose Daily Demand'!$F26+$CO26</f>
        <v>583.83266246419271</v>
      </c>
      <c r="DB26" s="3">
        <f>'First Dose Daily Demand'!$F26+$CO26</f>
        <v>583.83266246419271</v>
      </c>
      <c r="DC26" s="3">
        <f>'First Dose Daily Demand'!$F26+$CO26</f>
        <v>583.83266246419271</v>
      </c>
      <c r="DD26" s="3">
        <f>'First Dose Daily Demand'!$F26+$CO26</f>
        <v>583.83266246419271</v>
      </c>
      <c r="DE26" s="3">
        <f>'First Dose Daily Demand'!$F26+$CO26</f>
        <v>583.83266246419271</v>
      </c>
      <c r="DF26" s="3">
        <f>'First Dose Daily Demand'!$F26+$CO26</f>
        <v>583.83266246419271</v>
      </c>
      <c r="DG26" s="3">
        <f>'First Dose Daily Demand'!$F26+$CO26</f>
        <v>583.83266246419271</v>
      </c>
      <c r="DH26" s="3">
        <f>'First Dose Daily Demand'!$F26+$CO26</f>
        <v>583.83266246419271</v>
      </c>
      <c r="DI26" s="3">
        <f>'First Dose Daily Demand'!$F26+$CO26</f>
        <v>583.83266246419271</v>
      </c>
      <c r="DJ26" s="3">
        <f>'First Dose Daily Demand'!$F26+$CO26</f>
        <v>583.83266246419271</v>
      </c>
      <c r="DK26" s="3">
        <f>'First Dose Daily Demand'!$F26+$CO26</f>
        <v>583.83266246419271</v>
      </c>
      <c r="DL26" s="3">
        <f>'First Dose Daily Demand'!$F26+$CO26</f>
        <v>583.83266246419271</v>
      </c>
      <c r="DM26" s="3">
        <f>'First Dose Daily Demand'!$F26+$CO26</f>
        <v>583.83266246419271</v>
      </c>
      <c r="DN26" s="3">
        <f>'First Dose Daily Demand'!$F26+$CO26</f>
        <v>583.83266246419271</v>
      </c>
      <c r="DO26" s="3">
        <f>'First Dose Daily Demand'!$F26+$CO26</f>
        <v>583.83266246419271</v>
      </c>
      <c r="DP26" s="3">
        <f>'First Dose Daily Demand'!$F26+$CO26</f>
        <v>583.83266246419271</v>
      </c>
      <c r="DQ26" s="3">
        <f>'First Dose Daily Demand'!$F26*2</f>
        <v>240.57018310099352</v>
      </c>
      <c r="DR26" s="3">
        <f>'First Dose Daily Demand'!$F26*2</f>
        <v>240.57018310099352</v>
      </c>
      <c r="DS26" s="3">
        <f>'First Dose Daily Demand'!$F26*2</f>
        <v>240.57018310099352</v>
      </c>
      <c r="DT26" s="3">
        <f>'First Dose Daily Demand'!$F26*2</f>
        <v>240.57018310099352</v>
      </c>
      <c r="DU26" s="3">
        <f>'First Dose Daily Demand'!$F26*2</f>
        <v>240.57018310099352</v>
      </c>
      <c r="DV26" s="3">
        <f>'First Dose Daily Demand'!$F26*2</f>
        <v>240.57018310099352</v>
      </c>
      <c r="DW26" s="3">
        <f>'First Dose Daily Demand'!$F26*2</f>
        <v>240.57018310099352</v>
      </c>
      <c r="DX26" s="3">
        <f>'First Dose Daily Demand'!$F26*2</f>
        <v>240.57018310099352</v>
      </c>
      <c r="DY26" s="3">
        <f>'First Dose Daily Demand'!$F26*2</f>
        <v>240.57018310099352</v>
      </c>
      <c r="DZ26" s="3">
        <f>'First Dose Daily Demand'!$F26*2</f>
        <v>240.57018310099352</v>
      </c>
      <c r="EA26" s="3">
        <f>'First Dose Daily Demand'!$F26*2</f>
        <v>240.57018310099352</v>
      </c>
      <c r="EB26" s="3">
        <f>'First Dose Daily Demand'!$F26*2</f>
        <v>240.57018310099352</v>
      </c>
      <c r="EC26" s="3">
        <f>'First Dose Daily Demand'!$F26*2</f>
        <v>240.57018310099352</v>
      </c>
      <c r="ED26" s="3">
        <f>'First Dose Daily Demand'!$F26*2</f>
        <v>240.57018310099352</v>
      </c>
      <c r="EE26" s="3">
        <f>'First Dose Daily Demand'!$F26*2</f>
        <v>240.57018310099352</v>
      </c>
      <c r="EF26" s="3">
        <f>'First Dose Daily Demand'!$F26*2</f>
        <v>240.57018310099352</v>
      </c>
      <c r="EG26" s="3">
        <f>'First Dose Daily Demand'!$F26*2</f>
        <v>240.57018310099352</v>
      </c>
      <c r="EH26" s="3">
        <f>'First Dose Daily Demand'!$F26*2</f>
        <v>240.57018310099352</v>
      </c>
      <c r="EI26" s="3">
        <f>'First Dose Daily Demand'!$F26*2</f>
        <v>240.57018310099352</v>
      </c>
      <c r="EJ26" s="3">
        <f>'First Dose Daily Demand'!$F26*2</f>
        <v>240.57018310099352</v>
      </c>
      <c r="EK26" s="3">
        <f>'First Dose Daily Demand'!$F26*2</f>
        <v>240.57018310099352</v>
      </c>
      <c r="EL26" s="3">
        <f>'First Dose Daily Demand'!$F26*2</f>
        <v>240.57018310099352</v>
      </c>
      <c r="EM26" s="3">
        <f>'First Dose Daily Demand'!$F26*2</f>
        <v>240.57018310099352</v>
      </c>
      <c r="EN26" s="3">
        <f>'First Dose Daily Demand'!$F26*2</f>
        <v>240.57018310099352</v>
      </c>
      <c r="EO26" s="3">
        <f>'First Dose Daily Demand'!$F26*2</f>
        <v>240.57018310099352</v>
      </c>
      <c r="EP26" s="3">
        <f>'First Dose Daily Demand'!$F26*2</f>
        <v>240.57018310099352</v>
      </c>
      <c r="EQ26" s="3">
        <f>'First Dose Daily Demand'!$F26*2</f>
        <v>240.57018310099352</v>
      </c>
      <c r="ER26" s="3">
        <f>'First Dose Daily Demand'!$F26*2</f>
        <v>240.57018310099352</v>
      </c>
      <c r="ES26" s="3">
        <f>'First Dose Daily Demand'!$F26*2</f>
        <v>240.57018310099352</v>
      </c>
      <c r="ET26" s="3">
        <f>'First Dose Daily Demand'!$F26*2</f>
        <v>240.57018310099352</v>
      </c>
      <c r="EU26" s="3">
        <f>'First Dose Daily Demand'!$F26*2</f>
        <v>240.57018310099352</v>
      </c>
      <c r="EV26" s="3">
        <f>'First Dose Daily Demand'!$F26*2</f>
        <v>240.57018310099352</v>
      </c>
      <c r="EW26" s="3">
        <f>'First Dose Daily Demand'!$F26*2</f>
        <v>240.57018310099352</v>
      </c>
      <c r="EX26" s="3">
        <f>'First Dose Daily Demand'!$F26*2</f>
        <v>240.57018310099352</v>
      </c>
      <c r="EY26" s="3">
        <f>'First Dose Daily Demand'!$F26*2</f>
        <v>240.57018310099352</v>
      </c>
      <c r="EZ26" s="3">
        <f>'First Dose Daily Demand'!$F26*2</f>
        <v>240.57018310099352</v>
      </c>
      <c r="FA26" s="3">
        <f>'First Dose Daily Demand'!$F26*2</f>
        <v>240.57018310099352</v>
      </c>
      <c r="FB26" s="3">
        <f>'First Dose Daily Demand'!$F26*2</f>
        <v>240.57018310099352</v>
      </c>
      <c r="FC26" s="3">
        <f>'First Dose Daily Demand'!$F26*2</f>
        <v>240.57018310099352</v>
      </c>
      <c r="FD26" s="3">
        <f>'First Dose Daily Demand'!$F26*2</f>
        <v>240.57018310099352</v>
      </c>
      <c r="FE26" s="3">
        <f>'First Dose Daily Demand'!$F26*2</f>
        <v>240.57018310099352</v>
      </c>
      <c r="FF26" s="3">
        <f>'First Dose Daily Demand'!$F26*2</f>
        <v>240.57018310099352</v>
      </c>
      <c r="FG26" s="3">
        <f>'First Dose Daily Demand'!$F26*2</f>
        <v>240.57018310099352</v>
      </c>
      <c r="FH26" s="3">
        <f>'First Dose Daily Demand'!$F26*2</f>
        <v>240.57018310099352</v>
      </c>
      <c r="FI26" s="3">
        <f>'First Dose Daily Demand'!$F26*2</f>
        <v>240.57018310099352</v>
      </c>
      <c r="FJ26" s="3">
        <f>'First Dose Daily Demand'!$F26*2</f>
        <v>240.57018310099352</v>
      </c>
      <c r="FK26" s="3">
        <f>'First Dose Daily Demand'!$F26*2</f>
        <v>240.57018310099352</v>
      </c>
      <c r="FL26" s="3">
        <f>'First Dose Daily Demand'!$F26*2</f>
        <v>240.57018310099352</v>
      </c>
      <c r="FM26" s="3">
        <f>'First Dose Daily Demand'!$F26*2</f>
        <v>240.57018310099352</v>
      </c>
      <c r="FN26" s="3">
        <f>'First Dose Daily Demand'!$F26*2</f>
        <v>240.57018310099352</v>
      </c>
      <c r="FO26" s="3">
        <f>'First Dose Daily Demand'!$F26*2</f>
        <v>240.57018310099352</v>
      </c>
      <c r="FP26" s="3">
        <f>'First Dose Daily Demand'!$F26*2</f>
        <v>240.57018310099352</v>
      </c>
      <c r="FQ26" s="3">
        <f>'First Dose Daily Demand'!$F26*2</f>
        <v>240.57018310099352</v>
      </c>
      <c r="FR26" s="3">
        <f>'First Dose Daily Demand'!$F26*2</f>
        <v>240.57018310099352</v>
      </c>
      <c r="FS26" s="3">
        <f>'First Dose Daily Demand'!$F26*2</f>
        <v>240.57018310099352</v>
      </c>
      <c r="FT26" s="3">
        <f>'First Dose Daily Demand'!$F26*2</f>
        <v>240.57018310099352</v>
      </c>
      <c r="FU26" s="3">
        <f>'First Dose Daily Demand'!$F26*2</f>
        <v>240.57018310099352</v>
      </c>
      <c r="FV26" s="3">
        <f>'First Dose Daily Demand'!$F26*2</f>
        <v>240.57018310099352</v>
      </c>
      <c r="FW26" s="3">
        <f>'First Dose Daily Demand'!$F26*2</f>
        <v>240.57018310099352</v>
      </c>
      <c r="FX26" s="3">
        <f>'First Dose Daily Demand'!$F26*2</f>
        <v>240.57018310099352</v>
      </c>
      <c r="FY26" s="3">
        <f>'First Dose Daily Demand'!$F26*2</f>
        <v>240.57018310099352</v>
      </c>
      <c r="FZ26" s="3">
        <f>'First Dose Daily Demand'!$F26*2</f>
        <v>240.57018310099352</v>
      </c>
      <c r="GA26" s="3">
        <f>'First Dose Daily Demand'!$F26*2</f>
        <v>240.57018310099352</v>
      </c>
      <c r="GB26" s="3">
        <f>'First Dose Daily Demand'!$F26*2</f>
        <v>240.57018310099352</v>
      </c>
      <c r="GC26" s="3">
        <f>'First Dose Daily Demand'!$F26*2</f>
        <v>240.57018310099352</v>
      </c>
      <c r="GD26" s="3">
        <f>'First Dose Daily Demand'!$F26*2</f>
        <v>240.57018310099352</v>
      </c>
      <c r="GE26" s="3">
        <f>'First Dose Daily Demand'!$F26*2</f>
        <v>240.57018310099352</v>
      </c>
      <c r="GF26" s="3">
        <f>'First Dose Daily Demand'!$F26*2</f>
        <v>240.57018310099352</v>
      </c>
      <c r="GG26" s="3">
        <f>'First Dose Daily Demand'!$F26*2</f>
        <v>240.57018310099352</v>
      </c>
      <c r="GH26" s="3">
        <f>'First Dose Daily Demand'!$F26*2</f>
        <v>240.57018310099352</v>
      </c>
      <c r="GI26" s="3">
        <f>'First Dose Daily Demand'!$F26*2</f>
        <v>240.57018310099352</v>
      </c>
      <c r="GJ26" s="3">
        <f>'First Dose Daily Demand'!$F26*2</f>
        <v>240.57018310099352</v>
      </c>
      <c r="GK26" s="3">
        <f>'First Dose Daily Demand'!$F26*2</f>
        <v>240.57018310099352</v>
      </c>
      <c r="GL26" s="3">
        <f>'First Dose Daily Demand'!$F26*2</f>
        <v>240.57018310099352</v>
      </c>
      <c r="GM26" s="3">
        <f>'First Dose Daily Demand'!$F26*2</f>
        <v>240.57018310099352</v>
      </c>
      <c r="GN26" s="3">
        <f>'First Dose Daily Demand'!$F26*2</f>
        <v>240.57018310099352</v>
      </c>
      <c r="GO26" s="3">
        <f>'First Dose Daily Demand'!$F26*2</f>
        <v>240.57018310099352</v>
      </c>
      <c r="GP26" s="3">
        <f>'First Dose Daily Demand'!$F26*2</f>
        <v>240.57018310099352</v>
      </c>
      <c r="GQ26" s="3">
        <f>'First Dose Daily Demand'!$F26*2</f>
        <v>240.57018310099352</v>
      </c>
      <c r="GR26" s="3">
        <f>'First Dose Daily Demand'!$F26*2</f>
        <v>240.57018310099352</v>
      </c>
      <c r="GS26" s="3">
        <f>'First Dose Daily Demand'!$F26*2</f>
        <v>240.57018310099352</v>
      </c>
      <c r="GT26" s="3">
        <f>'First Dose Daily Demand'!$F26*2</f>
        <v>240.57018310099352</v>
      </c>
      <c r="GU26" s="3">
        <f>'First Dose Daily Demand'!$F26*2</f>
        <v>240.57018310099352</v>
      </c>
      <c r="GV26" s="3">
        <f>'First Dose Daily Demand'!$F26*2</f>
        <v>240.57018310099352</v>
      </c>
      <c r="GW26" s="3">
        <f>'First Dose Daily Demand'!$F26*2</f>
        <v>240.57018310099352</v>
      </c>
      <c r="GX26" s="3">
        <f>'First Dose Daily Demand'!$F26*2</f>
        <v>240.57018310099352</v>
      </c>
      <c r="GY26" s="3">
        <f>'First Dose Daily Demand'!$F26*2</f>
        <v>240.57018310099352</v>
      </c>
      <c r="GZ26" s="3">
        <f>'First Dose Daily Demand'!$F26*2</f>
        <v>240.57018310099352</v>
      </c>
      <c r="HA26" s="3">
        <f>'First Dose Daily Demand'!$F26*2</f>
        <v>240.57018310099352</v>
      </c>
      <c r="HB26" s="3">
        <f>'First Dose Daily Demand'!$F26*2</f>
        <v>240.57018310099352</v>
      </c>
      <c r="HC26" s="3">
        <f>'First Dose Daily Demand'!$F26*2</f>
        <v>240.57018310099352</v>
      </c>
      <c r="HD26" s="3">
        <f>'First Dose Daily Demand'!$F26*2</f>
        <v>240.57018310099352</v>
      </c>
      <c r="HE26" s="3">
        <f>'First Dose Daily Demand'!$F26*2</f>
        <v>240.57018310099352</v>
      </c>
      <c r="HF26" s="3">
        <f>'First Dose Daily Demand'!$F26*2</f>
        <v>240.57018310099352</v>
      </c>
      <c r="HG26" s="3">
        <f>'First Dose Daily Demand'!$F26*2</f>
        <v>240.57018310099352</v>
      </c>
      <c r="HH26" s="3">
        <f>'First Dose Daily Demand'!$F26*2</f>
        <v>240.57018310099352</v>
      </c>
      <c r="HI26" s="3">
        <f>'First Dose Daily Demand'!$F26*2</f>
        <v>240.57018310099352</v>
      </c>
      <c r="HJ26" s="3">
        <f>'First Dose Daily Demand'!$F26*2</f>
        <v>240.57018310099352</v>
      </c>
      <c r="HK26" s="3">
        <f>'First Dose Daily Demand'!$F26*2</f>
        <v>240.57018310099352</v>
      </c>
      <c r="HL26" s="3">
        <f>'First Dose Daily Demand'!$F26*2</f>
        <v>240.57018310099352</v>
      </c>
      <c r="HM26" s="3">
        <f>'First Dose Daily Demand'!$F26*2</f>
        <v>240.57018310099352</v>
      </c>
      <c r="HN26" s="3">
        <f>'First Dose Daily Demand'!$F26*2</f>
        <v>240.57018310099352</v>
      </c>
      <c r="HO26" s="3">
        <f>'First Dose Daily Demand'!$F26*2</f>
        <v>240.57018310099352</v>
      </c>
      <c r="HP26" s="3">
        <f>'First Dose Daily Demand'!$F26*2</f>
        <v>240.57018310099352</v>
      </c>
      <c r="HQ26" s="3">
        <f>'First Dose Daily Demand'!$F26*2</f>
        <v>240.57018310099352</v>
      </c>
      <c r="HR26" s="3">
        <f>'First Dose Daily Demand'!$F26*2</f>
        <v>240.57018310099352</v>
      </c>
      <c r="HS26" s="3">
        <f>'First Dose Daily Demand'!$F26*2</f>
        <v>240.57018310099352</v>
      </c>
      <c r="HT26" s="3">
        <f>'First Dose Daily Demand'!$F26*2</f>
        <v>240.57018310099352</v>
      </c>
      <c r="HU26" s="3">
        <f>'First Dose Daily Demand'!$F26*2</f>
        <v>240.57018310099352</v>
      </c>
      <c r="HV26" s="3">
        <f>'First Dose Daily Demand'!$F26*2</f>
        <v>240.57018310099352</v>
      </c>
      <c r="HW26" s="3">
        <f>'First Dose Daily Demand'!$F26*2</f>
        <v>240.57018310099352</v>
      </c>
      <c r="HX26" s="3">
        <f>'First Dose Daily Demand'!$F26*2</f>
        <v>240.57018310099352</v>
      </c>
      <c r="HY26" s="3">
        <f>'First Dose Daily Demand'!$F26*2</f>
        <v>240.57018310099352</v>
      </c>
      <c r="HZ26" s="3">
        <f>'First Dose Daily Demand'!$F26*2</f>
        <v>240.57018310099352</v>
      </c>
      <c r="IA26" s="3">
        <f>'First Dose Daily Demand'!$F26*2</f>
        <v>240.57018310099352</v>
      </c>
      <c r="IB26" s="3">
        <f>'First Dose Daily Demand'!$F26*2</f>
        <v>240.57018310099352</v>
      </c>
      <c r="IC26" s="3">
        <f>'First Dose Daily Demand'!$F26*2</f>
        <v>240.57018310099352</v>
      </c>
      <c r="ID26" s="3">
        <f>'First Dose Daily Demand'!$F26*2</f>
        <v>240.57018310099352</v>
      </c>
      <c r="IE26" s="3">
        <f>'First Dose Daily Demand'!$F26*2</f>
        <v>240.57018310099352</v>
      </c>
      <c r="IF26" s="3">
        <f>'First Dose Daily Demand'!$F26*2</f>
        <v>240.57018310099352</v>
      </c>
      <c r="IG26" s="3">
        <f>'First Dose Daily Demand'!$F26*2</f>
        <v>240.57018310099352</v>
      </c>
      <c r="IH26" s="3">
        <f>'First Dose Daily Demand'!$F26*2</f>
        <v>240.57018310099352</v>
      </c>
      <c r="II26" s="3">
        <f>'First Dose Daily Demand'!$F26*2</f>
        <v>240.57018310099352</v>
      </c>
      <c r="IJ26" s="3">
        <f>'First Dose Daily Demand'!$F26*2</f>
        <v>240.57018310099352</v>
      </c>
      <c r="IK26" s="3">
        <f>'First Dose Daily Demand'!$F26*2</f>
        <v>240.57018310099352</v>
      </c>
      <c r="IL26" s="3">
        <f>'First Dose Daily Demand'!$F26*2</f>
        <v>240.57018310099352</v>
      </c>
      <c r="IM26" s="3">
        <f>'First Dose Daily Demand'!$F26*2</f>
        <v>240.57018310099352</v>
      </c>
      <c r="IN26" s="3">
        <f>'First Dose Daily Demand'!$F26*2</f>
        <v>240.57018310099352</v>
      </c>
      <c r="IO26" s="3">
        <f>'First Dose Daily Demand'!$F26*2</f>
        <v>240.57018310099352</v>
      </c>
      <c r="IP26" s="3">
        <f>'First Dose Daily Demand'!$F26*2</f>
        <v>240.57018310099352</v>
      </c>
      <c r="IQ26" s="3">
        <f>'First Dose Daily Demand'!$F26*2</f>
        <v>240.57018310099352</v>
      </c>
      <c r="IR26" s="3">
        <f>'First Dose Daily Demand'!$F26*2</f>
        <v>240.57018310099352</v>
      </c>
      <c r="IS26" s="3">
        <f>'First Dose Daily Demand'!$F26*2</f>
        <v>240.57018310099352</v>
      </c>
      <c r="IT26" s="3">
        <f>'First Dose Daily Demand'!$F26*2</f>
        <v>240.57018310099352</v>
      </c>
      <c r="IU26" s="3">
        <f>'First Dose Daily Demand'!$F26*2</f>
        <v>240.57018310099352</v>
      </c>
      <c r="IV26" s="3">
        <f>'First Dose Daily Demand'!$F26*2</f>
        <v>240.57018310099352</v>
      </c>
      <c r="IW26" s="3">
        <f>'First Dose Daily Demand'!$F26*2</f>
        <v>240.57018310099352</v>
      </c>
      <c r="IX26" s="3">
        <f>'First Dose Daily Demand'!$F26*2</f>
        <v>240.57018310099352</v>
      </c>
      <c r="IY26" s="3">
        <f>'First Dose Daily Demand'!$F26*2</f>
        <v>240.57018310099352</v>
      </c>
      <c r="IZ26" s="3">
        <f>'First Dose Daily Demand'!$F26*2</f>
        <v>240.57018310099352</v>
      </c>
      <c r="JA26" s="3">
        <f>'First Dose Daily Demand'!$F26*2</f>
        <v>240.57018310099352</v>
      </c>
      <c r="JB26" s="3">
        <f>'First Dose Daily Demand'!$F26*2</f>
        <v>240.57018310099352</v>
      </c>
      <c r="JC26" s="3">
        <f>'First Dose Daily Demand'!$F26*2</f>
        <v>240.57018310099352</v>
      </c>
      <c r="JD26" s="3">
        <f>'First Dose Daily Demand'!$F26*2</f>
        <v>240.57018310099352</v>
      </c>
      <c r="JE26" s="3">
        <f>'First Dose Daily Demand'!$F26*2</f>
        <v>240.57018310099352</v>
      </c>
      <c r="JF26" s="3">
        <f>'First Dose Daily Demand'!$F26*2</f>
        <v>240.57018310099352</v>
      </c>
      <c r="JG26" s="3">
        <f>'First Dose Daily Demand'!$F26*2</f>
        <v>240.57018310099352</v>
      </c>
      <c r="JH26" s="3">
        <f>'First Dose Daily Demand'!$F26*2</f>
        <v>240.57018310099352</v>
      </c>
      <c r="JI26" s="3">
        <f>'First Dose Daily Demand'!$F26*2</f>
        <v>240.57018310099352</v>
      </c>
      <c r="JJ26" s="3">
        <f>'First Dose Daily Demand'!$F26*2</f>
        <v>240.57018310099352</v>
      </c>
      <c r="JK26" s="3">
        <f>'First Dose Daily Demand'!$F26*2</f>
        <v>240.57018310099352</v>
      </c>
      <c r="JL26" s="3">
        <f>'First Dose Daily Demand'!$F26*2</f>
        <v>240.57018310099352</v>
      </c>
      <c r="JM26" s="3">
        <f>'First Dose Daily Demand'!$F26*2</f>
        <v>240.57018310099352</v>
      </c>
      <c r="JN26" s="3">
        <f>'First Dose Daily Demand'!$F26*2</f>
        <v>240.57018310099352</v>
      </c>
      <c r="JO26" s="3">
        <f>'First Dose Daily Demand'!$F26*2</f>
        <v>240.57018310099352</v>
      </c>
      <c r="JP26" s="3">
        <f>'First Dose Daily Demand'!$F26*2</f>
        <v>240.57018310099352</v>
      </c>
      <c r="JQ26" s="3">
        <f>'First Dose Daily Demand'!$F26*2</f>
        <v>240.57018310099352</v>
      </c>
    </row>
    <row r="31" spans="1:277">
      <c r="C31" s="3"/>
    </row>
  </sheetData>
  <mergeCells count="2">
    <mergeCell ref="A3:A15"/>
    <mergeCell ref="A16:A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94933-1636-419E-978A-A36EC3D0400F}">
  <sheetPr codeName="Sheet12"/>
  <dimension ref="A1:K26"/>
  <sheetViews>
    <sheetView workbookViewId="0">
      <selection activeCell="C3" sqref="C3"/>
    </sheetView>
  </sheetViews>
  <sheetFormatPr baseColWidth="10" defaultColWidth="8.83203125" defaultRowHeight="16"/>
  <cols>
    <col min="1" max="1" width="12.1640625" bestFit="1" customWidth="1"/>
    <col min="2" max="2" width="30.5" bestFit="1" customWidth="1"/>
  </cols>
  <sheetData>
    <row r="1" spans="1:11">
      <c r="C1" s="65" t="s">
        <v>211</v>
      </c>
      <c r="D1" s="65"/>
      <c r="E1" s="65"/>
      <c r="F1" s="65"/>
      <c r="G1" s="65"/>
      <c r="H1" s="65"/>
      <c r="I1" s="65"/>
      <c r="J1" s="65"/>
      <c r="K1" s="65"/>
    </row>
    <row r="2" spans="1:11">
      <c r="A2" t="s">
        <v>0</v>
      </c>
      <c r="B2" t="s">
        <v>145</v>
      </c>
      <c r="C2" t="s">
        <v>146</v>
      </c>
      <c r="D2" t="s">
        <v>147</v>
      </c>
      <c r="E2" t="s">
        <v>148</v>
      </c>
      <c r="F2" s="26"/>
    </row>
    <row r="3" spans="1:11">
      <c r="A3" s="68" t="s">
        <v>10</v>
      </c>
      <c r="B3" t="s">
        <v>25</v>
      </c>
      <c r="C3" s="2">
        <f>'M1 Vancouver Hospital Breakdown'!$D43/5</f>
        <v>12035.722623015216</v>
      </c>
      <c r="D3" s="2">
        <f>'M1 Vancouver Hospital Breakdown'!$D43/5*2</f>
        <v>24071.445246030431</v>
      </c>
      <c r="E3" s="2">
        <f>'M1 Vancouver Hospital Breakdown'!$D43/5*2</f>
        <v>24071.445246030431</v>
      </c>
      <c r="F3" s="44"/>
      <c r="G3" s="17"/>
      <c r="H3" s="17"/>
      <c r="I3" s="17"/>
      <c r="J3" s="17"/>
      <c r="K3" s="17"/>
    </row>
    <row r="4" spans="1:11">
      <c r="A4" s="68"/>
      <c r="B4" t="s">
        <v>26</v>
      </c>
      <c r="C4" s="2">
        <f>'M1 Vancouver Hospital Breakdown'!$D44/5</f>
        <v>10063.77723656886</v>
      </c>
      <c r="D4" s="2">
        <f>'M1 Vancouver Hospital Breakdown'!$D44/5*2</f>
        <v>20127.554473137719</v>
      </c>
      <c r="E4" s="2">
        <f>'M1 Vancouver Hospital Breakdown'!$D44/5*2</f>
        <v>20127.554473137719</v>
      </c>
      <c r="F4" s="44"/>
      <c r="G4" s="17"/>
      <c r="H4" s="17"/>
      <c r="I4" s="17"/>
      <c r="J4" s="17"/>
      <c r="K4" s="17"/>
    </row>
    <row r="5" spans="1:11">
      <c r="A5" s="68"/>
      <c r="B5" t="s">
        <v>27</v>
      </c>
      <c r="C5" s="2">
        <f>'M1 Vancouver Hospital Breakdown'!$D45/5</f>
        <v>12308.168317633066</v>
      </c>
      <c r="D5" s="2">
        <f>'M1 Vancouver Hospital Breakdown'!$D45/5*2</f>
        <v>24616.336635266132</v>
      </c>
      <c r="E5" s="2">
        <f>'M1 Vancouver Hospital Breakdown'!$D45/5*2</f>
        <v>24616.336635266132</v>
      </c>
      <c r="F5" s="44"/>
      <c r="G5" s="17"/>
      <c r="H5" s="17"/>
      <c r="I5" s="17"/>
      <c r="J5" s="17"/>
      <c r="K5" s="17"/>
    </row>
    <row r="6" spans="1:11">
      <c r="A6" s="68"/>
      <c r="B6" t="s">
        <v>175</v>
      </c>
      <c r="C6" s="2">
        <f>'M1 Vancouver Hospital Breakdown'!$D46/5</f>
        <v>18778.063931571691</v>
      </c>
      <c r="D6" s="2">
        <f>'M1 Vancouver Hospital Breakdown'!$D46/5*2</f>
        <v>37556.127863143382</v>
      </c>
      <c r="E6" s="2">
        <f>'M1 Vancouver Hospital Breakdown'!$D46/5*2</f>
        <v>37556.127863143382</v>
      </c>
      <c r="F6" s="44"/>
      <c r="G6" s="17"/>
      <c r="H6" s="17"/>
      <c r="I6" s="17"/>
      <c r="J6" s="17"/>
      <c r="K6" s="17"/>
    </row>
    <row r="7" spans="1:11">
      <c r="A7" s="68"/>
      <c r="B7" t="s">
        <v>28</v>
      </c>
      <c r="C7" s="2">
        <f>'M1 Vancouver Hospital Breakdown'!$D47/5</f>
        <v>8521.0271224656917</v>
      </c>
      <c r="D7" s="2">
        <f>'M1 Vancouver Hospital Breakdown'!$D47/5*2</f>
        <v>17042.054244931383</v>
      </c>
      <c r="E7" s="2">
        <f>'M1 Vancouver Hospital Breakdown'!$D47/5*2</f>
        <v>17042.054244931383</v>
      </c>
      <c r="F7" s="44"/>
      <c r="G7" s="17"/>
      <c r="H7" s="17"/>
      <c r="I7" s="17"/>
      <c r="J7" s="17"/>
      <c r="K7" s="17"/>
    </row>
    <row r="8" spans="1:11">
      <c r="A8" s="68"/>
      <c r="B8" t="s">
        <v>29</v>
      </c>
      <c r="C8" s="2">
        <f>'M1 Vancouver Hospital Breakdown'!$D48/5</f>
        <v>42017.892629111062</v>
      </c>
      <c r="D8" s="2">
        <f>'M1 Vancouver Hospital Breakdown'!$D48/5*2</f>
        <v>84035.785258222124</v>
      </c>
      <c r="E8" s="2">
        <f>'M1 Vancouver Hospital Breakdown'!$D48/5*2</f>
        <v>84035.785258222124</v>
      </c>
      <c r="F8" s="44"/>
      <c r="G8" s="17"/>
      <c r="H8" s="17"/>
      <c r="I8" s="17"/>
      <c r="J8" s="17"/>
      <c r="K8" s="17"/>
    </row>
    <row r="9" spans="1:11">
      <c r="A9" s="68"/>
      <c r="B9" t="s">
        <v>30</v>
      </c>
      <c r="C9" s="2">
        <f>'M1 Vancouver Hospital Breakdown'!$D49/5</f>
        <v>16089.467913630553</v>
      </c>
      <c r="D9" s="2">
        <f>'M1 Vancouver Hospital Breakdown'!$D49/5*2</f>
        <v>32178.935827261106</v>
      </c>
      <c r="E9" s="2">
        <f>'M1 Vancouver Hospital Breakdown'!$D49/5*2</f>
        <v>32178.935827261106</v>
      </c>
      <c r="F9" s="44"/>
      <c r="G9" s="17"/>
      <c r="H9" s="17"/>
      <c r="I9" s="17"/>
      <c r="J9" s="17"/>
      <c r="K9" s="17"/>
    </row>
    <row r="10" spans="1:11">
      <c r="A10" s="68"/>
      <c r="B10" t="s">
        <v>31</v>
      </c>
      <c r="C10" s="2">
        <f>'M1 Vancouver Hospital Breakdown'!$D50/5</f>
        <v>30769.812294169136</v>
      </c>
      <c r="D10" s="2">
        <f>'M1 Vancouver Hospital Breakdown'!$D50/5*2</f>
        <v>61539.624588338273</v>
      </c>
      <c r="E10" s="2">
        <f>'M1 Vancouver Hospital Breakdown'!$D50/5*2</f>
        <v>61539.624588338273</v>
      </c>
      <c r="F10" s="44"/>
      <c r="G10" s="17"/>
      <c r="H10" s="17"/>
      <c r="I10" s="17"/>
      <c r="J10" s="17"/>
      <c r="K10" s="17"/>
    </row>
    <row r="11" spans="1:11">
      <c r="A11" s="68"/>
      <c r="B11" t="s">
        <v>32</v>
      </c>
      <c r="C11" s="2">
        <f>'M1 Vancouver Hospital Breakdown'!$D51/5</f>
        <v>8294.9085545979287</v>
      </c>
      <c r="D11" s="2">
        <f>'M1 Vancouver Hospital Breakdown'!$D51/5*2</f>
        <v>16589.817109195857</v>
      </c>
      <c r="E11" s="2">
        <f>'M1 Vancouver Hospital Breakdown'!$D51/5*2</f>
        <v>16589.817109195857</v>
      </c>
      <c r="F11" s="44"/>
      <c r="G11" s="17"/>
      <c r="H11" s="17"/>
      <c r="I11" s="17"/>
      <c r="J11" s="17"/>
      <c r="K11" s="17"/>
    </row>
    <row r="12" spans="1:11">
      <c r="A12" s="68"/>
      <c r="B12" t="s">
        <v>33</v>
      </c>
      <c r="C12" s="2">
        <f>'M1 Vancouver Hospital Breakdown'!$D52/5</f>
        <v>11616.101082644898</v>
      </c>
      <c r="D12" s="2">
        <f>'M1 Vancouver Hospital Breakdown'!$D52/5*2</f>
        <v>23232.202165289797</v>
      </c>
      <c r="E12" s="2">
        <f>'M1 Vancouver Hospital Breakdown'!$D52/5*2</f>
        <v>23232.202165289797</v>
      </c>
      <c r="F12" s="44"/>
      <c r="G12" s="17"/>
      <c r="H12" s="17"/>
      <c r="I12" s="17"/>
      <c r="J12" s="17"/>
      <c r="K12" s="17"/>
    </row>
    <row r="13" spans="1:11">
      <c r="A13" s="68"/>
      <c r="B13" t="s">
        <v>34</v>
      </c>
      <c r="C13" s="2">
        <f>'M1 Vancouver Hospital Breakdown'!$D53/5</f>
        <v>6673.7025183102869</v>
      </c>
      <c r="D13" s="2">
        <f>'M1 Vancouver Hospital Breakdown'!$D53/5*2</f>
        <v>13347.405036620574</v>
      </c>
      <c r="E13" s="2">
        <f>'M1 Vancouver Hospital Breakdown'!$D53/5*2</f>
        <v>13347.405036620574</v>
      </c>
      <c r="F13" s="44"/>
      <c r="G13" s="17"/>
      <c r="H13" s="17"/>
      <c r="I13" s="17"/>
      <c r="J13" s="17"/>
      <c r="K13" s="17"/>
    </row>
    <row r="14" spans="1:11">
      <c r="A14" s="68"/>
      <c r="B14" t="s">
        <v>35</v>
      </c>
      <c r="C14" s="2">
        <f>'M1 Vancouver Hospital Breakdown'!$D54/5</f>
        <v>5760.1413147971844</v>
      </c>
      <c r="D14" s="2">
        <f>'M1 Vancouver Hospital Breakdown'!$D54/5*2</f>
        <v>11520.282629594369</v>
      </c>
      <c r="E14" s="2">
        <f>'M1 Vancouver Hospital Breakdown'!$D54/5*2</f>
        <v>11520.282629594369</v>
      </c>
      <c r="F14" s="44"/>
      <c r="G14" s="17"/>
      <c r="H14" s="17"/>
      <c r="I14" s="17"/>
      <c r="J14" s="17"/>
      <c r="K14" s="17"/>
    </row>
    <row r="15" spans="1:11">
      <c r="A15" s="68"/>
      <c r="B15" s="12" t="s">
        <v>36</v>
      </c>
      <c r="C15" s="2">
        <f>'M1 Vancouver Hospital Breakdown'!$D55/5</f>
        <v>11263.982466015514</v>
      </c>
      <c r="D15" s="2">
        <f>'M1 Vancouver Hospital Breakdown'!$D55/5*2</f>
        <v>22527.964932031027</v>
      </c>
      <c r="E15" s="2">
        <f>'M1 Vancouver Hospital Breakdown'!$D55/5*2</f>
        <v>22527.964932031027</v>
      </c>
      <c r="F15" s="44"/>
      <c r="G15" s="17"/>
      <c r="H15" s="17"/>
      <c r="I15" s="17"/>
      <c r="J15" s="17"/>
      <c r="K15" s="17"/>
    </row>
    <row r="16" spans="1:11">
      <c r="A16" s="68" t="s">
        <v>11</v>
      </c>
      <c r="B16" t="s">
        <v>109</v>
      </c>
      <c r="C16" s="51">
        <f>'M2 Victoria Hospital Breakdown'!$D23/5</f>
        <v>22026.174136329002</v>
      </c>
      <c r="D16" s="51">
        <f>'M2 Victoria Hospital Breakdown'!$D23/5*2</f>
        <v>44052.348272658004</v>
      </c>
      <c r="E16" s="41">
        <f>'M2 Victoria Hospital Breakdown'!$D23/5*2</f>
        <v>44052.348272658004</v>
      </c>
      <c r="F16" s="17"/>
      <c r="G16" s="17"/>
      <c r="H16" s="17"/>
      <c r="I16" s="17"/>
      <c r="J16" s="17"/>
      <c r="K16" s="17"/>
    </row>
    <row r="17" spans="1:11">
      <c r="A17" s="68"/>
      <c r="B17" t="s">
        <v>110</v>
      </c>
      <c r="C17" s="39">
        <f>'M2 Victoria Hospital Breakdown'!$D24/5</f>
        <v>5231.2123766602444</v>
      </c>
      <c r="D17" s="39">
        <f>'M2 Victoria Hospital Breakdown'!$D24/5*2</f>
        <v>10462.424753320489</v>
      </c>
      <c r="E17" s="42">
        <f>'M2 Victoria Hospital Breakdown'!$D24/5*2</f>
        <v>10462.424753320489</v>
      </c>
      <c r="F17" s="17"/>
      <c r="G17" s="17"/>
      <c r="H17" s="17"/>
      <c r="I17" s="17"/>
      <c r="J17" s="17"/>
      <c r="K17" s="17"/>
    </row>
    <row r="18" spans="1:11">
      <c r="A18" s="68"/>
      <c r="B18" s="12" t="s">
        <v>111</v>
      </c>
      <c r="C18" s="40">
        <f>'M2 Victoria Hospital Breakdown'!$D25/5</f>
        <v>5137.5282400275855</v>
      </c>
      <c r="D18" s="40">
        <f>'M2 Victoria Hospital Breakdown'!$D25/5*2</f>
        <v>10275.056480055171</v>
      </c>
      <c r="E18" s="43">
        <f>'M2 Victoria Hospital Breakdown'!$D25/5*2</f>
        <v>10275.056480055171</v>
      </c>
      <c r="F18" s="17"/>
      <c r="G18" s="17"/>
      <c r="H18" s="17"/>
      <c r="I18" s="17"/>
      <c r="J18" s="17"/>
      <c r="K18" s="17"/>
    </row>
    <row r="19" spans="1:11">
      <c r="A19" s="5" t="s">
        <v>12</v>
      </c>
      <c r="B19" t="s">
        <v>155</v>
      </c>
      <c r="C19" s="15">
        <f>'City Demand Breakdown'!$D$18/5</f>
        <v>11416.175027869949</v>
      </c>
      <c r="D19" s="15">
        <f>'City Demand Breakdown'!$D$18/5*2</f>
        <v>22832.350055739898</v>
      </c>
      <c r="E19" s="15">
        <f>'City Demand Breakdown'!$D$18/5*2</f>
        <v>22832.350055739898</v>
      </c>
      <c r="F19" s="44"/>
      <c r="G19" s="17"/>
      <c r="H19" s="17"/>
      <c r="I19" s="17"/>
      <c r="J19" s="17"/>
      <c r="K19" s="17"/>
    </row>
    <row r="20" spans="1:11">
      <c r="A20" s="5" t="s">
        <v>13</v>
      </c>
      <c r="B20" t="s">
        <v>156</v>
      </c>
      <c r="C20" s="15">
        <f>'City Demand Breakdown'!$E$18/5</f>
        <v>8322.8994642997804</v>
      </c>
      <c r="D20" s="15">
        <f>'City Demand Breakdown'!$E$18/5*2</f>
        <v>16645.798928599561</v>
      </c>
      <c r="E20" s="15">
        <f>'City Demand Breakdown'!$E$18/5*2</f>
        <v>16645.798928599561</v>
      </c>
      <c r="F20" s="44"/>
      <c r="G20" s="17"/>
      <c r="H20" s="17"/>
      <c r="I20" s="17"/>
      <c r="J20" s="17"/>
      <c r="K20" s="17"/>
    </row>
    <row r="21" spans="1:11">
      <c r="A21" s="5" t="s">
        <v>14</v>
      </c>
      <c r="B21" t="s">
        <v>157</v>
      </c>
      <c r="C21" s="15">
        <f>'City Demand Breakdown'!$F$18/5</f>
        <v>10068.27014447578</v>
      </c>
      <c r="D21" s="15">
        <f>'City Demand Breakdown'!$F$18/5*2</f>
        <v>20136.540288951561</v>
      </c>
      <c r="E21" s="15">
        <f>'City Demand Breakdown'!$F$18/5*2</f>
        <v>20136.540288951561</v>
      </c>
      <c r="F21" s="44"/>
      <c r="G21" s="17"/>
      <c r="H21" s="17"/>
      <c r="I21" s="17"/>
      <c r="J21" s="17"/>
      <c r="K21" s="17"/>
    </row>
    <row r="22" spans="1:11">
      <c r="A22" s="5" t="s">
        <v>15</v>
      </c>
      <c r="B22" t="s">
        <v>158</v>
      </c>
      <c r="C22" s="15">
        <f>'City Demand Breakdown'!$G$18/5</f>
        <v>7639.9793130863491</v>
      </c>
      <c r="D22" s="15">
        <f>'City Demand Breakdown'!$G$18/5*2</f>
        <v>15279.958626172698</v>
      </c>
      <c r="E22" s="15">
        <f>'City Demand Breakdown'!$G$18/5*2</f>
        <v>15279.958626172698</v>
      </c>
      <c r="F22" s="44"/>
      <c r="G22" s="17"/>
      <c r="H22" s="17"/>
      <c r="I22" s="17"/>
      <c r="J22" s="17"/>
      <c r="K22" s="17"/>
    </row>
    <row r="23" spans="1:11">
      <c r="A23" s="5" t="s">
        <v>16</v>
      </c>
      <c r="B23" t="s">
        <v>159</v>
      </c>
      <c r="C23" s="15">
        <f>'City Demand Breakdown'!$H$18/5</f>
        <v>5898.9567848341712</v>
      </c>
      <c r="D23" s="15">
        <f>'City Demand Breakdown'!$H$18/5*2</f>
        <v>11797.913569668342</v>
      </c>
      <c r="E23" s="15">
        <f>'City Demand Breakdown'!$H$18/5*2</f>
        <v>11797.913569668342</v>
      </c>
      <c r="F23" s="44"/>
      <c r="G23" s="17"/>
      <c r="H23" s="17"/>
      <c r="I23" s="17"/>
      <c r="J23" s="17"/>
      <c r="K23" s="17"/>
    </row>
    <row r="24" spans="1:11">
      <c r="A24" s="5" t="s">
        <v>17</v>
      </c>
      <c r="B24" t="s">
        <v>160</v>
      </c>
      <c r="C24" s="15">
        <f>'City Demand Breakdown'!$I$18/5</f>
        <v>4975.3975463488987</v>
      </c>
      <c r="D24" s="15">
        <f>'City Demand Breakdown'!$I$18/5*2</f>
        <v>9950.7950926977974</v>
      </c>
      <c r="E24" s="15">
        <f>'City Demand Breakdown'!$I$18/5*2</f>
        <v>9950.7950926977974</v>
      </c>
      <c r="F24" s="44"/>
      <c r="G24" s="17"/>
      <c r="H24" s="17"/>
      <c r="I24" s="17"/>
      <c r="J24" s="17"/>
      <c r="K24" s="17"/>
    </row>
    <row r="25" spans="1:11">
      <c r="A25" s="5" t="s">
        <v>18</v>
      </c>
      <c r="B25" t="s">
        <v>161</v>
      </c>
      <c r="C25" s="15">
        <f>'City Demand Breakdown'!$J$18/5</f>
        <v>4711.2059085329247</v>
      </c>
      <c r="D25" s="15">
        <f>'City Demand Breakdown'!$J$18/5*2</f>
        <v>9422.4118170658494</v>
      </c>
      <c r="E25" s="15">
        <f>'City Demand Breakdown'!$J$18/5*2</f>
        <v>9422.4118170658494</v>
      </c>
      <c r="F25" s="44"/>
      <c r="G25" s="17"/>
      <c r="H25" s="17"/>
      <c r="I25" s="17"/>
      <c r="J25" s="17"/>
      <c r="K25" s="17"/>
    </row>
    <row r="26" spans="1:11">
      <c r="A26" s="5" t="s">
        <v>19</v>
      </c>
      <c r="B26" t="s">
        <v>162</v>
      </c>
      <c r="C26" s="15">
        <f>'City Demand Breakdown'!$K$18/5</f>
        <v>4218.2828953146327</v>
      </c>
      <c r="D26" s="15">
        <f>'City Demand Breakdown'!$K$18/5*2</f>
        <v>8436.5657906292654</v>
      </c>
      <c r="E26" s="15">
        <f>'City Demand Breakdown'!$K$18/5*2</f>
        <v>8436.5657906292654</v>
      </c>
      <c r="F26" s="44"/>
      <c r="G26" s="17"/>
      <c r="H26" s="17"/>
      <c r="I26" s="17"/>
      <c r="J26" s="17"/>
      <c r="K26" s="17"/>
    </row>
  </sheetData>
  <mergeCells count="2">
    <mergeCell ref="A3:A15"/>
    <mergeCell ref="A16:A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64A9B-BDB3-6D44-B1D3-04D1991FD954}">
  <sheetPr codeName="Sheet8"/>
  <dimension ref="A1:M12"/>
  <sheetViews>
    <sheetView workbookViewId="0">
      <selection activeCell="B7" sqref="B7"/>
    </sheetView>
  </sheetViews>
  <sheetFormatPr baseColWidth="10" defaultColWidth="11" defaultRowHeight="16"/>
  <cols>
    <col min="1" max="1" width="30.6640625" customWidth="1"/>
    <col min="2" max="11" width="14" bestFit="1" customWidth="1"/>
    <col min="13" max="13" width="11.5" bestFit="1" customWidth="1"/>
  </cols>
  <sheetData>
    <row r="1" spans="1:13">
      <c r="A1" s="1" t="s">
        <v>0</v>
      </c>
      <c r="B1" s="22" t="s">
        <v>10</v>
      </c>
      <c r="C1" s="22" t="s">
        <v>11</v>
      </c>
      <c r="D1" s="22" t="s">
        <v>12</v>
      </c>
      <c r="E1" s="22" t="s">
        <v>13</v>
      </c>
      <c r="F1" s="22" t="s">
        <v>14</v>
      </c>
      <c r="G1" s="22" t="s">
        <v>15</v>
      </c>
      <c r="H1" s="22" t="s">
        <v>16</v>
      </c>
      <c r="I1" s="22" t="s">
        <v>17</v>
      </c>
      <c r="J1" s="22" t="s">
        <v>18</v>
      </c>
      <c r="K1" s="22" t="s">
        <v>19</v>
      </c>
    </row>
    <row r="2" spans="1:13">
      <c r="A2" s="1" t="s">
        <v>1</v>
      </c>
      <c r="B2" s="2">
        <f>SUM('M1 Vancouver Hospital Breakdown'!D19:AM19)</f>
        <v>2393502</v>
      </c>
      <c r="C2" s="2">
        <f>SUM('M2 Victoria Hospital Breakdown'!D9:AE9)</f>
        <v>377601.24800000002</v>
      </c>
      <c r="D2" s="2">
        <v>151957</v>
      </c>
      <c r="E2" s="2">
        <v>121279</v>
      </c>
      <c r="F2" s="2">
        <v>93729</v>
      </c>
      <c r="G2" s="2">
        <v>92004</v>
      </c>
      <c r="H2" s="2">
        <v>78026</v>
      </c>
      <c r="I2" s="2">
        <v>73161</v>
      </c>
      <c r="J2" s="2">
        <v>65510</v>
      </c>
      <c r="K2" s="2">
        <v>48073</v>
      </c>
    </row>
    <row r="3" spans="1:13" s="20" customFormat="1" ht="17" thickBot="1">
      <c r="A3" s="20" t="s">
        <v>174</v>
      </c>
      <c r="B3" s="21">
        <f>SUM(B6,B9)</f>
        <v>35000000</v>
      </c>
      <c r="C3" s="21">
        <f t="shared" ref="C3:K3" si="0">SUM(C6,C9)</f>
        <v>35000000</v>
      </c>
      <c r="D3" s="21">
        <f t="shared" si="0"/>
        <v>35000000</v>
      </c>
      <c r="E3" s="21">
        <f t="shared" si="0"/>
        <v>35000000</v>
      </c>
      <c r="F3" s="21">
        <f t="shared" si="0"/>
        <v>35000000</v>
      </c>
      <c r="G3" s="21">
        <f t="shared" si="0"/>
        <v>35000000</v>
      </c>
      <c r="H3" s="21">
        <f t="shared" si="0"/>
        <v>35000000</v>
      </c>
      <c r="I3" s="21">
        <f t="shared" si="0"/>
        <v>35000000</v>
      </c>
      <c r="J3" s="21">
        <f t="shared" si="0"/>
        <v>35000000</v>
      </c>
      <c r="K3" s="21">
        <f t="shared" si="0"/>
        <v>35000000</v>
      </c>
    </row>
    <row r="4" spans="1:13" ht="17" thickTop="1">
      <c r="A4" t="s">
        <v>168</v>
      </c>
      <c r="B4" s="7">
        <f>B2/B3</f>
        <v>6.8385771428571426E-2</v>
      </c>
      <c r="C4" s="7">
        <f t="shared" ref="C4:K4" si="1">C2/C3</f>
        <v>1.0788607085714287E-2</v>
      </c>
      <c r="D4" s="7">
        <f t="shared" si="1"/>
        <v>4.3416285714285713E-3</v>
      </c>
      <c r="E4" s="7">
        <f t="shared" si="1"/>
        <v>3.4651142857142856E-3</v>
      </c>
      <c r="F4" s="7">
        <f t="shared" si="1"/>
        <v>2.6779714285714287E-3</v>
      </c>
      <c r="G4" s="7">
        <f t="shared" si="1"/>
        <v>2.6286857142857143E-3</v>
      </c>
      <c r="H4" s="7">
        <f t="shared" si="1"/>
        <v>2.2293142857142856E-3</v>
      </c>
      <c r="I4" s="7">
        <f t="shared" si="1"/>
        <v>2.0903142857142858E-3</v>
      </c>
      <c r="J4" s="7">
        <f t="shared" si="1"/>
        <v>1.8717142857142858E-3</v>
      </c>
      <c r="K4" s="7">
        <f t="shared" si="1"/>
        <v>1.3735142857142857E-3</v>
      </c>
    </row>
    <row r="6" spans="1:13" s="20" customFormat="1" ht="17" thickBot="1">
      <c r="A6" s="20" t="s">
        <v>169</v>
      </c>
      <c r="B6" s="48">
        <v>12000000</v>
      </c>
      <c r="C6" s="48">
        <v>12000000</v>
      </c>
      <c r="D6" s="48">
        <v>12000000</v>
      </c>
      <c r="E6" s="48">
        <v>12000000</v>
      </c>
      <c r="F6" s="48">
        <v>12000000</v>
      </c>
      <c r="G6" s="48">
        <v>12000000</v>
      </c>
      <c r="H6" s="48">
        <v>12000000</v>
      </c>
      <c r="I6" s="48">
        <v>12000000</v>
      </c>
      <c r="J6" s="48">
        <v>12000000</v>
      </c>
      <c r="K6" s="48">
        <v>12000000</v>
      </c>
    </row>
    <row r="7" spans="1:13" ht="17" thickTop="1">
      <c r="A7" t="s">
        <v>171</v>
      </c>
      <c r="B7" s="2">
        <f>B6*B4</f>
        <v>820629.25714285707</v>
      </c>
      <c r="C7" s="2">
        <f t="shared" ref="C7:K7" si="2">C6*C4</f>
        <v>129463.28502857144</v>
      </c>
      <c r="D7" s="2">
        <f t="shared" si="2"/>
        <v>52099.542857142857</v>
      </c>
      <c r="E7" s="2">
        <f t="shared" si="2"/>
        <v>41581.37142857143</v>
      </c>
      <c r="F7" s="2">
        <f t="shared" si="2"/>
        <v>32135.657142857144</v>
      </c>
      <c r="G7" s="2">
        <f t="shared" si="2"/>
        <v>31544.228571428572</v>
      </c>
      <c r="H7" s="2">
        <f t="shared" si="2"/>
        <v>26751.771428571428</v>
      </c>
      <c r="I7" s="2">
        <f t="shared" si="2"/>
        <v>25083.771428571428</v>
      </c>
      <c r="J7" s="2">
        <f t="shared" si="2"/>
        <v>22460.571428571431</v>
      </c>
      <c r="K7" s="2">
        <f t="shared" si="2"/>
        <v>16482.17142857143</v>
      </c>
      <c r="L7" s="3">
        <f>SUM(B7:K7)</f>
        <v>1198231.6278857139</v>
      </c>
      <c r="M7" s="64">
        <f>L7/5*2</f>
        <v>479292.65115428559</v>
      </c>
    </row>
    <row r="9" spans="1:13" s="20" customFormat="1" ht="17" thickBot="1">
      <c r="A9" s="20" t="s">
        <v>170</v>
      </c>
      <c r="B9" s="21">
        <v>23000000</v>
      </c>
      <c r="C9" s="21">
        <v>23000000</v>
      </c>
      <c r="D9" s="21">
        <v>23000000</v>
      </c>
      <c r="E9" s="21">
        <v>23000000</v>
      </c>
      <c r="F9" s="21">
        <v>23000000</v>
      </c>
      <c r="G9" s="21">
        <v>23000000</v>
      </c>
      <c r="H9" s="21">
        <v>23000000</v>
      </c>
      <c r="I9" s="21">
        <v>23000000</v>
      </c>
      <c r="J9" s="21">
        <v>23000000</v>
      </c>
      <c r="K9" s="21">
        <v>23000000</v>
      </c>
    </row>
    <row r="10" spans="1:13" ht="18" thickTop="1" thickBot="1">
      <c r="A10" t="s">
        <v>172</v>
      </c>
      <c r="B10" s="2">
        <f>B9*B4</f>
        <v>1572872.7428571428</v>
      </c>
      <c r="C10" s="2">
        <f t="shared" ref="C10:K10" si="3">C9*C4</f>
        <v>248137.96297142858</v>
      </c>
      <c r="D10" s="2">
        <f t="shared" si="3"/>
        <v>99857.457142857136</v>
      </c>
      <c r="E10" s="2">
        <f t="shared" si="3"/>
        <v>79697.628571428562</v>
      </c>
      <c r="F10" s="2">
        <f t="shared" si="3"/>
        <v>61593.342857142859</v>
      </c>
      <c r="G10" s="2">
        <f t="shared" si="3"/>
        <v>60459.771428571432</v>
      </c>
      <c r="H10" s="2">
        <f t="shared" si="3"/>
        <v>51274.228571428568</v>
      </c>
      <c r="I10" s="2">
        <f t="shared" si="3"/>
        <v>48077.228571428575</v>
      </c>
      <c r="J10" s="2">
        <f t="shared" si="3"/>
        <v>43049.428571428572</v>
      </c>
      <c r="K10" s="2">
        <f t="shared" si="3"/>
        <v>31590.82857142857</v>
      </c>
      <c r="L10" s="3">
        <f>SUM(B10:K10)</f>
        <v>2296610.6201142855</v>
      </c>
    </row>
    <row r="11" spans="1:13">
      <c r="L11" s="49" t="s">
        <v>107</v>
      </c>
    </row>
    <row r="12" spans="1:13" ht="17" thickBot="1">
      <c r="A12" t="s">
        <v>173</v>
      </c>
      <c r="B12" s="3">
        <f>SUM(B7,B10)</f>
        <v>2393502</v>
      </c>
      <c r="C12" s="3">
        <f t="shared" ref="C12:K12" si="4">SUM(C7,C10)</f>
        <v>377601.24800000002</v>
      </c>
      <c r="D12" s="3">
        <f t="shared" si="4"/>
        <v>151957</v>
      </c>
      <c r="E12" s="3">
        <f t="shared" si="4"/>
        <v>121279</v>
      </c>
      <c r="F12" s="3">
        <f t="shared" si="4"/>
        <v>93729</v>
      </c>
      <c r="G12" s="3">
        <f t="shared" si="4"/>
        <v>92004</v>
      </c>
      <c r="H12" s="3">
        <f t="shared" si="4"/>
        <v>78026</v>
      </c>
      <c r="I12" s="3">
        <f t="shared" si="4"/>
        <v>73161</v>
      </c>
      <c r="J12" s="3">
        <f t="shared" si="4"/>
        <v>65510</v>
      </c>
      <c r="K12" s="3">
        <f t="shared" si="4"/>
        <v>48073</v>
      </c>
      <c r="L12" s="50">
        <f>SUM(B12:K12)</f>
        <v>3494842.2480000001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FF54-EAA2-D14C-A4EE-9DAFF5EF9FD3}">
  <sheetPr codeName="Sheet9"/>
  <dimension ref="B2:JQ12"/>
  <sheetViews>
    <sheetView topLeftCell="C1" workbookViewId="0">
      <selection activeCell="C3" sqref="C3"/>
    </sheetView>
  </sheetViews>
  <sheetFormatPr baseColWidth="10" defaultColWidth="11" defaultRowHeight="16"/>
  <cols>
    <col min="2" max="2" width="12.6640625" bestFit="1" customWidth="1"/>
  </cols>
  <sheetData>
    <row r="2" spans="2:277">
      <c r="B2" t="s">
        <v>0</v>
      </c>
      <c r="C2" s="37">
        <v>44287</v>
      </c>
      <c r="D2" s="37">
        <v>44288</v>
      </c>
      <c r="E2" s="37">
        <v>44289</v>
      </c>
      <c r="F2" s="37">
        <v>44290</v>
      </c>
      <c r="G2" s="37">
        <v>44291</v>
      </c>
      <c r="H2" s="37">
        <v>44292</v>
      </c>
      <c r="I2" s="37">
        <v>44293</v>
      </c>
      <c r="J2" s="37">
        <v>44294</v>
      </c>
      <c r="K2" s="37">
        <v>44295</v>
      </c>
      <c r="L2" s="37">
        <v>44296</v>
      </c>
      <c r="M2" s="37">
        <v>44297</v>
      </c>
      <c r="N2" s="37">
        <v>44298</v>
      </c>
      <c r="O2" s="37">
        <v>44299</v>
      </c>
      <c r="P2" s="37">
        <v>44300</v>
      </c>
      <c r="Q2" s="37">
        <v>44301</v>
      </c>
      <c r="R2" s="37">
        <v>44302</v>
      </c>
      <c r="S2" s="37">
        <v>44303</v>
      </c>
      <c r="T2" s="37">
        <v>44304</v>
      </c>
      <c r="U2" s="37">
        <v>44305</v>
      </c>
      <c r="V2" s="37">
        <v>44306</v>
      </c>
      <c r="W2" s="37">
        <v>44307</v>
      </c>
      <c r="X2" s="37">
        <v>44308</v>
      </c>
      <c r="Y2" s="37">
        <v>44309</v>
      </c>
      <c r="Z2" s="37">
        <v>44310</v>
      </c>
      <c r="AA2" s="37">
        <v>44311</v>
      </c>
      <c r="AB2" s="37">
        <v>44312</v>
      </c>
      <c r="AC2" s="37">
        <v>44313</v>
      </c>
      <c r="AD2" s="37">
        <v>44314</v>
      </c>
      <c r="AE2" s="37">
        <v>44315</v>
      </c>
      <c r="AF2" s="37">
        <v>44316</v>
      </c>
      <c r="AG2" s="37">
        <v>44317</v>
      </c>
      <c r="AH2" s="37">
        <v>44318</v>
      </c>
      <c r="AI2" s="37">
        <v>44319</v>
      </c>
      <c r="AJ2" s="37">
        <v>44320</v>
      </c>
      <c r="AK2" s="37">
        <v>44321</v>
      </c>
      <c r="AL2" s="37">
        <v>44322</v>
      </c>
      <c r="AM2" s="37">
        <v>44323</v>
      </c>
      <c r="AN2" s="37">
        <v>44324</v>
      </c>
      <c r="AO2" s="37">
        <v>44325</v>
      </c>
      <c r="AP2" s="37">
        <v>44326</v>
      </c>
      <c r="AQ2" s="37">
        <v>44327</v>
      </c>
      <c r="AR2" s="37">
        <v>44328</v>
      </c>
      <c r="AS2" s="37">
        <v>44329</v>
      </c>
      <c r="AT2" s="37">
        <v>44330</v>
      </c>
      <c r="AU2" s="37">
        <v>44331</v>
      </c>
      <c r="AV2" s="37">
        <v>44332</v>
      </c>
      <c r="AW2" s="37">
        <v>44333</v>
      </c>
      <c r="AX2" s="37">
        <v>44334</v>
      </c>
      <c r="AY2" s="37">
        <v>44335</v>
      </c>
      <c r="AZ2" s="37">
        <v>44336</v>
      </c>
      <c r="BA2" s="37">
        <v>44337</v>
      </c>
      <c r="BB2" s="37">
        <v>44338</v>
      </c>
      <c r="BC2" s="37">
        <v>44339</v>
      </c>
      <c r="BD2" s="37">
        <v>44340</v>
      </c>
      <c r="BE2" s="37">
        <v>44341</v>
      </c>
      <c r="BF2" s="37">
        <v>44342</v>
      </c>
      <c r="BG2" s="37">
        <v>44343</v>
      </c>
      <c r="BH2" s="37">
        <v>44344</v>
      </c>
      <c r="BI2" s="37">
        <v>44345</v>
      </c>
      <c r="BJ2" s="37">
        <v>44346</v>
      </c>
      <c r="BK2" s="37">
        <v>44347</v>
      </c>
      <c r="BL2" s="37">
        <v>44348</v>
      </c>
      <c r="BM2" s="37">
        <v>44349</v>
      </c>
      <c r="BN2" s="37">
        <v>44350</v>
      </c>
      <c r="BO2" s="37">
        <v>44351</v>
      </c>
      <c r="BP2" s="37">
        <v>44352</v>
      </c>
      <c r="BQ2" s="37">
        <v>44353</v>
      </c>
      <c r="BR2" s="37">
        <v>44354</v>
      </c>
      <c r="BS2" s="37">
        <v>44355</v>
      </c>
      <c r="BT2" s="37">
        <v>44356</v>
      </c>
      <c r="BU2" s="37">
        <v>44357</v>
      </c>
      <c r="BV2" s="37">
        <v>44358</v>
      </c>
      <c r="BW2" s="37">
        <v>44359</v>
      </c>
      <c r="BX2" s="37">
        <v>44360</v>
      </c>
      <c r="BY2" s="37">
        <v>44361</v>
      </c>
      <c r="BZ2" s="37">
        <v>44362</v>
      </c>
      <c r="CA2" s="37">
        <v>44363</v>
      </c>
      <c r="CB2" s="37">
        <v>44364</v>
      </c>
      <c r="CC2" s="37">
        <v>44365</v>
      </c>
      <c r="CD2" s="37">
        <v>44366</v>
      </c>
      <c r="CE2" s="37">
        <v>44367</v>
      </c>
      <c r="CF2" s="37">
        <v>44368</v>
      </c>
      <c r="CG2" s="37">
        <v>44369</v>
      </c>
      <c r="CH2" s="37">
        <v>44370</v>
      </c>
      <c r="CI2" s="37">
        <v>44371</v>
      </c>
      <c r="CJ2" s="37">
        <v>44372</v>
      </c>
      <c r="CK2" s="37">
        <v>44373</v>
      </c>
      <c r="CL2" s="37">
        <v>44374</v>
      </c>
      <c r="CM2" s="37">
        <v>44375</v>
      </c>
      <c r="CN2" s="37">
        <v>44376</v>
      </c>
      <c r="CO2" s="37">
        <v>44377</v>
      </c>
      <c r="CP2" s="37">
        <v>44378</v>
      </c>
      <c r="CQ2" s="37">
        <v>44379</v>
      </c>
      <c r="CR2" s="37">
        <v>44380</v>
      </c>
      <c r="CS2" s="37">
        <v>44381</v>
      </c>
      <c r="CT2" s="37">
        <v>44382</v>
      </c>
      <c r="CU2" s="37">
        <v>44383</v>
      </c>
      <c r="CV2" s="37">
        <v>44384</v>
      </c>
      <c r="CW2" s="37">
        <v>44385</v>
      </c>
      <c r="CX2" s="37">
        <v>44386</v>
      </c>
      <c r="CY2" s="37">
        <v>44387</v>
      </c>
      <c r="CZ2" s="37">
        <v>44388</v>
      </c>
      <c r="DA2" s="37">
        <v>44389</v>
      </c>
      <c r="DB2" s="37">
        <v>44390</v>
      </c>
      <c r="DC2" s="37">
        <v>44391</v>
      </c>
      <c r="DD2" s="37">
        <v>44392</v>
      </c>
      <c r="DE2" s="37">
        <v>44393</v>
      </c>
      <c r="DF2" s="37">
        <v>44394</v>
      </c>
      <c r="DG2" s="37">
        <v>44395</v>
      </c>
      <c r="DH2" s="37">
        <v>44396</v>
      </c>
      <c r="DI2" s="37">
        <v>44397</v>
      </c>
      <c r="DJ2" s="37">
        <v>44398</v>
      </c>
      <c r="DK2" s="37">
        <v>44399</v>
      </c>
      <c r="DL2" s="37">
        <v>44400</v>
      </c>
      <c r="DM2" s="37">
        <v>44401</v>
      </c>
      <c r="DN2" s="37">
        <v>44402</v>
      </c>
      <c r="DO2" s="37">
        <v>44403</v>
      </c>
      <c r="DP2" s="37">
        <v>44404</v>
      </c>
      <c r="DQ2" s="37">
        <v>44405</v>
      </c>
      <c r="DR2" s="37">
        <v>44406</v>
      </c>
      <c r="DS2" s="37">
        <v>44407</v>
      </c>
      <c r="DT2" s="37">
        <v>44408</v>
      </c>
      <c r="DU2" s="37">
        <v>44409</v>
      </c>
      <c r="DV2" s="37">
        <v>44410</v>
      </c>
      <c r="DW2" s="37">
        <v>44411</v>
      </c>
      <c r="DX2" s="37">
        <v>44412</v>
      </c>
      <c r="DY2" s="37">
        <v>44413</v>
      </c>
      <c r="DZ2" s="37">
        <v>44414</v>
      </c>
      <c r="EA2" s="37">
        <v>44415</v>
      </c>
      <c r="EB2" s="37">
        <v>44416</v>
      </c>
      <c r="EC2" s="37">
        <v>44417</v>
      </c>
      <c r="ED2" s="37">
        <v>44418</v>
      </c>
      <c r="EE2" s="37">
        <v>44419</v>
      </c>
      <c r="EF2" s="37">
        <v>44420</v>
      </c>
      <c r="EG2" s="37">
        <v>44421</v>
      </c>
      <c r="EH2" s="37">
        <v>44422</v>
      </c>
      <c r="EI2" s="37">
        <v>44423</v>
      </c>
      <c r="EJ2" s="37">
        <v>44424</v>
      </c>
      <c r="EK2" s="37">
        <v>44425</v>
      </c>
      <c r="EL2" s="37">
        <v>44426</v>
      </c>
      <c r="EM2" s="37">
        <v>44427</v>
      </c>
      <c r="EN2" s="37">
        <v>44428</v>
      </c>
      <c r="EO2" s="37">
        <v>44429</v>
      </c>
      <c r="EP2" s="37">
        <v>44430</v>
      </c>
      <c r="EQ2" s="37">
        <v>44431</v>
      </c>
      <c r="ER2" s="37">
        <v>44432</v>
      </c>
      <c r="ES2" s="37">
        <v>44433</v>
      </c>
      <c r="ET2" s="37">
        <v>44434</v>
      </c>
      <c r="EU2" s="37">
        <v>44435</v>
      </c>
      <c r="EV2" s="37">
        <v>44436</v>
      </c>
      <c r="EW2" s="37">
        <v>44437</v>
      </c>
      <c r="EX2" s="37">
        <v>44438</v>
      </c>
      <c r="EY2" s="37">
        <v>44439</v>
      </c>
      <c r="EZ2" s="37">
        <v>44440</v>
      </c>
      <c r="FA2" s="37">
        <v>44441</v>
      </c>
      <c r="FB2" s="37">
        <v>44442</v>
      </c>
      <c r="FC2" s="37">
        <v>44443</v>
      </c>
      <c r="FD2" s="37">
        <v>44444</v>
      </c>
      <c r="FE2" s="37">
        <v>44445</v>
      </c>
      <c r="FF2" s="37">
        <v>44446</v>
      </c>
      <c r="FG2" s="37">
        <v>44447</v>
      </c>
      <c r="FH2" s="37">
        <v>44448</v>
      </c>
      <c r="FI2" s="37">
        <v>44449</v>
      </c>
      <c r="FJ2" s="37">
        <v>44450</v>
      </c>
      <c r="FK2" s="37">
        <v>44451</v>
      </c>
      <c r="FL2" s="37">
        <v>44452</v>
      </c>
      <c r="FM2" s="37">
        <v>44453</v>
      </c>
      <c r="FN2" s="37">
        <v>44454</v>
      </c>
      <c r="FO2" s="37">
        <v>44455</v>
      </c>
      <c r="FP2" s="37">
        <v>44456</v>
      </c>
      <c r="FQ2" s="37">
        <v>44457</v>
      </c>
      <c r="FR2" s="37">
        <v>44458</v>
      </c>
      <c r="FS2" s="37">
        <v>44459</v>
      </c>
      <c r="FT2" s="37">
        <v>44460</v>
      </c>
      <c r="FU2" s="37">
        <v>44461</v>
      </c>
      <c r="FV2" s="37">
        <v>44462</v>
      </c>
      <c r="FW2" s="37">
        <v>44463</v>
      </c>
      <c r="FX2" s="37">
        <v>44464</v>
      </c>
      <c r="FY2" s="37">
        <v>44465</v>
      </c>
      <c r="FZ2" s="37">
        <v>44466</v>
      </c>
      <c r="GA2" s="37">
        <v>44467</v>
      </c>
      <c r="GB2" s="37">
        <v>44468</v>
      </c>
      <c r="GC2" s="37">
        <v>44469</v>
      </c>
      <c r="GD2" s="37">
        <v>44470</v>
      </c>
      <c r="GE2" s="37">
        <v>44471</v>
      </c>
      <c r="GF2" s="37">
        <v>44472</v>
      </c>
      <c r="GG2" s="37">
        <v>44473</v>
      </c>
      <c r="GH2" s="37">
        <v>44474</v>
      </c>
      <c r="GI2" s="37">
        <v>44475</v>
      </c>
      <c r="GJ2" s="37">
        <v>44476</v>
      </c>
      <c r="GK2" s="37">
        <v>44477</v>
      </c>
      <c r="GL2" s="37">
        <v>44478</v>
      </c>
      <c r="GM2" s="37">
        <v>44479</v>
      </c>
      <c r="GN2" s="37">
        <v>44480</v>
      </c>
      <c r="GO2" s="37">
        <v>44481</v>
      </c>
      <c r="GP2" s="37">
        <v>44482</v>
      </c>
      <c r="GQ2" s="37">
        <v>44483</v>
      </c>
      <c r="GR2" s="37">
        <v>44484</v>
      </c>
      <c r="GS2" s="37">
        <v>44485</v>
      </c>
      <c r="GT2" s="37">
        <v>44486</v>
      </c>
      <c r="GU2" s="37">
        <v>44487</v>
      </c>
      <c r="GV2" s="37">
        <v>44488</v>
      </c>
      <c r="GW2" s="37">
        <v>44489</v>
      </c>
      <c r="GX2" s="37">
        <v>44490</v>
      </c>
      <c r="GY2" s="37">
        <v>44491</v>
      </c>
      <c r="GZ2" s="37">
        <v>44492</v>
      </c>
      <c r="HA2" s="37">
        <v>44493</v>
      </c>
      <c r="HB2" s="37">
        <v>44494</v>
      </c>
      <c r="HC2" s="37">
        <v>44495</v>
      </c>
      <c r="HD2" s="37">
        <v>44496</v>
      </c>
      <c r="HE2" s="37">
        <v>44497</v>
      </c>
      <c r="HF2" s="37">
        <v>44498</v>
      </c>
      <c r="HG2" s="37">
        <v>44499</v>
      </c>
      <c r="HH2" s="37">
        <v>44500</v>
      </c>
      <c r="HI2" s="37">
        <v>44501</v>
      </c>
      <c r="HJ2" s="37">
        <v>44502</v>
      </c>
      <c r="HK2" s="37">
        <v>44503</v>
      </c>
      <c r="HL2" s="37">
        <v>44504</v>
      </c>
      <c r="HM2" s="37">
        <v>44505</v>
      </c>
      <c r="HN2" s="37">
        <v>44506</v>
      </c>
      <c r="HO2" s="37">
        <v>44507</v>
      </c>
      <c r="HP2" s="37">
        <v>44508</v>
      </c>
      <c r="HQ2" s="37">
        <v>44509</v>
      </c>
      <c r="HR2" s="37">
        <v>44510</v>
      </c>
      <c r="HS2" s="37">
        <v>44511</v>
      </c>
      <c r="HT2" s="37">
        <v>44512</v>
      </c>
      <c r="HU2" s="37">
        <v>44513</v>
      </c>
      <c r="HV2" s="37">
        <v>44514</v>
      </c>
      <c r="HW2" s="37">
        <v>44515</v>
      </c>
      <c r="HX2" s="37">
        <v>44516</v>
      </c>
      <c r="HY2" s="37">
        <v>44517</v>
      </c>
      <c r="HZ2" s="37">
        <v>44518</v>
      </c>
      <c r="IA2" s="37">
        <v>44519</v>
      </c>
      <c r="IB2" s="37">
        <v>44520</v>
      </c>
      <c r="IC2" s="37">
        <v>44521</v>
      </c>
      <c r="ID2" s="37">
        <v>44522</v>
      </c>
      <c r="IE2" s="37">
        <v>44523</v>
      </c>
      <c r="IF2" s="37">
        <v>44524</v>
      </c>
      <c r="IG2" s="37">
        <v>44525</v>
      </c>
      <c r="IH2" s="37">
        <v>44526</v>
      </c>
      <c r="II2" s="37">
        <v>44527</v>
      </c>
      <c r="IJ2" s="37">
        <v>44528</v>
      </c>
      <c r="IK2" s="37">
        <v>44529</v>
      </c>
      <c r="IL2" s="37">
        <v>44530</v>
      </c>
      <c r="IM2" s="37">
        <v>44531</v>
      </c>
      <c r="IN2" s="37">
        <v>44532</v>
      </c>
      <c r="IO2" s="37">
        <v>44533</v>
      </c>
      <c r="IP2" s="37">
        <v>44534</v>
      </c>
      <c r="IQ2" s="37">
        <v>44535</v>
      </c>
      <c r="IR2" s="37">
        <v>44536</v>
      </c>
      <c r="IS2" s="37">
        <v>44537</v>
      </c>
      <c r="IT2" s="37">
        <v>44538</v>
      </c>
      <c r="IU2" s="37">
        <v>44539</v>
      </c>
      <c r="IV2" s="37">
        <v>44540</v>
      </c>
      <c r="IW2" s="37">
        <v>44541</v>
      </c>
      <c r="IX2" s="37">
        <v>44542</v>
      </c>
      <c r="IY2" s="37">
        <v>44543</v>
      </c>
      <c r="IZ2" s="37">
        <v>44544</v>
      </c>
      <c r="JA2" s="37">
        <v>44545</v>
      </c>
      <c r="JB2" s="37">
        <v>44546</v>
      </c>
      <c r="JC2" s="37">
        <v>44547</v>
      </c>
      <c r="JD2" s="37">
        <v>44548</v>
      </c>
      <c r="JE2" s="37">
        <v>44549</v>
      </c>
      <c r="JF2" s="37">
        <v>44550</v>
      </c>
      <c r="JG2" s="37">
        <v>44551</v>
      </c>
      <c r="JH2" s="37">
        <v>44552</v>
      </c>
      <c r="JI2" s="37">
        <v>44553</v>
      </c>
      <c r="JJ2" s="37">
        <v>44554</v>
      </c>
      <c r="JK2" s="37">
        <v>44555</v>
      </c>
      <c r="JL2" s="37">
        <v>44556</v>
      </c>
      <c r="JM2" s="37">
        <v>44557</v>
      </c>
      <c r="JN2" s="37">
        <v>44558</v>
      </c>
      <c r="JO2" s="37">
        <v>44559</v>
      </c>
      <c r="JP2" s="37">
        <v>44560</v>
      </c>
      <c r="JQ2" s="37">
        <v>44561</v>
      </c>
    </row>
    <row r="3" spans="2:277">
      <c r="B3" s="5" t="s">
        <v>10</v>
      </c>
      <c r="C3" s="2">
        <f>'Vaccine Supply Calculations'!$B$7/91</f>
        <v>9017.9039246467801</v>
      </c>
      <c r="D3" s="2">
        <f>'Vaccine Supply Calculations'!$B$7/91</f>
        <v>9017.9039246467801</v>
      </c>
      <c r="E3" s="2">
        <f>'Vaccine Supply Calculations'!$B$7/91</f>
        <v>9017.9039246467801</v>
      </c>
      <c r="F3" s="2">
        <f>'Vaccine Supply Calculations'!$B$7/91</f>
        <v>9017.9039246467801</v>
      </c>
      <c r="G3" s="2">
        <f>'Vaccine Supply Calculations'!$B$7/91</f>
        <v>9017.9039246467801</v>
      </c>
      <c r="H3" s="2">
        <f>'Vaccine Supply Calculations'!$B$7/91</f>
        <v>9017.9039246467801</v>
      </c>
      <c r="I3" s="2">
        <f>'Vaccine Supply Calculations'!$B$7/91</f>
        <v>9017.9039246467801</v>
      </c>
      <c r="J3" s="2">
        <f>'Vaccine Supply Calculations'!$B$7/91</f>
        <v>9017.9039246467801</v>
      </c>
      <c r="K3" s="2">
        <f>'Vaccine Supply Calculations'!$B$7/91</f>
        <v>9017.9039246467801</v>
      </c>
      <c r="L3" s="2">
        <f>'Vaccine Supply Calculations'!$B$7/91</f>
        <v>9017.9039246467801</v>
      </c>
      <c r="M3" s="2">
        <f>'Vaccine Supply Calculations'!$B$7/91</f>
        <v>9017.9039246467801</v>
      </c>
      <c r="N3" s="2">
        <f>'Vaccine Supply Calculations'!$B$7/91</f>
        <v>9017.9039246467801</v>
      </c>
      <c r="O3" s="2">
        <f>'Vaccine Supply Calculations'!$B$7/91</f>
        <v>9017.9039246467801</v>
      </c>
      <c r="P3" s="2">
        <f>'Vaccine Supply Calculations'!$B$7/91</f>
        <v>9017.9039246467801</v>
      </c>
      <c r="Q3" s="2">
        <f>'Vaccine Supply Calculations'!$B$7/91</f>
        <v>9017.9039246467801</v>
      </c>
      <c r="R3" s="2">
        <f>'Vaccine Supply Calculations'!$B$7/91</f>
        <v>9017.9039246467801</v>
      </c>
      <c r="S3" s="2">
        <f>'Vaccine Supply Calculations'!$B$7/91</f>
        <v>9017.9039246467801</v>
      </c>
      <c r="T3" s="2">
        <f>'Vaccine Supply Calculations'!$B$7/91</f>
        <v>9017.9039246467801</v>
      </c>
      <c r="U3" s="2">
        <f>'Vaccine Supply Calculations'!$B$7/91</f>
        <v>9017.9039246467801</v>
      </c>
      <c r="V3" s="2">
        <f>'Vaccine Supply Calculations'!$B$7/91</f>
        <v>9017.9039246467801</v>
      </c>
      <c r="W3" s="2">
        <f>'Vaccine Supply Calculations'!$B$7/91</f>
        <v>9017.9039246467801</v>
      </c>
      <c r="X3" s="2">
        <f>'Vaccine Supply Calculations'!$B$7/91</f>
        <v>9017.9039246467801</v>
      </c>
      <c r="Y3" s="2">
        <f>'Vaccine Supply Calculations'!$B$7/91</f>
        <v>9017.9039246467801</v>
      </c>
      <c r="Z3" s="2">
        <f>'Vaccine Supply Calculations'!$B$7/91</f>
        <v>9017.9039246467801</v>
      </c>
      <c r="AA3" s="2">
        <f>'Vaccine Supply Calculations'!$B$7/91</f>
        <v>9017.9039246467801</v>
      </c>
      <c r="AB3" s="2">
        <f>'Vaccine Supply Calculations'!$B$7/91</f>
        <v>9017.9039246467801</v>
      </c>
      <c r="AC3" s="2">
        <f>'Vaccine Supply Calculations'!$B$7/91</f>
        <v>9017.9039246467801</v>
      </c>
      <c r="AD3" s="2">
        <f>'Vaccine Supply Calculations'!$B$7/91</f>
        <v>9017.9039246467801</v>
      </c>
      <c r="AE3" s="2">
        <f>'Vaccine Supply Calculations'!$B$7/91</f>
        <v>9017.9039246467801</v>
      </c>
      <c r="AF3" s="2">
        <f>'Vaccine Supply Calculations'!$B$7/91</f>
        <v>9017.9039246467801</v>
      </c>
      <c r="AG3" s="2">
        <f>'Vaccine Supply Calculations'!$B$7/91</f>
        <v>9017.9039246467801</v>
      </c>
      <c r="AH3" s="2">
        <f>'Vaccine Supply Calculations'!$B$7/91</f>
        <v>9017.9039246467801</v>
      </c>
      <c r="AI3" s="2">
        <f>'Vaccine Supply Calculations'!$B$7/91</f>
        <v>9017.9039246467801</v>
      </c>
      <c r="AJ3" s="2">
        <f>'Vaccine Supply Calculations'!$B$7/91</f>
        <v>9017.9039246467801</v>
      </c>
      <c r="AK3" s="2">
        <f>'Vaccine Supply Calculations'!$B$7/91</f>
        <v>9017.9039246467801</v>
      </c>
      <c r="AL3" s="2">
        <f>'Vaccine Supply Calculations'!$B$7/91</f>
        <v>9017.9039246467801</v>
      </c>
      <c r="AM3" s="2">
        <f>'Vaccine Supply Calculations'!$B$7/91</f>
        <v>9017.9039246467801</v>
      </c>
      <c r="AN3" s="2">
        <f>'Vaccine Supply Calculations'!$B$7/91</f>
        <v>9017.9039246467801</v>
      </c>
      <c r="AO3" s="2">
        <f>'Vaccine Supply Calculations'!$B$7/91</f>
        <v>9017.9039246467801</v>
      </c>
      <c r="AP3" s="2">
        <f>'Vaccine Supply Calculations'!$B$7/91</f>
        <v>9017.9039246467801</v>
      </c>
      <c r="AQ3" s="2">
        <f>'Vaccine Supply Calculations'!$B$7/91</f>
        <v>9017.9039246467801</v>
      </c>
      <c r="AR3" s="2">
        <f>'Vaccine Supply Calculations'!$B$7/91</f>
        <v>9017.9039246467801</v>
      </c>
      <c r="AS3" s="2">
        <f>'Vaccine Supply Calculations'!$B$7/91</f>
        <v>9017.9039246467801</v>
      </c>
      <c r="AT3" s="2">
        <f>'Vaccine Supply Calculations'!$B$7/91</f>
        <v>9017.9039246467801</v>
      </c>
      <c r="AU3" s="2">
        <f>'Vaccine Supply Calculations'!$B$7/91</f>
        <v>9017.9039246467801</v>
      </c>
      <c r="AV3" s="2">
        <f>'Vaccine Supply Calculations'!$B$7/91</f>
        <v>9017.9039246467801</v>
      </c>
      <c r="AW3" s="2">
        <f>'Vaccine Supply Calculations'!$B$7/91</f>
        <v>9017.9039246467801</v>
      </c>
      <c r="AX3" s="2">
        <f>'Vaccine Supply Calculations'!$B$7/91</f>
        <v>9017.9039246467801</v>
      </c>
      <c r="AY3" s="2">
        <f>'Vaccine Supply Calculations'!$B$7/91</f>
        <v>9017.9039246467801</v>
      </c>
      <c r="AZ3" s="2">
        <f>'Vaccine Supply Calculations'!$B$7/91</f>
        <v>9017.9039246467801</v>
      </c>
      <c r="BA3" s="2">
        <f>'Vaccine Supply Calculations'!$B$7/91</f>
        <v>9017.9039246467801</v>
      </c>
      <c r="BB3" s="2">
        <f>'Vaccine Supply Calculations'!$B$7/91</f>
        <v>9017.9039246467801</v>
      </c>
      <c r="BC3" s="2">
        <f>'Vaccine Supply Calculations'!$B$7/91</f>
        <v>9017.9039246467801</v>
      </c>
      <c r="BD3" s="2">
        <f>'Vaccine Supply Calculations'!$B$7/91</f>
        <v>9017.9039246467801</v>
      </c>
      <c r="BE3" s="2">
        <f>'Vaccine Supply Calculations'!$B$7/91</f>
        <v>9017.9039246467801</v>
      </c>
      <c r="BF3" s="2">
        <f>'Vaccine Supply Calculations'!$B$7/91</f>
        <v>9017.9039246467801</v>
      </c>
      <c r="BG3" s="2">
        <f>'Vaccine Supply Calculations'!$B$7/91</f>
        <v>9017.9039246467801</v>
      </c>
      <c r="BH3" s="2">
        <f>'Vaccine Supply Calculations'!$B$7/91</f>
        <v>9017.9039246467801</v>
      </c>
      <c r="BI3" s="2">
        <f>'Vaccine Supply Calculations'!$B$7/91</f>
        <v>9017.9039246467801</v>
      </c>
      <c r="BJ3" s="2">
        <f>'Vaccine Supply Calculations'!$B$7/91</f>
        <v>9017.9039246467801</v>
      </c>
      <c r="BK3" s="2">
        <f>'Vaccine Supply Calculations'!$B$7/91</f>
        <v>9017.9039246467801</v>
      </c>
      <c r="BL3" s="2">
        <f>'Vaccine Supply Calculations'!$B$7/91</f>
        <v>9017.9039246467801</v>
      </c>
      <c r="BM3" s="2">
        <f>'Vaccine Supply Calculations'!$B$7/91</f>
        <v>9017.9039246467801</v>
      </c>
      <c r="BN3" s="2">
        <f>'Vaccine Supply Calculations'!$B$7/91</f>
        <v>9017.9039246467801</v>
      </c>
      <c r="BO3" s="2">
        <f>'Vaccine Supply Calculations'!$B$7/91</f>
        <v>9017.9039246467801</v>
      </c>
      <c r="BP3" s="2">
        <f>'Vaccine Supply Calculations'!$B$7/91</f>
        <v>9017.9039246467801</v>
      </c>
      <c r="BQ3" s="2">
        <f>'Vaccine Supply Calculations'!$B$7/91</f>
        <v>9017.9039246467801</v>
      </c>
      <c r="BR3" s="2">
        <f>'Vaccine Supply Calculations'!$B$7/91</f>
        <v>9017.9039246467801</v>
      </c>
      <c r="BS3" s="2">
        <f>'Vaccine Supply Calculations'!$B$7/91</f>
        <v>9017.9039246467801</v>
      </c>
      <c r="BT3" s="2">
        <f>'Vaccine Supply Calculations'!$B$7/91</f>
        <v>9017.9039246467801</v>
      </c>
      <c r="BU3" s="2">
        <f>'Vaccine Supply Calculations'!$B$7/91</f>
        <v>9017.9039246467801</v>
      </c>
      <c r="BV3" s="2">
        <f>'Vaccine Supply Calculations'!$B$7/91</f>
        <v>9017.9039246467801</v>
      </c>
      <c r="BW3" s="2">
        <f>'Vaccine Supply Calculations'!$B$7/91</f>
        <v>9017.9039246467801</v>
      </c>
      <c r="BX3" s="2">
        <f>'Vaccine Supply Calculations'!$B$7/91</f>
        <v>9017.9039246467801</v>
      </c>
      <c r="BY3" s="2">
        <f>'Vaccine Supply Calculations'!$B$7/91</f>
        <v>9017.9039246467801</v>
      </c>
      <c r="BZ3" s="2">
        <f>'Vaccine Supply Calculations'!$B$7/91</f>
        <v>9017.9039246467801</v>
      </c>
      <c r="CA3" s="2">
        <f>'Vaccine Supply Calculations'!$B$7/91</f>
        <v>9017.9039246467801</v>
      </c>
      <c r="CB3" s="2">
        <f>'Vaccine Supply Calculations'!$B$7/91</f>
        <v>9017.9039246467801</v>
      </c>
      <c r="CC3" s="2">
        <f>'Vaccine Supply Calculations'!$B$7/91</f>
        <v>9017.9039246467801</v>
      </c>
      <c r="CD3" s="2">
        <f>'Vaccine Supply Calculations'!$B$7/91</f>
        <v>9017.9039246467801</v>
      </c>
      <c r="CE3" s="2">
        <f>'Vaccine Supply Calculations'!$B$7/91</f>
        <v>9017.9039246467801</v>
      </c>
      <c r="CF3" s="2">
        <f>'Vaccine Supply Calculations'!$B$7/91</f>
        <v>9017.9039246467801</v>
      </c>
      <c r="CG3" s="2">
        <f>'Vaccine Supply Calculations'!$B$7/91</f>
        <v>9017.9039246467801</v>
      </c>
      <c r="CH3" s="2">
        <f>'Vaccine Supply Calculations'!$B$7/91</f>
        <v>9017.9039246467801</v>
      </c>
      <c r="CI3" s="2">
        <f>'Vaccine Supply Calculations'!$B$7/91</f>
        <v>9017.9039246467801</v>
      </c>
      <c r="CJ3" s="2">
        <f>'Vaccine Supply Calculations'!$B$7/91</f>
        <v>9017.9039246467801</v>
      </c>
      <c r="CK3" s="2">
        <f>'Vaccine Supply Calculations'!$B$7/91</f>
        <v>9017.9039246467801</v>
      </c>
      <c r="CL3" s="2">
        <f>'Vaccine Supply Calculations'!$B$7/91</f>
        <v>9017.9039246467801</v>
      </c>
      <c r="CM3" s="2">
        <f>'Vaccine Supply Calculations'!$B$7/91</f>
        <v>9017.9039246467801</v>
      </c>
      <c r="CN3" s="2">
        <f>'Vaccine Supply Calculations'!$B$7/91</f>
        <v>9017.9039246467801</v>
      </c>
      <c r="CO3" s="2">
        <f>'Vaccine Supply Calculations'!$B$7/91</f>
        <v>9017.9039246467801</v>
      </c>
      <c r="CP3" s="2">
        <f>'Vaccine Supply Calculations'!$B$10/184</f>
        <v>8548.221428571429</v>
      </c>
      <c r="CQ3" s="2">
        <f>'Vaccine Supply Calculations'!$B$10/184</f>
        <v>8548.221428571429</v>
      </c>
      <c r="CR3" s="2">
        <f>'Vaccine Supply Calculations'!$B$10/184</f>
        <v>8548.221428571429</v>
      </c>
      <c r="CS3" s="2">
        <f>'Vaccine Supply Calculations'!$B$10/184</f>
        <v>8548.221428571429</v>
      </c>
      <c r="CT3" s="2">
        <f>'Vaccine Supply Calculations'!$B$10/184</f>
        <v>8548.221428571429</v>
      </c>
      <c r="CU3" s="2">
        <f>'Vaccine Supply Calculations'!$B$10/184</f>
        <v>8548.221428571429</v>
      </c>
      <c r="CV3" s="2">
        <f>'Vaccine Supply Calculations'!$B$10/184</f>
        <v>8548.221428571429</v>
      </c>
      <c r="CW3" s="2">
        <f>'Vaccine Supply Calculations'!$B$10/184</f>
        <v>8548.221428571429</v>
      </c>
      <c r="CX3" s="2">
        <f>'Vaccine Supply Calculations'!$B$10/184</f>
        <v>8548.221428571429</v>
      </c>
      <c r="CY3" s="2">
        <f>'Vaccine Supply Calculations'!$B$10/184</f>
        <v>8548.221428571429</v>
      </c>
      <c r="CZ3" s="2">
        <f>'Vaccine Supply Calculations'!$B$10/184</f>
        <v>8548.221428571429</v>
      </c>
      <c r="DA3" s="2">
        <f>'Vaccine Supply Calculations'!$B$10/184</f>
        <v>8548.221428571429</v>
      </c>
      <c r="DB3" s="2">
        <f>'Vaccine Supply Calculations'!$B$10/184</f>
        <v>8548.221428571429</v>
      </c>
      <c r="DC3" s="2">
        <f>'Vaccine Supply Calculations'!$B$10/184</f>
        <v>8548.221428571429</v>
      </c>
      <c r="DD3" s="2">
        <f>'Vaccine Supply Calculations'!$B$10/184</f>
        <v>8548.221428571429</v>
      </c>
      <c r="DE3" s="2">
        <f>'Vaccine Supply Calculations'!$B$10/184</f>
        <v>8548.221428571429</v>
      </c>
      <c r="DF3" s="2">
        <f>'Vaccine Supply Calculations'!$B$10/184</f>
        <v>8548.221428571429</v>
      </c>
      <c r="DG3" s="2">
        <f>'Vaccine Supply Calculations'!$B$10/184</f>
        <v>8548.221428571429</v>
      </c>
      <c r="DH3" s="2">
        <f>'Vaccine Supply Calculations'!$B$10/184</f>
        <v>8548.221428571429</v>
      </c>
      <c r="DI3" s="2">
        <f>'Vaccine Supply Calculations'!$B$10/184</f>
        <v>8548.221428571429</v>
      </c>
      <c r="DJ3" s="2">
        <f>'Vaccine Supply Calculations'!$B$10/184</f>
        <v>8548.221428571429</v>
      </c>
      <c r="DK3" s="2">
        <f>'Vaccine Supply Calculations'!$B$10/184</f>
        <v>8548.221428571429</v>
      </c>
      <c r="DL3" s="2">
        <f>'Vaccine Supply Calculations'!$B$10/184</f>
        <v>8548.221428571429</v>
      </c>
      <c r="DM3" s="2">
        <f>'Vaccine Supply Calculations'!$B$10/184</f>
        <v>8548.221428571429</v>
      </c>
      <c r="DN3" s="2">
        <f>'Vaccine Supply Calculations'!$B$10/184</f>
        <v>8548.221428571429</v>
      </c>
      <c r="DO3" s="2">
        <f>'Vaccine Supply Calculations'!$B$10/184</f>
        <v>8548.221428571429</v>
      </c>
      <c r="DP3" s="2">
        <f>'Vaccine Supply Calculations'!$B$10/184</f>
        <v>8548.221428571429</v>
      </c>
      <c r="DQ3" s="2">
        <f>'Vaccine Supply Calculations'!$B$10/184</f>
        <v>8548.221428571429</v>
      </c>
      <c r="DR3" s="2">
        <f>'Vaccine Supply Calculations'!$B$10/184</f>
        <v>8548.221428571429</v>
      </c>
      <c r="DS3" s="2">
        <f>'Vaccine Supply Calculations'!$B$10/184</f>
        <v>8548.221428571429</v>
      </c>
      <c r="DT3" s="2">
        <f>'Vaccine Supply Calculations'!$B$10/184</f>
        <v>8548.221428571429</v>
      </c>
      <c r="DU3" s="2">
        <f>'Vaccine Supply Calculations'!$B$10/184</f>
        <v>8548.221428571429</v>
      </c>
      <c r="DV3" s="2">
        <f>'Vaccine Supply Calculations'!$B$10/184</f>
        <v>8548.221428571429</v>
      </c>
      <c r="DW3" s="2">
        <f>'Vaccine Supply Calculations'!$B$10/184</f>
        <v>8548.221428571429</v>
      </c>
      <c r="DX3" s="2">
        <f>'Vaccine Supply Calculations'!$B$10/184</f>
        <v>8548.221428571429</v>
      </c>
      <c r="DY3" s="2">
        <f>'Vaccine Supply Calculations'!$B$10/184</f>
        <v>8548.221428571429</v>
      </c>
      <c r="DZ3" s="2">
        <f>'Vaccine Supply Calculations'!$B$10/184</f>
        <v>8548.221428571429</v>
      </c>
      <c r="EA3" s="2">
        <f>'Vaccine Supply Calculations'!$B$10/184</f>
        <v>8548.221428571429</v>
      </c>
      <c r="EB3" s="2">
        <f>'Vaccine Supply Calculations'!$B$10/184</f>
        <v>8548.221428571429</v>
      </c>
      <c r="EC3" s="2">
        <f>'Vaccine Supply Calculations'!$B$10/184</f>
        <v>8548.221428571429</v>
      </c>
      <c r="ED3" s="2">
        <f>'Vaccine Supply Calculations'!$B$10/184</f>
        <v>8548.221428571429</v>
      </c>
      <c r="EE3" s="2">
        <f>'Vaccine Supply Calculations'!$B$10/184</f>
        <v>8548.221428571429</v>
      </c>
      <c r="EF3" s="2">
        <f>'Vaccine Supply Calculations'!$B$10/184</f>
        <v>8548.221428571429</v>
      </c>
      <c r="EG3" s="2">
        <f>'Vaccine Supply Calculations'!$B$10/184</f>
        <v>8548.221428571429</v>
      </c>
      <c r="EH3" s="2">
        <f>'Vaccine Supply Calculations'!$B$10/184</f>
        <v>8548.221428571429</v>
      </c>
      <c r="EI3" s="2">
        <f>'Vaccine Supply Calculations'!$B$10/184</f>
        <v>8548.221428571429</v>
      </c>
      <c r="EJ3" s="2">
        <f>'Vaccine Supply Calculations'!$B$10/184</f>
        <v>8548.221428571429</v>
      </c>
      <c r="EK3" s="2">
        <f>'Vaccine Supply Calculations'!$B$10/184</f>
        <v>8548.221428571429</v>
      </c>
      <c r="EL3" s="2">
        <f>'Vaccine Supply Calculations'!$B$10/184</f>
        <v>8548.221428571429</v>
      </c>
      <c r="EM3" s="2">
        <f>'Vaccine Supply Calculations'!$B$10/184</f>
        <v>8548.221428571429</v>
      </c>
      <c r="EN3" s="2">
        <f>'Vaccine Supply Calculations'!$B$10/184</f>
        <v>8548.221428571429</v>
      </c>
      <c r="EO3" s="2">
        <f>'Vaccine Supply Calculations'!$B$10/184</f>
        <v>8548.221428571429</v>
      </c>
      <c r="EP3" s="2">
        <f>'Vaccine Supply Calculations'!$B$10/184</f>
        <v>8548.221428571429</v>
      </c>
      <c r="EQ3" s="2">
        <f>'Vaccine Supply Calculations'!$B$10/184</f>
        <v>8548.221428571429</v>
      </c>
      <c r="ER3" s="2">
        <f>'Vaccine Supply Calculations'!$B$10/184</f>
        <v>8548.221428571429</v>
      </c>
      <c r="ES3" s="2">
        <f>'Vaccine Supply Calculations'!$B$10/184</f>
        <v>8548.221428571429</v>
      </c>
      <c r="ET3" s="2">
        <f>'Vaccine Supply Calculations'!$B$10/184</f>
        <v>8548.221428571429</v>
      </c>
      <c r="EU3" s="2">
        <f>'Vaccine Supply Calculations'!$B$10/184</f>
        <v>8548.221428571429</v>
      </c>
      <c r="EV3" s="2">
        <f>'Vaccine Supply Calculations'!$B$10/184</f>
        <v>8548.221428571429</v>
      </c>
      <c r="EW3" s="2">
        <f>'Vaccine Supply Calculations'!$B$10/184</f>
        <v>8548.221428571429</v>
      </c>
      <c r="EX3" s="2">
        <f>'Vaccine Supply Calculations'!$B$10/184</f>
        <v>8548.221428571429</v>
      </c>
      <c r="EY3" s="2">
        <f>'Vaccine Supply Calculations'!$B$10/184</f>
        <v>8548.221428571429</v>
      </c>
      <c r="EZ3" s="2">
        <f>'Vaccine Supply Calculations'!$B$10/184</f>
        <v>8548.221428571429</v>
      </c>
      <c r="FA3" s="2">
        <f>'Vaccine Supply Calculations'!$B$10/184</f>
        <v>8548.221428571429</v>
      </c>
      <c r="FB3" s="2">
        <f>'Vaccine Supply Calculations'!$B$10/184</f>
        <v>8548.221428571429</v>
      </c>
      <c r="FC3" s="2">
        <f>'Vaccine Supply Calculations'!$B$10/184</f>
        <v>8548.221428571429</v>
      </c>
      <c r="FD3" s="2">
        <f>'Vaccine Supply Calculations'!$B$10/184</f>
        <v>8548.221428571429</v>
      </c>
      <c r="FE3" s="2">
        <f>'Vaccine Supply Calculations'!$B$10/184</f>
        <v>8548.221428571429</v>
      </c>
      <c r="FF3" s="2">
        <f>'Vaccine Supply Calculations'!$B$10/184</f>
        <v>8548.221428571429</v>
      </c>
      <c r="FG3" s="2">
        <f>'Vaccine Supply Calculations'!$B$10/184</f>
        <v>8548.221428571429</v>
      </c>
      <c r="FH3" s="2">
        <f>'Vaccine Supply Calculations'!$B$10/184</f>
        <v>8548.221428571429</v>
      </c>
      <c r="FI3" s="2">
        <f>'Vaccine Supply Calculations'!$B$10/184</f>
        <v>8548.221428571429</v>
      </c>
      <c r="FJ3" s="2">
        <f>'Vaccine Supply Calculations'!$B$10/184</f>
        <v>8548.221428571429</v>
      </c>
      <c r="FK3" s="2">
        <f>'Vaccine Supply Calculations'!$B$10/184</f>
        <v>8548.221428571429</v>
      </c>
      <c r="FL3" s="2">
        <f>'Vaccine Supply Calculations'!$B$10/184</f>
        <v>8548.221428571429</v>
      </c>
      <c r="FM3" s="2">
        <f>'Vaccine Supply Calculations'!$B$10/184</f>
        <v>8548.221428571429</v>
      </c>
      <c r="FN3" s="2">
        <f>'Vaccine Supply Calculations'!$B$10/184</f>
        <v>8548.221428571429</v>
      </c>
      <c r="FO3" s="2">
        <f>'Vaccine Supply Calculations'!$B$10/184</f>
        <v>8548.221428571429</v>
      </c>
      <c r="FP3" s="2">
        <f>'Vaccine Supply Calculations'!$B$10/184</f>
        <v>8548.221428571429</v>
      </c>
      <c r="FQ3" s="2">
        <f>'Vaccine Supply Calculations'!$B$10/184</f>
        <v>8548.221428571429</v>
      </c>
      <c r="FR3" s="2">
        <f>'Vaccine Supply Calculations'!$B$10/184</f>
        <v>8548.221428571429</v>
      </c>
      <c r="FS3" s="2">
        <f>'Vaccine Supply Calculations'!$B$10/184</f>
        <v>8548.221428571429</v>
      </c>
      <c r="FT3" s="2">
        <f>'Vaccine Supply Calculations'!$B$10/184</f>
        <v>8548.221428571429</v>
      </c>
      <c r="FU3" s="2">
        <f>'Vaccine Supply Calculations'!$B$10/184</f>
        <v>8548.221428571429</v>
      </c>
      <c r="FV3" s="2">
        <f>'Vaccine Supply Calculations'!$B$10/184</f>
        <v>8548.221428571429</v>
      </c>
      <c r="FW3" s="2">
        <f>'Vaccine Supply Calculations'!$B$10/184</f>
        <v>8548.221428571429</v>
      </c>
      <c r="FX3" s="2">
        <f>'Vaccine Supply Calculations'!$B$10/184</f>
        <v>8548.221428571429</v>
      </c>
      <c r="FY3" s="2">
        <f>'Vaccine Supply Calculations'!$B$10/184</f>
        <v>8548.221428571429</v>
      </c>
      <c r="FZ3" s="2">
        <f>'Vaccine Supply Calculations'!$B$10/184</f>
        <v>8548.221428571429</v>
      </c>
      <c r="GA3" s="2">
        <f>'Vaccine Supply Calculations'!$B$10/184</f>
        <v>8548.221428571429</v>
      </c>
      <c r="GB3" s="2">
        <f>'Vaccine Supply Calculations'!$B$10/184</f>
        <v>8548.221428571429</v>
      </c>
      <c r="GC3" s="2">
        <f>'Vaccine Supply Calculations'!$B$10/184</f>
        <v>8548.221428571429</v>
      </c>
      <c r="GD3" s="2">
        <f>'Vaccine Supply Calculations'!$B$10/184</f>
        <v>8548.221428571429</v>
      </c>
      <c r="GE3" s="2">
        <f>'Vaccine Supply Calculations'!$B$10/184</f>
        <v>8548.221428571429</v>
      </c>
      <c r="GF3" s="2">
        <f>'Vaccine Supply Calculations'!$B$10/184</f>
        <v>8548.221428571429</v>
      </c>
      <c r="GG3" s="2">
        <f>'Vaccine Supply Calculations'!$B$10/184</f>
        <v>8548.221428571429</v>
      </c>
      <c r="GH3" s="2">
        <f>'Vaccine Supply Calculations'!$B$10/184</f>
        <v>8548.221428571429</v>
      </c>
      <c r="GI3" s="2">
        <f>'Vaccine Supply Calculations'!$B$10/184</f>
        <v>8548.221428571429</v>
      </c>
      <c r="GJ3" s="2">
        <f>'Vaccine Supply Calculations'!$B$10/184</f>
        <v>8548.221428571429</v>
      </c>
      <c r="GK3" s="2">
        <f>'Vaccine Supply Calculations'!$B$10/184</f>
        <v>8548.221428571429</v>
      </c>
      <c r="GL3" s="2">
        <f>'Vaccine Supply Calculations'!$B$10/184</f>
        <v>8548.221428571429</v>
      </c>
      <c r="GM3" s="2">
        <f>'Vaccine Supply Calculations'!$B$10/184</f>
        <v>8548.221428571429</v>
      </c>
      <c r="GN3" s="2">
        <f>'Vaccine Supply Calculations'!$B$10/184</f>
        <v>8548.221428571429</v>
      </c>
      <c r="GO3" s="2">
        <f>'Vaccine Supply Calculations'!$B$10/184</f>
        <v>8548.221428571429</v>
      </c>
      <c r="GP3" s="2">
        <f>'Vaccine Supply Calculations'!$B$10/184</f>
        <v>8548.221428571429</v>
      </c>
      <c r="GQ3" s="2">
        <f>'Vaccine Supply Calculations'!$B$10/184</f>
        <v>8548.221428571429</v>
      </c>
      <c r="GR3" s="2">
        <f>'Vaccine Supply Calculations'!$B$10/184</f>
        <v>8548.221428571429</v>
      </c>
      <c r="GS3" s="2">
        <f>'Vaccine Supply Calculations'!$B$10/184</f>
        <v>8548.221428571429</v>
      </c>
      <c r="GT3" s="2">
        <f>'Vaccine Supply Calculations'!$B$10/184</f>
        <v>8548.221428571429</v>
      </c>
      <c r="GU3" s="2">
        <f>'Vaccine Supply Calculations'!$B$10/184</f>
        <v>8548.221428571429</v>
      </c>
      <c r="GV3" s="2">
        <f>'Vaccine Supply Calculations'!$B$10/184</f>
        <v>8548.221428571429</v>
      </c>
      <c r="GW3" s="2">
        <f>'Vaccine Supply Calculations'!$B$10/184</f>
        <v>8548.221428571429</v>
      </c>
      <c r="GX3" s="2">
        <f>'Vaccine Supply Calculations'!$B$10/184</f>
        <v>8548.221428571429</v>
      </c>
      <c r="GY3" s="2">
        <f>'Vaccine Supply Calculations'!$B$10/184</f>
        <v>8548.221428571429</v>
      </c>
      <c r="GZ3" s="2">
        <f>'Vaccine Supply Calculations'!$B$10/184</f>
        <v>8548.221428571429</v>
      </c>
      <c r="HA3" s="2">
        <f>'Vaccine Supply Calculations'!$B$10/184</f>
        <v>8548.221428571429</v>
      </c>
      <c r="HB3" s="2">
        <f>'Vaccine Supply Calculations'!$B$10/184</f>
        <v>8548.221428571429</v>
      </c>
      <c r="HC3" s="2">
        <f>'Vaccine Supply Calculations'!$B$10/184</f>
        <v>8548.221428571429</v>
      </c>
      <c r="HD3" s="2">
        <f>'Vaccine Supply Calculations'!$B$10/184</f>
        <v>8548.221428571429</v>
      </c>
      <c r="HE3" s="2">
        <f>'Vaccine Supply Calculations'!$B$10/184</f>
        <v>8548.221428571429</v>
      </c>
      <c r="HF3" s="2">
        <f>'Vaccine Supply Calculations'!$B$10/184</f>
        <v>8548.221428571429</v>
      </c>
      <c r="HG3" s="2">
        <f>'Vaccine Supply Calculations'!$B$10/184</f>
        <v>8548.221428571429</v>
      </c>
      <c r="HH3" s="2">
        <f>'Vaccine Supply Calculations'!$B$10/184</f>
        <v>8548.221428571429</v>
      </c>
      <c r="HI3" s="2">
        <f>'Vaccine Supply Calculations'!$B$10/184</f>
        <v>8548.221428571429</v>
      </c>
      <c r="HJ3" s="2">
        <f>'Vaccine Supply Calculations'!$B$10/184</f>
        <v>8548.221428571429</v>
      </c>
      <c r="HK3" s="2">
        <f>'Vaccine Supply Calculations'!$B$10/184</f>
        <v>8548.221428571429</v>
      </c>
      <c r="HL3" s="2">
        <f>'Vaccine Supply Calculations'!$B$10/184</f>
        <v>8548.221428571429</v>
      </c>
      <c r="HM3" s="2">
        <f>'Vaccine Supply Calculations'!$B$10/184</f>
        <v>8548.221428571429</v>
      </c>
      <c r="HN3" s="2">
        <f>'Vaccine Supply Calculations'!$B$10/184</f>
        <v>8548.221428571429</v>
      </c>
      <c r="HO3" s="2">
        <f>'Vaccine Supply Calculations'!$B$10/184</f>
        <v>8548.221428571429</v>
      </c>
      <c r="HP3" s="2">
        <f>'Vaccine Supply Calculations'!$B$10/184</f>
        <v>8548.221428571429</v>
      </c>
      <c r="HQ3" s="2">
        <f>'Vaccine Supply Calculations'!$B$10/184</f>
        <v>8548.221428571429</v>
      </c>
      <c r="HR3" s="2">
        <f>'Vaccine Supply Calculations'!$B$10/184</f>
        <v>8548.221428571429</v>
      </c>
      <c r="HS3" s="2">
        <f>'Vaccine Supply Calculations'!$B$10/184</f>
        <v>8548.221428571429</v>
      </c>
      <c r="HT3" s="2">
        <f>'Vaccine Supply Calculations'!$B$10/184</f>
        <v>8548.221428571429</v>
      </c>
      <c r="HU3" s="2">
        <f>'Vaccine Supply Calculations'!$B$10/184</f>
        <v>8548.221428571429</v>
      </c>
      <c r="HV3" s="2">
        <f>'Vaccine Supply Calculations'!$B$10/184</f>
        <v>8548.221428571429</v>
      </c>
      <c r="HW3" s="2">
        <f>'Vaccine Supply Calculations'!$B$10/184</f>
        <v>8548.221428571429</v>
      </c>
      <c r="HX3" s="2">
        <f>'Vaccine Supply Calculations'!$B$10/184</f>
        <v>8548.221428571429</v>
      </c>
      <c r="HY3" s="2">
        <f>'Vaccine Supply Calculations'!$B$10/184</f>
        <v>8548.221428571429</v>
      </c>
      <c r="HZ3" s="2">
        <f>'Vaccine Supply Calculations'!$B$10/184</f>
        <v>8548.221428571429</v>
      </c>
      <c r="IA3" s="2">
        <f>'Vaccine Supply Calculations'!$B$10/184</f>
        <v>8548.221428571429</v>
      </c>
      <c r="IB3" s="2">
        <f>'Vaccine Supply Calculations'!$B$10/184</f>
        <v>8548.221428571429</v>
      </c>
      <c r="IC3" s="2">
        <f>'Vaccine Supply Calculations'!$B$10/184</f>
        <v>8548.221428571429</v>
      </c>
      <c r="ID3" s="2">
        <f>'Vaccine Supply Calculations'!$B$10/184</f>
        <v>8548.221428571429</v>
      </c>
      <c r="IE3" s="2">
        <f>'Vaccine Supply Calculations'!$B$10/184</f>
        <v>8548.221428571429</v>
      </c>
      <c r="IF3" s="2">
        <f>'Vaccine Supply Calculations'!$B$10/184</f>
        <v>8548.221428571429</v>
      </c>
      <c r="IG3" s="2">
        <f>'Vaccine Supply Calculations'!$B$10/184</f>
        <v>8548.221428571429</v>
      </c>
      <c r="IH3" s="2">
        <f>'Vaccine Supply Calculations'!$B$10/184</f>
        <v>8548.221428571429</v>
      </c>
      <c r="II3" s="2">
        <f>'Vaccine Supply Calculations'!$B$10/184</f>
        <v>8548.221428571429</v>
      </c>
      <c r="IJ3" s="2">
        <f>'Vaccine Supply Calculations'!$B$10/184</f>
        <v>8548.221428571429</v>
      </c>
      <c r="IK3" s="2">
        <f>'Vaccine Supply Calculations'!$B$10/184</f>
        <v>8548.221428571429</v>
      </c>
      <c r="IL3" s="2">
        <f>'Vaccine Supply Calculations'!$B$10/184</f>
        <v>8548.221428571429</v>
      </c>
      <c r="IM3" s="2">
        <f>'Vaccine Supply Calculations'!$B$10/184</f>
        <v>8548.221428571429</v>
      </c>
      <c r="IN3" s="2">
        <f>'Vaccine Supply Calculations'!$B$10/184</f>
        <v>8548.221428571429</v>
      </c>
      <c r="IO3" s="2">
        <f>'Vaccine Supply Calculations'!$B$10/184</f>
        <v>8548.221428571429</v>
      </c>
      <c r="IP3" s="2">
        <f>'Vaccine Supply Calculations'!$B$10/184</f>
        <v>8548.221428571429</v>
      </c>
      <c r="IQ3" s="2">
        <f>'Vaccine Supply Calculations'!$B$10/184</f>
        <v>8548.221428571429</v>
      </c>
      <c r="IR3" s="2">
        <f>'Vaccine Supply Calculations'!$B$10/184</f>
        <v>8548.221428571429</v>
      </c>
      <c r="IS3" s="2">
        <f>'Vaccine Supply Calculations'!$B$10/184</f>
        <v>8548.221428571429</v>
      </c>
      <c r="IT3" s="2">
        <f>'Vaccine Supply Calculations'!$B$10/184</f>
        <v>8548.221428571429</v>
      </c>
      <c r="IU3" s="2">
        <f>'Vaccine Supply Calculations'!$B$10/184</f>
        <v>8548.221428571429</v>
      </c>
      <c r="IV3" s="2">
        <f>'Vaccine Supply Calculations'!$B$10/184</f>
        <v>8548.221428571429</v>
      </c>
      <c r="IW3" s="2">
        <f>'Vaccine Supply Calculations'!$B$10/184</f>
        <v>8548.221428571429</v>
      </c>
      <c r="IX3" s="2">
        <f>'Vaccine Supply Calculations'!$B$10/184</f>
        <v>8548.221428571429</v>
      </c>
      <c r="IY3" s="2">
        <f>'Vaccine Supply Calculations'!$B$10/184</f>
        <v>8548.221428571429</v>
      </c>
      <c r="IZ3" s="2">
        <f>'Vaccine Supply Calculations'!$B$10/184</f>
        <v>8548.221428571429</v>
      </c>
      <c r="JA3" s="2">
        <f>'Vaccine Supply Calculations'!$B$10/184</f>
        <v>8548.221428571429</v>
      </c>
      <c r="JB3" s="2">
        <f>'Vaccine Supply Calculations'!$B$10/184</f>
        <v>8548.221428571429</v>
      </c>
      <c r="JC3" s="2">
        <f>'Vaccine Supply Calculations'!$B$10/184</f>
        <v>8548.221428571429</v>
      </c>
      <c r="JD3" s="2">
        <f>'Vaccine Supply Calculations'!$B$10/184</f>
        <v>8548.221428571429</v>
      </c>
      <c r="JE3" s="2">
        <f>'Vaccine Supply Calculations'!$B$10/184</f>
        <v>8548.221428571429</v>
      </c>
      <c r="JF3" s="2">
        <f>'Vaccine Supply Calculations'!$B$10/184</f>
        <v>8548.221428571429</v>
      </c>
      <c r="JG3" s="2">
        <f>'Vaccine Supply Calculations'!$B$10/184</f>
        <v>8548.221428571429</v>
      </c>
      <c r="JH3" s="2">
        <f>'Vaccine Supply Calculations'!$B$10/184</f>
        <v>8548.221428571429</v>
      </c>
      <c r="JI3" s="2">
        <f>'Vaccine Supply Calculations'!$B$10/184</f>
        <v>8548.221428571429</v>
      </c>
      <c r="JJ3" s="2">
        <f>'Vaccine Supply Calculations'!$B$10/184</f>
        <v>8548.221428571429</v>
      </c>
      <c r="JK3" s="2">
        <f>'Vaccine Supply Calculations'!$B$10/184</f>
        <v>8548.221428571429</v>
      </c>
      <c r="JL3" s="2">
        <f>'Vaccine Supply Calculations'!$B$10/184</f>
        <v>8548.221428571429</v>
      </c>
      <c r="JM3" s="2">
        <f>'Vaccine Supply Calculations'!$B$10/184</f>
        <v>8548.221428571429</v>
      </c>
      <c r="JN3" s="2">
        <f>'Vaccine Supply Calculations'!$B$10/184</f>
        <v>8548.221428571429</v>
      </c>
      <c r="JO3" s="2">
        <f>'Vaccine Supply Calculations'!$B$10/184</f>
        <v>8548.221428571429</v>
      </c>
      <c r="JP3" s="2">
        <f>'Vaccine Supply Calculations'!$B$10/184</f>
        <v>8548.221428571429</v>
      </c>
      <c r="JQ3" s="2">
        <f>'Vaccine Supply Calculations'!$B$10/184</f>
        <v>8548.221428571429</v>
      </c>
    </row>
    <row r="4" spans="2:277">
      <c r="B4" s="5" t="s">
        <v>11</v>
      </c>
      <c r="C4" s="2">
        <f>'Vaccine Supply Calculations'!$C$7/91</f>
        <v>1422.6734618524333</v>
      </c>
      <c r="D4" s="2">
        <f>'Vaccine Supply Calculations'!$C$7/91</f>
        <v>1422.6734618524333</v>
      </c>
      <c r="E4" s="2">
        <f>'Vaccine Supply Calculations'!$C$7/91</f>
        <v>1422.6734618524333</v>
      </c>
      <c r="F4" s="2">
        <f>'Vaccine Supply Calculations'!$C$7/91</f>
        <v>1422.6734618524333</v>
      </c>
      <c r="G4" s="2">
        <f>'Vaccine Supply Calculations'!$C$7/91</f>
        <v>1422.6734618524333</v>
      </c>
      <c r="H4" s="2">
        <f>'Vaccine Supply Calculations'!$C$7/91</f>
        <v>1422.6734618524333</v>
      </c>
      <c r="I4" s="2">
        <f>'Vaccine Supply Calculations'!$C$7/91</f>
        <v>1422.6734618524333</v>
      </c>
      <c r="J4" s="2">
        <f>'Vaccine Supply Calculations'!$C$7/91</f>
        <v>1422.6734618524333</v>
      </c>
      <c r="K4" s="2">
        <f>'Vaccine Supply Calculations'!$C$7/91</f>
        <v>1422.6734618524333</v>
      </c>
      <c r="L4" s="2">
        <f>'Vaccine Supply Calculations'!$C$7/91</f>
        <v>1422.6734618524333</v>
      </c>
      <c r="M4" s="2">
        <f>'Vaccine Supply Calculations'!$C$7/91</f>
        <v>1422.6734618524333</v>
      </c>
      <c r="N4" s="2">
        <f>'Vaccine Supply Calculations'!$C$7/91</f>
        <v>1422.6734618524333</v>
      </c>
      <c r="O4" s="2">
        <f>'Vaccine Supply Calculations'!$C$7/91</f>
        <v>1422.6734618524333</v>
      </c>
      <c r="P4" s="2">
        <f>'Vaccine Supply Calculations'!$C$7/91</f>
        <v>1422.6734618524333</v>
      </c>
      <c r="Q4" s="2">
        <f>'Vaccine Supply Calculations'!$C$7/91</f>
        <v>1422.6734618524333</v>
      </c>
      <c r="R4" s="2">
        <f>'Vaccine Supply Calculations'!$C$7/91</f>
        <v>1422.6734618524333</v>
      </c>
      <c r="S4" s="2">
        <f>'Vaccine Supply Calculations'!$C$7/91</f>
        <v>1422.6734618524333</v>
      </c>
      <c r="T4" s="2">
        <f>'Vaccine Supply Calculations'!$C$7/91</f>
        <v>1422.6734618524333</v>
      </c>
      <c r="U4" s="2">
        <f>'Vaccine Supply Calculations'!$C$7/91</f>
        <v>1422.6734618524333</v>
      </c>
      <c r="V4" s="2">
        <f>'Vaccine Supply Calculations'!$C$7/91</f>
        <v>1422.6734618524333</v>
      </c>
      <c r="W4" s="2">
        <f>'Vaccine Supply Calculations'!$C$7/91</f>
        <v>1422.6734618524333</v>
      </c>
      <c r="X4" s="2">
        <f>'Vaccine Supply Calculations'!$C$7/91</f>
        <v>1422.6734618524333</v>
      </c>
      <c r="Y4" s="2">
        <f>'Vaccine Supply Calculations'!$C$7/91</f>
        <v>1422.6734618524333</v>
      </c>
      <c r="Z4" s="2">
        <f>'Vaccine Supply Calculations'!$C$7/91</f>
        <v>1422.6734618524333</v>
      </c>
      <c r="AA4" s="2">
        <f>'Vaccine Supply Calculations'!$C$7/91</f>
        <v>1422.6734618524333</v>
      </c>
      <c r="AB4" s="2">
        <f>'Vaccine Supply Calculations'!$C$7/91</f>
        <v>1422.6734618524333</v>
      </c>
      <c r="AC4" s="2">
        <f>'Vaccine Supply Calculations'!$C$7/91</f>
        <v>1422.6734618524333</v>
      </c>
      <c r="AD4" s="2">
        <f>'Vaccine Supply Calculations'!$C$7/91</f>
        <v>1422.6734618524333</v>
      </c>
      <c r="AE4" s="2">
        <f>'Vaccine Supply Calculations'!$C$7/91</f>
        <v>1422.6734618524333</v>
      </c>
      <c r="AF4" s="2">
        <f>'Vaccine Supply Calculations'!$C$7/91</f>
        <v>1422.6734618524333</v>
      </c>
      <c r="AG4" s="2">
        <f>'Vaccine Supply Calculations'!$C$7/91</f>
        <v>1422.6734618524333</v>
      </c>
      <c r="AH4" s="2">
        <f>'Vaccine Supply Calculations'!$C$7/91</f>
        <v>1422.6734618524333</v>
      </c>
      <c r="AI4" s="2">
        <f>'Vaccine Supply Calculations'!$C$7/91</f>
        <v>1422.6734618524333</v>
      </c>
      <c r="AJ4" s="2">
        <f>'Vaccine Supply Calculations'!$C$7/91</f>
        <v>1422.6734618524333</v>
      </c>
      <c r="AK4" s="2">
        <f>'Vaccine Supply Calculations'!$C$7/91</f>
        <v>1422.6734618524333</v>
      </c>
      <c r="AL4" s="2">
        <f>'Vaccine Supply Calculations'!$C$7/91</f>
        <v>1422.6734618524333</v>
      </c>
      <c r="AM4" s="2">
        <f>'Vaccine Supply Calculations'!$C$7/91</f>
        <v>1422.6734618524333</v>
      </c>
      <c r="AN4" s="2">
        <f>'Vaccine Supply Calculations'!$C$7/91</f>
        <v>1422.6734618524333</v>
      </c>
      <c r="AO4" s="2">
        <f>'Vaccine Supply Calculations'!$C$7/91</f>
        <v>1422.6734618524333</v>
      </c>
      <c r="AP4" s="2">
        <f>'Vaccine Supply Calculations'!$C$7/91</f>
        <v>1422.6734618524333</v>
      </c>
      <c r="AQ4" s="2">
        <f>'Vaccine Supply Calculations'!$C$7/91</f>
        <v>1422.6734618524333</v>
      </c>
      <c r="AR4" s="2">
        <f>'Vaccine Supply Calculations'!$C$7/91</f>
        <v>1422.6734618524333</v>
      </c>
      <c r="AS4" s="2">
        <f>'Vaccine Supply Calculations'!$C$7/91</f>
        <v>1422.6734618524333</v>
      </c>
      <c r="AT4" s="2">
        <f>'Vaccine Supply Calculations'!$C$7/91</f>
        <v>1422.6734618524333</v>
      </c>
      <c r="AU4" s="2">
        <f>'Vaccine Supply Calculations'!$C$7/91</f>
        <v>1422.6734618524333</v>
      </c>
      <c r="AV4" s="2">
        <f>'Vaccine Supply Calculations'!$C$7/91</f>
        <v>1422.6734618524333</v>
      </c>
      <c r="AW4" s="2">
        <f>'Vaccine Supply Calculations'!$C$7/91</f>
        <v>1422.6734618524333</v>
      </c>
      <c r="AX4" s="2">
        <f>'Vaccine Supply Calculations'!$C$7/91</f>
        <v>1422.6734618524333</v>
      </c>
      <c r="AY4" s="2">
        <f>'Vaccine Supply Calculations'!$C$7/91</f>
        <v>1422.6734618524333</v>
      </c>
      <c r="AZ4" s="2">
        <f>'Vaccine Supply Calculations'!$C$7/91</f>
        <v>1422.6734618524333</v>
      </c>
      <c r="BA4" s="2">
        <f>'Vaccine Supply Calculations'!$C$7/91</f>
        <v>1422.6734618524333</v>
      </c>
      <c r="BB4" s="2">
        <f>'Vaccine Supply Calculations'!$C$7/91</f>
        <v>1422.6734618524333</v>
      </c>
      <c r="BC4" s="2">
        <f>'Vaccine Supply Calculations'!$C$7/91</f>
        <v>1422.6734618524333</v>
      </c>
      <c r="BD4" s="2">
        <f>'Vaccine Supply Calculations'!$C$7/91</f>
        <v>1422.6734618524333</v>
      </c>
      <c r="BE4" s="2">
        <f>'Vaccine Supply Calculations'!$C$7/91</f>
        <v>1422.6734618524333</v>
      </c>
      <c r="BF4" s="2">
        <f>'Vaccine Supply Calculations'!$C$7/91</f>
        <v>1422.6734618524333</v>
      </c>
      <c r="BG4" s="2">
        <f>'Vaccine Supply Calculations'!$C$7/91</f>
        <v>1422.6734618524333</v>
      </c>
      <c r="BH4" s="2">
        <f>'Vaccine Supply Calculations'!$C$7/91</f>
        <v>1422.6734618524333</v>
      </c>
      <c r="BI4" s="2">
        <f>'Vaccine Supply Calculations'!$C$7/91</f>
        <v>1422.6734618524333</v>
      </c>
      <c r="BJ4" s="2">
        <f>'Vaccine Supply Calculations'!$C$7/91</f>
        <v>1422.6734618524333</v>
      </c>
      <c r="BK4" s="2">
        <f>'Vaccine Supply Calculations'!$C$7/91</f>
        <v>1422.6734618524333</v>
      </c>
      <c r="BL4" s="2">
        <f>'Vaccine Supply Calculations'!$C$7/91</f>
        <v>1422.6734618524333</v>
      </c>
      <c r="BM4" s="2">
        <f>'Vaccine Supply Calculations'!$C$7/91</f>
        <v>1422.6734618524333</v>
      </c>
      <c r="BN4" s="2">
        <f>'Vaccine Supply Calculations'!$C$7/91</f>
        <v>1422.6734618524333</v>
      </c>
      <c r="BO4" s="2">
        <f>'Vaccine Supply Calculations'!$C$7/91</f>
        <v>1422.6734618524333</v>
      </c>
      <c r="BP4" s="2">
        <f>'Vaccine Supply Calculations'!$C$7/91</f>
        <v>1422.6734618524333</v>
      </c>
      <c r="BQ4" s="2">
        <f>'Vaccine Supply Calculations'!$C$7/91</f>
        <v>1422.6734618524333</v>
      </c>
      <c r="BR4" s="2">
        <f>'Vaccine Supply Calculations'!$C$7/91</f>
        <v>1422.6734618524333</v>
      </c>
      <c r="BS4" s="2">
        <f>'Vaccine Supply Calculations'!$C$7/91</f>
        <v>1422.6734618524333</v>
      </c>
      <c r="BT4" s="2">
        <f>'Vaccine Supply Calculations'!$C$7/91</f>
        <v>1422.6734618524333</v>
      </c>
      <c r="BU4" s="2">
        <f>'Vaccine Supply Calculations'!$C$7/91</f>
        <v>1422.6734618524333</v>
      </c>
      <c r="BV4" s="2">
        <f>'Vaccine Supply Calculations'!$C$7/91</f>
        <v>1422.6734618524333</v>
      </c>
      <c r="BW4" s="2">
        <f>'Vaccine Supply Calculations'!$C$7/91</f>
        <v>1422.6734618524333</v>
      </c>
      <c r="BX4" s="2">
        <f>'Vaccine Supply Calculations'!$C$7/91</f>
        <v>1422.6734618524333</v>
      </c>
      <c r="BY4" s="2">
        <f>'Vaccine Supply Calculations'!$C$7/91</f>
        <v>1422.6734618524333</v>
      </c>
      <c r="BZ4" s="2">
        <f>'Vaccine Supply Calculations'!$C$7/91</f>
        <v>1422.6734618524333</v>
      </c>
      <c r="CA4" s="2">
        <f>'Vaccine Supply Calculations'!$C$7/91</f>
        <v>1422.6734618524333</v>
      </c>
      <c r="CB4" s="2">
        <f>'Vaccine Supply Calculations'!$C$7/91</f>
        <v>1422.6734618524333</v>
      </c>
      <c r="CC4" s="2">
        <f>'Vaccine Supply Calculations'!$C$7/91</f>
        <v>1422.6734618524333</v>
      </c>
      <c r="CD4" s="2">
        <f>'Vaccine Supply Calculations'!$C$7/91</f>
        <v>1422.6734618524333</v>
      </c>
      <c r="CE4" s="2">
        <f>'Vaccine Supply Calculations'!$C$7/91</f>
        <v>1422.6734618524333</v>
      </c>
      <c r="CF4" s="2">
        <f>'Vaccine Supply Calculations'!$C$7/91</f>
        <v>1422.6734618524333</v>
      </c>
      <c r="CG4" s="2">
        <f>'Vaccine Supply Calculations'!$C$7/91</f>
        <v>1422.6734618524333</v>
      </c>
      <c r="CH4" s="2">
        <f>'Vaccine Supply Calculations'!$C$7/91</f>
        <v>1422.6734618524333</v>
      </c>
      <c r="CI4" s="2">
        <f>'Vaccine Supply Calculations'!$C$7/91</f>
        <v>1422.6734618524333</v>
      </c>
      <c r="CJ4" s="2">
        <f>'Vaccine Supply Calculations'!$C$7/91</f>
        <v>1422.6734618524333</v>
      </c>
      <c r="CK4" s="2">
        <f>'Vaccine Supply Calculations'!$C$7/91</f>
        <v>1422.6734618524333</v>
      </c>
      <c r="CL4" s="2">
        <f>'Vaccine Supply Calculations'!$C$7/91</f>
        <v>1422.6734618524333</v>
      </c>
      <c r="CM4" s="2">
        <f>'Vaccine Supply Calculations'!$C$7/91</f>
        <v>1422.6734618524333</v>
      </c>
      <c r="CN4" s="2">
        <f>'Vaccine Supply Calculations'!$C$7/91</f>
        <v>1422.6734618524333</v>
      </c>
      <c r="CO4" s="2">
        <f>'Vaccine Supply Calculations'!$C$7/91</f>
        <v>1422.6734618524333</v>
      </c>
      <c r="CP4" s="2">
        <f>'Vaccine Supply Calculations'!$C$10/184</f>
        <v>1348.5758857142857</v>
      </c>
      <c r="CQ4" s="2">
        <f>'Vaccine Supply Calculations'!$C$10/184</f>
        <v>1348.5758857142857</v>
      </c>
      <c r="CR4" s="2">
        <f>'Vaccine Supply Calculations'!$C$10/184</f>
        <v>1348.5758857142857</v>
      </c>
      <c r="CS4" s="2">
        <f>'Vaccine Supply Calculations'!$C$10/184</f>
        <v>1348.5758857142857</v>
      </c>
      <c r="CT4" s="2">
        <f>'Vaccine Supply Calculations'!$C$10/184</f>
        <v>1348.5758857142857</v>
      </c>
      <c r="CU4" s="2">
        <f>'Vaccine Supply Calculations'!$C$10/184</f>
        <v>1348.5758857142857</v>
      </c>
      <c r="CV4" s="2">
        <f>'Vaccine Supply Calculations'!$C$10/184</f>
        <v>1348.5758857142857</v>
      </c>
      <c r="CW4" s="2">
        <f>'Vaccine Supply Calculations'!$C$10/184</f>
        <v>1348.5758857142857</v>
      </c>
      <c r="CX4" s="2">
        <f>'Vaccine Supply Calculations'!$C$10/184</f>
        <v>1348.5758857142857</v>
      </c>
      <c r="CY4" s="2">
        <f>'Vaccine Supply Calculations'!$C$10/184</f>
        <v>1348.5758857142857</v>
      </c>
      <c r="CZ4" s="2">
        <f>'Vaccine Supply Calculations'!$C$10/184</f>
        <v>1348.5758857142857</v>
      </c>
      <c r="DA4" s="2">
        <f>'Vaccine Supply Calculations'!$C$10/184</f>
        <v>1348.5758857142857</v>
      </c>
      <c r="DB4" s="2">
        <f>'Vaccine Supply Calculations'!$C$10/184</f>
        <v>1348.5758857142857</v>
      </c>
      <c r="DC4" s="2">
        <f>'Vaccine Supply Calculations'!$C$10/184</f>
        <v>1348.5758857142857</v>
      </c>
      <c r="DD4" s="2">
        <f>'Vaccine Supply Calculations'!$C$10/184</f>
        <v>1348.5758857142857</v>
      </c>
      <c r="DE4" s="2">
        <f>'Vaccine Supply Calculations'!$C$10/184</f>
        <v>1348.5758857142857</v>
      </c>
      <c r="DF4" s="2">
        <f>'Vaccine Supply Calculations'!$C$10/184</f>
        <v>1348.5758857142857</v>
      </c>
      <c r="DG4" s="2">
        <f>'Vaccine Supply Calculations'!$C$10/184</f>
        <v>1348.5758857142857</v>
      </c>
      <c r="DH4" s="2">
        <f>'Vaccine Supply Calculations'!$C$10/184</f>
        <v>1348.5758857142857</v>
      </c>
      <c r="DI4" s="2">
        <f>'Vaccine Supply Calculations'!$C$10/184</f>
        <v>1348.5758857142857</v>
      </c>
      <c r="DJ4" s="2">
        <f>'Vaccine Supply Calculations'!$C$10/184</f>
        <v>1348.5758857142857</v>
      </c>
      <c r="DK4" s="2">
        <f>'Vaccine Supply Calculations'!$C$10/184</f>
        <v>1348.5758857142857</v>
      </c>
      <c r="DL4" s="2">
        <f>'Vaccine Supply Calculations'!$C$10/184</f>
        <v>1348.5758857142857</v>
      </c>
      <c r="DM4" s="2">
        <f>'Vaccine Supply Calculations'!$C$10/184</f>
        <v>1348.5758857142857</v>
      </c>
      <c r="DN4" s="2">
        <f>'Vaccine Supply Calculations'!$C$10/184</f>
        <v>1348.5758857142857</v>
      </c>
      <c r="DO4" s="2">
        <f>'Vaccine Supply Calculations'!$C$10/184</f>
        <v>1348.5758857142857</v>
      </c>
      <c r="DP4" s="2">
        <f>'Vaccine Supply Calculations'!$C$10/184</f>
        <v>1348.5758857142857</v>
      </c>
      <c r="DQ4" s="2">
        <f>'Vaccine Supply Calculations'!$C$10/184</f>
        <v>1348.5758857142857</v>
      </c>
      <c r="DR4" s="2">
        <f>'Vaccine Supply Calculations'!$C$10/184</f>
        <v>1348.5758857142857</v>
      </c>
      <c r="DS4" s="2">
        <f>'Vaccine Supply Calculations'!$C$10/184</f>
        <v>1348.5758857142857</v>
      </c>
      <c r="DT4" s="2">
        <f>'Vaccine Supply Calculations'!$C$10/184</f>
        <v>1348.5758857142857</v>
      </c>
      <c r="DU4" s="2">
        <f>'Vaccine Supply Calculations'!$C$10/184</f>
        <v>1348.5758857142857</v>
      </c>
      <c r="DV4" s="2">
        <f>'Vaccine Supply Calculations'!$C$10/184</f>
        <v>1348.5758857142857</v>
      </c>
      <c r="DW4" s="2">
        <f>'Vaccine Supply Calculations'!$C$10/184</f>
        <v>1348.5758857142857</v>
      </c>
      <c r="DX4" s="2">
        <f>'Vaccine Supply Calculations'!$C$10/184</f>
        <v>1348.5758857142857</v>
      </c>
      <c r="DY4" s="2">
        <f>'Vaccine Supply Calculations'!$C$10/184</f>
        <v>1348.5758857142857</v>
      </c>
      <c r="DZ4" s="2">
        <f>'Vaccine Supply Calculations'!$C$10/184</f>
        <v>1348.5758857142857</v>
      </c>
      <c r="EA4" s="2">
        <f>'Vaccine Supply Calculations'!$C$10/184</f>
        <v>1348.5758857142857</v>
      </c>
      <c r="EB4" s="2">
        <f>'Vaccine Supply Calculations'!$C$10/184</f>
        <v>1348.5758857142857</v>
      </c>
      <c r="EC4" s="2">
        <f>'Vaccine Supply Calculations'!$C$10/184</f>
        <v>1348.5758857142857</v>
      </c>
      <c r="ED4" s="2">
        <f>'Vaccine Supply Calculations'!$C$10/184</f>
        <v>1348.5758857142857</v>
      </c>
      <c r="EE4" s="2">
        <f>'Vaccine Supply Calculations'!$C$10/184</f>
        <v>1348.5758857142857</v>
      </c>
      <c r="EF4" s="2">
        <f>'Vaccine Supply Calculations'!$C$10/184</f>
        <v>1348.5758857142857</v>
      </c>
      <c r="EG4" s="2">
        <f>'Vaccine Supply Calculations'!$C$10/184</f>
        <v>1348.5758857142857</v>
      </c>
      <c r="EH4" s="2">
        <f>'Vaccine Supply Calculations'!$C$10/184</f>
        <v>1348.5758857142857</v>
      </c>
      <c r="EI4" s="2">
        <f>'Vaccine Supply Calculations'!$C$10/184</f>
        <v>1348.5758857142857</v>
      </c>
      <c r="EJ4" s="2">
        <f>'Vaccine Supply Calculations'!$C$10/184</f>
        <v>1348.5758857142857</v>
      </c>
      <c r="EK4" s="2">
        <f>'Vaccine Supply Calculations'!$C$10/184</f>
        <v>1348.5758857142857</v>
      </c>
      <c r="EL4" s="2">
        <f>'Vaccine Supply Calculations'!$C$10/184</f>
        <v>1348.5758857142857</v>
      </c>
      <c r="EM4" s="2">
        <f>'Vaccine Supply Calculations'!$C$10/184</f>
        <v>1348.5758857142857</v>
      </c>
      <c r="EN4" s="2">
        <f>'Vaccine Supply Calculations'!$C$10/184</f>
        <v>1348.5758857142857</v>
      </c>
      <c r="EO4" s="2">
        <f>'Vaccine Supply Calculations'!$C$10/184</f>
        <v>1348.5758857142857</v>
      </c>
      <c r="EP4" s="2">
        <f>'Vaccine Supply Calculations'!$C$10/184</f>
        <v>1348.5758857142857</v>
      </c>
      <c r="EQ4" s="2">
        <f>'Vaccine Supply Calculations'!$C$10/184</f>
        <v>1348.5758857142857</v>
      </c>
      <c r="ER4" s="2">
        <f>'Vaccine Supply Calculations'!$C$10/184</f>
        <v>1348.5758857142857</v>
      </c>
      <c r="ES4" s="2">
        <f>'Vaccine Supply Calculations'!$C$10/184</f>
        <v>1348.5758857142857</v>
      </c>
      <c r="ET4" s="2">
        <f>'Vaccine Supply Calculations'!$C$10/184</f>
        <v>1348.5758857142857</v>
      </c>
      <c r="EU4" s="2">
        <f>'Vaccine Supply Calculations'!$C$10/184</f>
        <v>1348.5758857142857</v>
      </c>
      <c r="EV4" s="2">
        <f>'Vaccine Supply Calculations'!$C$10/184</f>
        <v>1348.5758857142857</v>
      </c>
      <c r="EW4" s="2">
        <f>'Vaccine Supply Calculations'!$C$10/184</f>
        <v>1348.5758857142857</v>
      </c>
      <c r="EX4" s="2">
        <f>'Vaccine Supply Calculations'!$C$10/184</f>
        <v>1348.5758857142857</v>
      </c>
      <c r="EY4" s="2">
        <f>'Vaccine Supply Calculations'!$C$10/184</f>
        <v>1348.5758857142857</v>
      </c>
      <c r="EZ4" s="2">
        <f>'Vaccine Supply Calculations'!$C$10/184</f>
        <v>1348.5758857142857</v>
      </c>
      <c r="FA4" s="2">
        <f>'Vaccine Supply Calculations'!$C$10/184</f>
        <v>1348.5758857142857</v>
      </c>
      <c r="FB4" s="2">
        <f>'Vaccine Supply Calculations'!$C$10/184</f>
        <v>1348.5758857142857</v>
      </c>
      <c r="FC4" s="2">
        <f>'Vaccine Supply Calculations'!$C$10/184</f>
        <v>1348.5758857142857</v>
      </c>
      <c r="FD4" s="2">
        <f>'Vaccine Supply Calculations'!$C$10/184</f>
        <v>1348.5758857142857</v>
      </c>
      <c r="FE4" s="2">
        <f>'Vaccine Supply Calculations'!$C$10/184</f>
        <v>1348.5758857142857</v>
      </c>
      <c r="FF4" s="2">
        <f>'Vaccine Supply Calculations'!$C$10/184</f>
        <v>1348.5758857142857</v>
      </c>
      <c r="FG4" s="2">
        <f>'Vaccine Supply Calculations'!$C$10/184</f>
        <v>1348.5758857142857</v>
      </c>
      <c r="FH4" s="2">
        <f>'Vaccine Supply Calculations'!$C$10/184</f>
        <v>1348.5758857142857</v>
      </c>
      <c r="FI4" s="2">
        <f>'Vaccine Supply Calculations'!$C$10/184</f>
        <v>1348.5758857142857</v>
      </c>
      <c r="FJ4" s="2">
        <f>'Vaccine Supply Calculations'!$C$10/184</f>
        <v>1348.5758857142857</v>
      </c>
      <c r="FK4" s="2">
        <f>'Vaccine Supply Calculations'!$C$10/184</f>
        <v>1348.5758857142857</v>
      </c>
      <c r="FL4" s="2">
        <f>'Vaccine Supply Calculations'!$C$10/184</f>
        <v>1348.5758857142857</v>
      </c>
      <c r="FM4" s="2">
        <f>'Vaccine Supply Calculations'!$C$10/184</f>
        <v>1348.5758857142857</v>
      </c>
      <c r="FN4" s="2">
        <f>'Vaccine Supply Calculations'!$C$10/184</f>
        <v>1348.5758857142857</v>
      </c>
      <c r="FO4" s="2">
        <f>'Vaccine Supply Calculations'!$C$10/184</f>
        <v>1348.5758857142857</v>
      </c>
      <c r="FP4" s="2">
        <f>'Vaccine Supply Calculations'!$C$10/184</f>
        <v>1348.5758857142857</v>
      </c>
      <c r="FQ4" s="2">
        <f>'Vaccine Supply Calculations'!$C$10/184</f>
        <v>1348.5758857142857</v>
      </c>
      <c r="FR4" s="2">
        <f>'Vaccine Supply Calculations'!$C$10/184</f>
        <v>1348.5758857142857</v>
      </c>
      <c r="FS4" s="2">
        <f>'Vaccine Supply Calculations'!$C$10/184</f>
        <v>1348.5758857142857</v>
      </c>
      <c r="FT4" s="2">
        <f>'Vaccine Supply Calculations'!$C$10/184</f>
        <v>1348.5758857142857</v>
      </c>
      <c r="FU4" s="2">
        <f>'Vaccine Supply Calculations'!$C$10/184</f>
        <v>1348.5758857142857</v>
      </c>
      <c r="FV4" s="2">
        <f>'Vaccine Supply Calculations'!$C$10/184</f>
        <v>1348.5758857142857</v>
      </c>
      <c r="FW4" s="2">
        <f>'Vaccine Supply Calculations'!$C$10/184</f>
        <v>1348.5758857142857</v>
      </c>
      <c r="FX4" s="2">
        <f>'Vaccine Supply Calculations'!$C$10/184</f>
        <v>1348.5758857142857</v>
      </c>
      <c r="FY4" s="2">
        <f>'Vaccine Supply Calculations'!$C$10/184</f>
        <v>1348.5758857142857</v>
      </c>
      <c r="FZ4" s="2">
        <f>'Vaccine Supply Calculations'!$C$10/184</f>
        <v>1348.5758857142857</v>
      </c>
      <c r="GA4" s="2">
        <f>'Vaccine Supply Calculations'!$C$10/184</f>
        <v>1348.5758857142857</v>
      </c>
      <c r="GB4" s="2">
        <f>'Vaccine Supply Calculations'!$C$10/184</f>
        <v>1348.5758857142857</v>
      </c>
      <c r="GC4" s="2">
        <f>'Vaccine Supply Calculations'!$C$10/184</f>
        <v>1348.5758857142857</v>
      </c>
      <c r="GD4" s="2">
        <f>'Vaccine Supply Calculations'!$C$10/184</f>
        <v>1348.5758857142857</v>
      </c>
      <c r="GE4" s="2">
        <f>'Vaccine Supply Calculations'!$C$10/184</f>
        <v>1348.5758857142857</v>
      </c>
      <c r="GF4" s="2">
        <f>'Vaccine Supply Calculations'!$C$10/184</f>
        <v>1348.5758857142857</v>
      </c>
      <c r="GG4" s="2">
        <f>'Vaccine Supply Calculations'!$C$10/184</f>
        <v>1348.5758857142857</v>
      </c>
      <c r="GH4" s="2">
        <f>'Vaccine Supply Calculations'!$C$10/184</f>
        <v>1348.5758857142857</v>
      </c>
      <c r="GI4" s="2">
        <f>'Vaccine Supply Calculations'!$C$10/184</f>
        <v>1348.5758857142857</v>
      </c>
      <c r="GJ4" s="2">
        <f>'Vaccine Supply Calculations'!$C$10/184</f>
        <v>1348.5758857142857</v>
      </c>
      <c r="GK4" s="2">
        <f>'Vaccine Supply Calculations'!$C$10/184</f>
        <v>1348.5758857142857</v>
      </c>
      <c r="GL4" s="2">
        <f>'Vaccine Supply Calculations'!$C$10/184</f>
        <v>1348.5758857142857</v>
      </c>
      <c r="GM4" s="2">
        <f>'Vaccine Supply Calculations'!$C$10/184</f>
        <v>1348.5758857142857</v>
      </c>
      <c r="GN4" s="2">
        <f>'Vaccine Supply Calculations'!$C$10/184</f>
        <v>1348.5758857142857</v>
      </c>
      <c r="GO4" s="2">
        <f>'Vaccine Supply Calculations'!$C$10/184</f>
        <v>1348.5758857142857</v>
      </c>
      <c r="GP4" s="2">
        <f>'Vaccine Supply Calculations'!$C$10/184</f>
        <v>1348.5758857142857</v>
      </c>
      <c r="GQ4" s="2">
        <f>'Vaccine Supply Calculations'!$C$10/184</f>
        <v>1348.5758857142857</v>
      </c>
      <c r="GR4" s="2">
        <f>'Vaccine Supply Calculations'!$C$10/184</f>
        <v>1348.5758857142857</v>
      </c>
      <c r="GS4" s="2">
        <f>'Vaccine Supply Calculations'!$C$10/184</f>
        <v>1348.5758857142857</v>
      </c>
      <c r="GT4" s="2">
        <f>'Vaccine Supply Calculations'!$C$10/184</f>
        <v>1348.5758857142857</v>
      </c>
      <c r="GU4" s="2">
        <f>'Vaccine Supply Calculations'!$C$10/184</f>
        <v>1348.5758857142857</v>
      </c>
      <c r="GV4" s="2">
        <f>'Vaccine Supply Calculations'!$C$10/184</f>
        <v>1348.5758857142857</v>
      </c>
      <c r="GW4" s="2">
        <f>'Vaccine Supply Calculations'!$C$10/184</f>
        <v>1348.5758857142857</v>
      </c>
      <c r="GX4" s="2">
        <f>'Vaccine Supply Calculations'!$C$10/184</f>
        <v>1348.5758857142857</v>
      </c>
      <c r="GY4" s="2">
        <f>'Vaccine Supply Calculations'!$C$10/184</f>
        <v>1348.5758857142857</v>
      </c>
      <c r="GZ4" s="2">
        <f>'Vaccine Supply Calculations'!$C$10/184</f>
        <v>1348.5758857142857</v>
      </c>
      <c r="HA4" s="2">
        <f>'Vaccine Supply Calculations'!$C$10/184</f>
        <v>1348.5758857142857</v>
      </c>
      <c r="HB4" s="2">
        <f>'Vaccine Supply Calculations'!$C$10/184</f>
        <v>1348.5758857142857</v>
      </c>
      <c r="HC4" s="2">
        <f>'Vaccine Supply Calculations'!$C$10/184</f>
        <v>1348.5758857142857</v>
      </c>
      <c r="HD4" s="2">
        <f>'Vaccine Supply Calculations'!$C$10/184</f>
        <v>1348.5758857142857</v>
      </c>
      <c r="HE4" s="2">
        <f>'Vaccine Supply Calculations'!$C$10/184</f>
        <v>1348.5758857142857</v>
      </c>
      <c r="HF4" s="2">
        <f>'Vaccine Supply Calculations'!$C$10/184</f>
        <v>1348.5758857142857</v>
      </c>
      <c r="HG4" s="2">
        <f>'Vaccine Supply Calculations'!$C$10/184</f>
        <v>1348.5758857142857</v>
      </c>
      <c r="HH4" s="2">
        <f>'Vaccine Supply Calculations'!$C$10/184</f>
        <v>1348.5758857142857</v>
      </c>
      <c r="HI4" s="2">
        <f>'Vaccine Supply Calculations'!$C$10/184</f>
        <v>1348.5758857142857</v>
      </c>
      <c r="HJ4" s="2">
        <f>'Vaccine Supply Calculations'!$C$10/184</f>
        <v>1348.5758857142857</v>
      </c>
      <c r="HK4" s="2">
        <f>'Vaccine Supply Calculations'!$C$10/184</f>
        <v>1348.5758857142857</v>
      </c>
      <c r="HL4" s="2">
        <f>'Vaccine Supply Calculations'!$C$10/184</f>
        <v>1348.5758857142857</v>
      </c>
      <c r="HM4" s="2">
        <f>'Vaccine Supply Calculations'!$C$10/184</f>
        <v>1348.5758857142857</v>
      </c>
      <c r="HN4" s="2">
        <f>'Vaccine Supply Calculations'!$C$10/184</f>
        <v>1348.5758857142857</v>
      </c>
      <c r="HO4" s="2">
        <f>'Vaccine Supply Calculations'!$C$10/184</f>
        <v>1348.5758857142857</v>
      </c>
      <c r="HP4" s="2">
        <f>'Vaccine Supply Calculations'!$C$10/184</f>
        <v>1348.5758857142857</v>
      </c>
      <c r="HQ4" s="2">
        <f>'Vaccine Supply Calculations'!$C$10/184</f>
        <v>1348.5758857142857</v>
      </c>
      <c r="HR4" s="2">
        <f>'Vaccine Supply Calculations'!$C$10/184</f>
        <v>1348.5758857142857</v>
      </c>
      <c r="HS4" s="2">
        <f>'Vaccine Supply Calculations'!$C$10/184</f>
        <v>1348.5758857142857</v>
      </c>
      <c r="HT4" s="2">
        <f>'Vaccine Supply Calculations'!$C$10/184</f>
        <v>1348.5758857142857</v>
      </c>
      <c r="HU4" s="2">
        <f>'Vaccine Supply Calculations'!$C$10/184</f>
        <v>1348.5758857142857</v>
      </c>
      <c r="HV4" s="2">
        <f>'Vaccine Supply Calculations'!$C$10/184</f>
        <v>1348.5758857142857</v>
      </c>
      <c r="HW4" s="2">
        <f>'Vaccine Supply Calculations'!$C$10/184</f>
        <v>1348.5758857142857</v>
      </c>
      <c r="HX4" s="2">
        <f>'Vaccine Supply Calculations'!$C$10/184</f>
        <v>1348.5758857142857</v>
      </c>
      <c r="HY4" s="2">
        <f>'Vaccine Supply Calculations'!$C$10/184</f>
        <v>1348.5758857142857</v>
      </c>
      <c r="HZ4" s="2">
        <f>'Vaccine Supply Calculations'!$C$10/184</f>
        <v>1348.5758857142857</v>
      </c>
      <c r="IA4" s="2">
        <f>'Vaccine Supply Calculations'!$C$10/184</f>
        <v>1348.5758857142857</v>
      </c>
      <c r="IB4" s="2">
        <f>'Vaccine Supply Calculations'!$C$10/184</f>
        <v>1348.5758857142857</v>
      </c>
      <c r="IC4" s="2">
        <f>'Vaccine Supply Calculations'!$C$10/184</f>
        <v>1348.5758857142857</v>
      </c>
      <c r="ID4" s="2">
        <f>'Vaccine Supply Calculations'!$C$10/184</f>
        <v>1348.5758857142857</v>
      </c>
      <c r="IE4" s="2">
        <f>'Vaccine Supply Calculations'!$C$10/184</f>
        <v>1348.5758857142857</v>
      </c>
      <c r="IF4" s="2">
        <f>'Vaccine Supply Calculations'!$C$10/184</f>
        <v>1348.5758857142857</v>
      </c>
      <c r="IG4" s="2">
        <f>'Vaccine Supply Calculations'!$C$10/184</f>
        <v>1348.5758857142857</v>
      </c>
      <c r="IH4" s="2">
        <f>'Vaccine Supply Calculations'!$C$10/184</f>
        <v>1348.5758857142857</v>
      </c>
      <c r="II4" s="2">
        <f>'Vaccine Supply Calculations'!$C$10/184</f>
        <v>1348.5758857142857</v>
      </c>
      <c r="IJ4" s="2">
        <f>'Vaccine Supply Calculations'!$C$10/184</f>
        <v>1348.5758857142857</v>
      </c>
      <c r="IK4" s="2">
        <f>'Vaccine Supply Calculations'!$C$10/184</f>
        <v>1348.5758857142857</v>
      </c>
      <c r="IL4" s="2">
        <f>'Vaccine Supply Calculations'!$C$10/184</f>
        <v>1348.5758857142857</v>
      </c>
      <c r="IM4" s="2">
        <f>'Vaccine Supply Calculations'!$C$10/184</f>
        <v>1348.5758857142857</v>
      </c>
      <c r="IN4" s="2">
        <f>'Vaccine Supply Calculations'!$C$10/184</f>
        <v>1348.5758857142857</v>
      </c>
      <c r="IO4" s="2">
        <f>'Vaccine Supply Calculations'!$C$10/184</f>
        <v>1348.5758857142857</v>
      </c>
      <c r="IP4" s="2">
        <f>'Vaccine Supply Calculations'!$C$10/184</f>
        <v>1348.5758857142857</v>
      </c>
      <c r="IQ4" s="2">
        <f>'Vaccine Supply Calculations'!$C$10/184</f>
        <v>1348.5758857142857</v>
      </c>
      <c r="IR4" s="2">
        <f>'Vaccine Supply Calculations'!$C$10/184</f>
        <v>1348.5758857142857</v>
      </c>
      <c r="IS4" s="2">
        <f>'Vaccine Supply Calculations'!$C$10/184</f>
        <v>1348.5758857142857</v>
      </c>
      <c r="IT4" s="2">
        <f>'Vaccine Supply Calculations'!$C$10/184</f>
        <v>1348.5758857142857</v>
      </c>
      <c r="IU4" s="2">
        <f>'Vaccine Supply Calculations'!$C$10/184</f>
        <v>1348.5758857142857</v>
      </c>
      <c r="IV4" s="2">
        <f>'Vaccine Supply Calculations'!$C$10/184</f>
        <v>1348.5758857142857</v>
      </c>
      <c r="IW4" s="2">
        <f>'Vaccine Supply Calculations'!$C$10/184</f>
        <v>1348.5758857142857</v>
      </c>
      <c r="IX4" s="2">
        <f>'Vaccine Supply Calculations'!$C$10/184</f>
        <v>1348.5758857142857</v>
      </c>
      <c r="IY4" s="2">
        <f>'Vaccine Supply Calculations'!$C$10/184</f>
        <v>1348.5758857142857</v>
      </c>
      <c r="IZ4" s="2">
        <f>'Vaccine Supply Calculations'!$C$10/184</f>
        <v>1348.5758857142857</v>
      </c>
      <c r="JA4" s="2">
        <f>'Vaccine Supply Calculations'!$C$10/184</f>
        <v>1348.5758857142857</v>
      </c>
      <c r="JB4" s="2">
        <f>'Vaccine Supply Calculations'!$C$10/184</f>
        <v>1348.5758857142857</v>
      </c>
      <c r="JC4" s="2">
        <f>'Vaccine Supply Calculations'!$C$10/184</f>
        <v>1348.5758857142857</v>
      </c>
      <c r="JD4" s="2">
        <f>'Vaccine Supply Calculations'!$C$10/184</f>
        <v>1348.5758857142857</v>
      </c>
      <c r="JE4" s="2">
        <f>'Vaccine Supply Calculations'!$C$10/184</f>
        <v>1348.5758857142857</v>
      </c>
      <c r="JF4" s="2">
        <f>'Vaccine Supply Calculations'!$C$10/184</f>
        <v>1348.5758857142857</v>
      </c>
      <c r="JG4" s="2">
        <f>'Vaccine Supply Calculations'!$C$10/184</f>
        <v>1348.5758857142857</v>
      </c>
      <c r="JH4" s="2">
        <f>'Vaccine Supply Calculations'!$C$10/184</f>
        <v>1348.5758857142857</v>
      </c>
      <c r="JI4" s="2">
        <f>'Vaccine Supply Calculations'!$C$10/184</f>
        <v>1348.5758857142857</v>
      </c>
      <c r="JJ4" s="2">
        <f>'Vaccine Supply Calculations'!$C$10/184</f>
        <v>1348.5758857142857</v>
      </c>
      <c r="JK4" s="2">
        <f>'Vaccine Supply Calculations'!$C$10/184</f>
        <v>1348.5758857142857</v>
      </c>
      <c r="JL4" s="2">
        <f>'Vaccine Supply Calculations'!$C$10/184</f>
        <v>1348.5758857142857</v>
      </c>
      <c r="JM4" s="2">
        <f>'Vaccine Supply Calculations'!$C$10/184</f>
        <v>1348.5758857142857</v>
      </c>
      <c r="JN4" s="2">
        <f>'Vaccine Supply Calculations'!$C$10/184</f>
        <v>1348.5758857142857</v>
      </c>
      <c r="JO4" s="2">
        <f>'Vaccine Supply Calculations'!$C$10/184</f>
        <v>1348.5758857142857</v>
      </c>
      <c r="JP4" s="2">
        <f>'Vaccine Supply Calculations'!$C$10/184</f>
        <v>1348.5758857142857</v>
      </c>
      <c r="JQ4" s="2">
        <f>'Vaccine Supply Calculations'!$C$10/184</f>
        <v>1348.5758857142857</v>
      </c>
    </row>
    <row r="5" spans="2:277">
      <c r="B5" s="5" t="s">
        <v>12</v>
      </c>
      <c r="C5" s="2">
        <f>'Vaccine Supply Calculations'!$D$7/91</f>
        <v>572.52244897959179</v>
      </c>
      <c r="D5" s="2">
        <f>'Vaccine Supply Calculations'!$D$7/91</f>
        <v>572.52244897959179</v>
      </c>
      <c r="E5" s="2">
        <f>'Vaccine Supply Calculations'!$D$7/91</f>
        <v>572.52244897959179</v>
      </c>
      <c r="F5" s="2">
        <f>'Vaccine Supply Calculations'!$D$7/91</f>
        <v>572.52244897959179</v>
      </c>
      <c r="G5" s="2">
        <f>'Vaccine Supply Calculations'!$D$7/91</f>
        <v>572.52244897959179</v>
      </c>
      <c r="H5" s="2">
        <f>'Vaccine Supply Calculations'!$D$7/91</f>
        <v>572.52244897959179</v>
      </c>
      <c r="I5" s="2">
        <f>'Vaccine Supply Calculations'!$D$7/91</f>
        <v>572.52244897959179</v>
      </c>
      <c r="J5" s="2">
        <f>'Vaccine Supply Calculations'!$D$7/91</f>
        <v>572.52244897959179</v>
      </c>
      <c r="K5" s="2">
        <f>'Vaccine Supply Calculations'!$D$7/91</f>
        <v>572.52244897959179</v>
      </c>
      <c r="L5" s="2">
        <f>'Vaccine Supply Calculations'!$D$7/91</f>
        <v>572.52244897959179</v>
      </c>
      <c r="M5" s="2">
        <f>'Vaccine Supply Calculations'!$D$7/91</f>
        <v>572.52244897959179</v>
      </c>
      <c r="N5" s="2">
        <f>'Vaccine Supply Calculations'!$D$7/91</f>
        <v>572.52244897959179</v>
      </c>
      <c r="O5" s="2">
        <f>'Vaccine Supply Calculations'!$D$7/91</f>
        <v>572.52244897959179</v>
      </c>
      <c r="P5" s="2">
        <f>'Vaccine Supply Calculations'!$D$7/91</f>
        <v>572.52244897959179</v>
      </c>
      <c r="Q5" s="2">
        <f>'Vaccine Supply Calculations'!$D$7/91</f>
        <v>572.52244897959179</v>
      </c>
      <c r="R5" s="2">
        <f>'Vaccine Supply Calculations'!$D$7/91</f>
        <v>572.52244897959179</v>
      </c>
      <c r="S5" s="2">
        <f>'Vaccine Supply Calculations'!$D$7/91</f>
        <v>572.52244897959179</v>
      </c>
      <c r="T5" s="2">
        <f>'Vaccine Supply Calculations'!$D$7/91</f>
        <v>572.52244897959179</v>
      </c>
      <c r="U5" s="2">
        <f>'Vaccine Supply Calculations'!$D$7/91</f>
        <v>572.52244897959179</v>
      </c>
      <c r="V5" s="2">
        <f>'Vaccine Supply Calculations'!$D$7/91</f>
        <v>572.52244897959179</v>
      </c>
      <c r="W5" s="2">
        <f>'Vaccine Supply Calculations'!$D$7/91</f>
        <v>572.52244897959179</v>
      </c>
      <c r="X5" s="2">
        <f>'Vaccine Supply Calculations'!$D$7/91</f>
        <v>572.52244897959179</v>
      </c>
      <c r="Y5" s="2">
        <f>'Vaccine Supply Calculations'!$D$7/91</f>
        <v>572.52244897959179</v>
      </c>
      <c r="Z5" s="2">
        <f>'Vaccine Supply Calculations'!$D$7/91</f>
        <v>572.52244897959179</v>
      </c>
      <c r="AA5" s="2">
        <f>'Vaccine Supply Calculations'!$D$7/91</f>
        <v>572.52244897959179</v>
      </c>
      <c r="AB5" s="2">
        <f>'Vaccine Supply Calculations'!$D$7/91</f>
        <v>572.52244897959179</v>
      </c>
      <c r="AC5" s="2">
        <f>'Vaccine Supply Calculations'!$D$7/91</f>
        <v>572.52244897959179</v>
      </c>
      <c r="AD5" s="2">
        <f>'Vaccine Supply Calculations'!$D$7/91</f>
        <v>572.52244897959179</v>
      </c>
      <c r="AE5" s="2">
        <f>'Vaccine Supply Calculations'!$D$7/91</f>
        <v>572.52244897959179</v>
      </c>
      <c r="AF5" s="2">
        <f>'Vaccine Supply Calculations'!$D$7/91</f>
        <v>572.52244897959179</v>
      </c>
      <c r="AG5" s="2">
        <f>'Vaccine Supply Calculations'!$D$7/91</f>
        <v>572.52244897959179</v>
      </c>
      <c r="AH5" s="2">
        <f>'Vaccine Supply Calculations'!$D$7/91</f>
        <v>572.52244897959179</v>
      </c>
      <c r="AI5" s="2">
        <f>'Vaccine Supply Calculations'!$D$7/91</f>
        <v>572.52244897959179</v>
      </c>
      <c r="AJ5" s="2">
        <f>'Vaccine Supply Calculations'!$D$7/91</f>
        <v>572.52244897959179</v>
      </c>
      <c r="AK5" s="2">
        <f>'Vaccine Supply Calculations'!$D$7/91</f>
        <v>572.52244897959179</v>
      </c>
      <c r="AL5" s="2">
        <f>'Vaccine Supply Calculations'!$D$7/91</f>
        <v>572.52244897959179</v>
      </c>
      <c r="AM5" s="2">
        <f>'Vaccine Supply Calculations'!$D$7/91</f>
        <v>572.52244897959179</v>
      </c>
      <c r="AN5" s="2">
        <f>'Vaccine Supply Calculations'!$D$7/91</f>
        <v>572.52244897959179</v>
      </c>
      <c r="AO5" s="2">
        <f>'Vaccine Supply Calculations'!$D$7/91</f>
        <v>572.52244897959179</v>
      </c>
      <c r="AP5" s="2">
        <f>'Vaccine Supply Calculations'!$D$7/91</f>
        <v>572.52244897959179</v>
      </c>
      <c r="AQ5" s="2">
        <f>'Vaccine Supply Calculations'!$D$7/91</f>
        <v>572.52244897959179</v>
      </c>
      <c r="AR5" s="2">
        <f>'Vaccine Supply Calculations'!$D$7/91</f>
        <v>572.52244897959179</v>
      </c>
      <c r="AS5" s="2">
        <f>'Vaccine Supply Calculations'!$D$7/91</f>
        <v>572.52244897959179</v>
      </c>
      <c r="AT5" s="2">
        <f>'Vaccine Supply Calculations'!$D$7/91</f>
        <v>572.52244897959179</v>
      </c>
      <c r="AU5" s="2">
        <f>'Vaccine Supply Calculations'!$D$7/91</f>
        <v>572.52244897959179</v>
      </c>
      <c r="AV5" s="2">
        <f>'Vaccine Supply Calculations'!$D$7/91</f>
        <v>572.52244897959179</v>
      </c>
      <c r="AW5" s="2">
        <f>'Vaccine Supply Calculations'!$D$7/91</f>
        <v>572.52244897959179</v>
      </c>
      <c r="AX5" s="2">
        <f>'Vaccine Supply Calculations'!$D$7/91</f>
        <v>572.52244897959179</v>
      </c>
      <c r="AY5" s="2">
        <f>'Vaccine Supply Calculations'!$D$7/91</f>
        <v>572.52244897959179</v>
      </c>
      <c r="AZ5" s="2">
        <f>'Vaccine Supply Calculations'!$D$7/91</f>
        <v>572.52244897959179</v>
      </c>
      <c r="BA5" s="2">
        <f>'Vaccine Supply Calculations'!$D$7/91</f>
        <v>572.52244897959179</v>
      </c>
      <c r="BB5" s="2">
        <f>'Vaccine Supply Calculations'!$D$7/91</f>
        <v>572.52244897959179</v>
      </c>
      <c r="BC5" s="2">
        <f>'Vaccine Supply Calculations'!$D$7/91</f>
        <v>572.52244897959179</v>
      </c>
      <c r="BD5" s="2">
        <f>'Vaccine Supply Calculations'!$D$7/91</f>
        <v>572.52244897959179</v>
      </c>
      <c r="BE5" s="2">
        <f>'Vaccine Supply Calculations'!$D$7/91</f>
        <v>572.52244897959179</v>
      </c>
      <c r="BF5" s="2">
        <f>'Vaccine Supply Calculations'!$D$7/91</f>
        <v>572.52244897959179</v>
      </c>
      <c r="BG5" s="2">
        <f>'Vaccine Supply Calculations'!$D$7/91</f>
        <v>572.52244897959179</v>
      </c>
      <c r="BH5" s="2">
        <f>'Vaccine Supply Calculations'!$D$7/91</f>
        <v>572.52244897959179</v>
      </c>
      <c r="BI5" s="2">
        <f>'Vaccine Supply Calculations'!$D$7/91</f>
        <v>572.52244897959179</v>
      </c>
      <c r="BJ5" s="2">
        <f>'Vaccine Supply Calculations'!$D$7/91</f>
        <v>572.52244897959179</v>
      </c>
      <c r="BK5" s="2">
        <f>'Vaccine Supply Calculations'!$D$7/91</f>
        <v>572.52244897959179</v>
      </c>
      <c r="BL5" s="2">
        <f>'Vaccine Supply Calculations'!$D$7/91</f>
        <v>572.52244897959179</v>
      </c>
      <c r="BM5" s="2">
        <f>'Vaccine Supply Calculations'!$D$7/91</f>
        <v>572.52244897959179</v>
      </c>
      <c r="BN5" s="2">
        <f>'Vaccine Supply Calculations'!$D$7/91</f>
        <v>572.52244897959179</v>
      </c>
      <c r="BO5" s="2">
        <f>'Vaccine Supply Calculations'!$D$7/91</f>
        <v>572.52244897959179</v>
      </c>
      <c r="BP5" s="2">
        <f>'Vaccine Supply Calculations'!$D$7/91</f>
        <v>572.52244897959179</v>
      </c>
      <c r="BQ5" s="2">
        <f>'Vaccine Supply Calculations'!$D$7/91</f>
        <v>572.52244897959179</v>
      </c>
      <c r="BR5" s="2">
        <f>'Vaccine Supply Calculations'!$D$7/91</f>
        <v>572.52244897959179</v>
      </c>
      <c r="BS5" s="2">
        <f>'Vaccine Supply Calculations'!$D$7/91</f>
        <v>572.52244897959179</v>
      </c>
      <c r="BT5" s="2">
        <f>'Vaccine Supply Calculations'!$D$7/91</f>
        <v>572.52244897959179</v>
      </c>
      <c r="BU5" s="2">
        <f>'Vaccine Supply Calculations'!$D$7/91</f>
        <v>572.52244897959179</v>
      </c>
      <c r="BV5" s="2">
        <f>'Vaccine Supply Calculations'!$D$7/91</f>
        <v>572.52244897959179</v>
      </c>
      <c r="BW5" s="2">
        <f>'Vaccine Supply Calculations'!$D$7/91</f>
        <v>572.52244897959179</v>
      </c>
      <c r="BX5" s="2">
        <f>'Vaccine Supply Calculations'!$D$7/91</f>
        <v>572.52244897959179</v>
      </c>
      <c r="BY5" s="2">
        <f>'Vaccine Supply Calculations'!$D$7/91</f>
        <v>572.52244897959179</v>
      </c>
      <c r="BZ5" s="2">
        <f>'Vaccine Supply Calculations'!$D$7/91</f>
        <v>572.52244897959179</v>
      </c>
      <c r="CA5" s="2">
        <f>'Vaccine Supply Calculations'!$D$7/91</f>
        <v>572.52244897959179</v>
      </c>
      <c r="CB5" s="2">
        <f>'Vaccine Supply Calculations'!$D$7/91</f>
        <v>572.52244897959179</v>
      </c>
      <c r="CC5" s="2">
        <f>'Vaccine Supply Calculations'!$D$7/91</f>
        <v>572.52244897959179</v>
      </c>
      <c r="CD5" s="2">
        <f>'Vaccine Supply Calculations'!$D$7/91</f>
        <v>572.52244897959179</v>
      </c>
      <c r="CE5" s="2">
        <f>'Vaccine Supply Calculations'!$D$7/91</f>
        <v>572.52244897959179</v>
      </c>
      <c r="CF5" s="2">
        <f>'Vaccine Supply Calculations'!$D$7/91</f>
        <v>572.52244897959179</v>
      </c>
      <c r="CG5" s="2">
        <f>'Vaccine Supply Calculations'!$D$7/91</f>
        <v>572.52244897959179</v>
      </c>
      <c r="CH5" s="2">
        <f>'Vaccine Supply Calculations'!$D$7/91</f>
        <v>572.52244897959179</v>
      </c>
      <c r="CI5" s="2">
        <f>'Vaccine Supply Calculations'!$D$7/91</f>
        <v>572.52244897959179</v>
      </c>
      <c r="CJ5" s="2">
        <f>'Vaccine Supply Calculations'!$D$7/91</f>
        <v>572.52244897959179</v>
      </c>
      <c r="CK5" s="2">
        <f>'Vaccine Supply Calculations'!$D$7/91</f>
        <v>572.52244897959179</v>
      </c>
      <c r="CL5" s="2">
        <f>'Vaccine Supply Calculations'!$D$7/91</f>
        <v>572.52244897959179</v>
      </c>
      <c r="CM5" s="2">
        <f>'Vaccine Supply Calculations'!$D$7/91</f>
        <v>572.52244897959179</v>
      </c>
      <c r="CN5" s="2">
        <f>'Vaccine Supply Calculations'!$D$7/91</f>
        <v>572.52244897959179</v>
      </c>
      <c r="CO5" s="2">
        <f>'Vaccine Supply Calculations'!$D$7/91</f>
        <v>572.52244897959179</v>
      </c>
      <c r="CP5" s="2">
        <f>'Vaccine Supply Calculations'!$D$10/184</f>
        <v>542.70357142857142</v>
      </c>
      <c r="CQ5" s="2">
        <f>'Vaccine Supply Calculations'!$D$10/184</f>
        <v>542.70357142857142</v>
      </c>
      <c r="CR5" s="2">
        <f>'Vaccine Supply Calculations'!$D$10/184</f>
        <v>542.70357142857142</v>
      </c>
      <c r="CS5" s="2">
        <f>'Vaccine Supply Calculations'!$D$10/184</f>
        <v>542.70357142857142</v>
      </c>
      <c r="CT5" s="2">
        <f>'Vaccine Supply Calculations'!$D$10/184</f>
        <v>542.70357142857142</v>
      </c>
      <c r="CU5" s="2">
        <f>'Vaccine Supply Calculations'!$D$10/184</f>
        <v>542.70357142857142</v>
      </c>
      <c r="CV5" s="2">
        <f>'Vaccine Supply Calculations'!$D$10/184</f>
        <v>542.70357142857142</v>
      </c>
      <c r="CW5" s="2">
        <f>'Vaccine Supply Calculations'!$D$10/184</f>
        <v>542.70357142857142</v>
      </c>
      <c r="CX5" s="2">
        <f>'Vaccine Supply Calculations'!$D$10/184</f>
        <v>542.70357142857142</v>
      </c>
      <c r="CY5" s="2">
        <f>'Vaccine Supply Calculations'!$D$10/184</f>
        <v>542.70357142857142</v>
      </c>
      <c r="CZ5" s="2">
        <f>'Vaccine Supply Calculations'!$D$10/184</f>
        <v>542.70357142857142</v>
      </c>
      <c r="DA5" s="2">
        <f>'Vaccine Supply Calculations'!$D$10/184</f>
        <v>542.70357142857142</v>
      </c>
      <c r="DB5" s="2">
        <f>'Vaccine Supply Calculations'!$D$10/184</f>
        <v>542.70357142857142</v>
      </c>
      <c r="DC5" s="2">
        <f>'Vaccine Supply Calculations'!$D$10/184</f>
        <v>542.70357142857142</v>
      </c>
      <c r="DD5" s="2">
        <f>'Vaccine Supply Calculations'!$D$10/184</f>
        <v>542.70357142857142</v>
      </c>
      <c r="DE5" s="2">
        <f>'Vaccine Supply Calculations'!$D$10/184</f>
        <v>542.70357142857142</v>
      </c>
      <c r="DF5" s="2">
        <f>'Vaccine Supply Calculations'!$D$10/184</f>
        <v>542.70357142857142</v>
      </c>
      <c r="DG5" s="2">
        <f>'Vaccine Supply Calculations'!$D$10/184</f>
        <v>542.70357142857142</v>
      </c>
      <c r="DH5" s="2">
        <f>'Vaccine Supply Calculations'!$D$10/184</f>
        <v>542.70357142857142</v>
      </c>
      <c r="DI5" s="2">
        <f>'Vaccine Supply Calculations'!$D$10/184</f>
        <v>542.70357142857142</v>
      </c>
      <c r="DJ5" s="2">
        <f>'Vaccine Supply Calculations'!$D$10/184</f>
        <v>542.70357142857142</v>
      </c>
      <c r="DK5" s="2">
        <f>'Vaccine Supply Calculations'!$D$10/184</f>
        <v>542.70357142857142</v>
      </c>
      <c r="DL5" s="2">
        <f>'Vaccine Supply Calculations'!$D$10/184</f>
        <v>542.70357142857142</v>
      </c>
      <c r="DM5" s="2">
        <f>'Vaccine Supply Calculations'!$D$10/184</f>
        <v>542.70357142857142</v>
      </c>
      <c r="DN5" s="2">
        <f>'Vaccine Supply Calculations'!$D$10/184</f>
        <v>542.70357142857142</v>
      </c>
      <c r="DO5" s="2">
        <f>'Vaccine Supply Calculations'!$D$10/184</f>
        <v>542.70357142857142</v>
      </c>
      <c r="DP5" s="2">
        <f>'Vaccine Supply Calculations'!$D$10/184</f>
        <v>542.70357142857142</v>
      </c>
      <c r="DQ5" s="2">
        <f>'Vaccine Supply Calculations'!$D$10/184</f>
        <v>542.70357142857142</v>
      </c>
      <c r="DR5" s="2">
        <f>'Vaccine Supply Calculations'!$D$10/184</f>
        <v>542.70357142857142</v>
      </c>
      <c r="DS5" s="2">
        <f>'Vaccine Supply Calculations'!$D$10/184</f>
        <v>542.70357142857142</v>
      </c>
      <c r="DT5" s="2">
        <f>'Vaccine Supply Calculations'!$D$10/184</f>
        <v>542.70357142857142</v>
      </c>
      <c r="DU5" s="2">
        <f>'Vaccine Supply Calculations'!$D$10/184</f>
        <v>542.70357142857142</v>
      </c>
      <c r="DV5" s="2">
        <f>'Vaccine Supply Calculations'!$D$10/184</f>
        <v>542.70357142857142</v>
      </c>
      <c r="DW5" s="2">
        <f>'Vaccine Supply Calculations'!$D$10/184</f>
        <v>542.70357142857142</v>
      </c>
      <c r="DX5" s="2">
        <f>'Vaccine Supply Calculations'!$D$10/184</f>
        <v>542.70357142857142</v>
      </c>
      <c r="DY5" s="2">
        <f>'Vaccine Supply Calculations'!$D$10/184</f>
        <v>542.70357142857142</v>
      </c>
      <c r="DZ5" s="2">
        <f>'Vaccine Supply Calculations'!$D$10/184</f>
        <v>542.70357142857142</v>
      </c>
      <c r="EA5" s="2">
        <f>'Vaccine Supply Calculations'!$D$10/184</f>
        <v>542.70357142857142</v>
      </c>
      <c r="EB5" s="2">
        <f>'Vaccine Supply Calculations'!$D$10/184</f>
        <v>542.70357142857142</v>
      </c>
      <c r="EC5" s="2">
        <f>'Vaccine Supply Calculations'!$D$10/184</f>
        <v>542.70357142857142</v>
      </c>
      <c r="ED5" s="2">
        <f>'Vaccine Supply Calculations'!$D$10/184</f>
        <v>542.70357142857142</v>
      </c>
      <c r="EE5" s="2">
        <f>'Vaccine Supply Calculations'!$D$10/184</f>
        <v>542.70357142857142</v>
      </c>
      <c r="EF5" s="2">
        <f>'Vaccine Supply Calculations'!$D$10/184</f>
        <v>542.70357142857142</v>
      </c>
      <c r="EG5" s="2">
        <f>'Vaccine Supply Calculations'!$D$10/184</f>
        <v>542.70357142857142</v>
      </c>
      <c r="EH5" s="2">
        <f>'Vaccine Supply Calculations'!$D$10/184</f>
        <v>542.70357142857142</v>
      </c>
      <c r="EI5" s="2">
        <f>'Vaccine Supply Calculations'!$D$10/184</f>
        <v>542.70357142857142</v>
      </c>
      <c r="EJ5" s="2">
        <f>'Vaccine Supply Calculations'!$D$10/184</f>
        <v>542.70357142857142</v>
      </c>
      <c r="EK5" s="2">
        <f>'Vaccine Supply Calculations'!$D$10/184</f>
        <v>542.70357142857142</v>
      </c>
      <c r="EL5" s="2">
        <f>'Vaccine Supply Calculations'!$D$10/184</f>
        <v>542.70357142857142</v>
      </c>
      <c r="EM5" s="2">
        <f>'Vaccine Supply Calculations'!$D$10/184</f>
        <v>542.70357142857142</v>
      </c>
      <c r="EN5" s="2">
        <f>'Vaccine Supply Calculations'!$D$10/184</f>
        <v>542.70357142857142</v>
      </c>
      <c r="EO5" s="2">
        <f>'Vaccine Supply Calculations'!$D$10/184</f>
        <v>542.70357142857142</v>
      </c>
      <c r="EP5" s="2">
        <f>'Vaccine Supply Calculations'!$D$10/184</f>
        <v>542.70357142857142</v>
      </c>
      <c r="EQ5" s="2">
        <f>'Vaccine Supply Calculations'!$D$10/184</f>
        <v>542.70357142857142</v>
      </c>
      <c r="ER5" s="2">
        <f>'Vaccine Supply Calculations'!$D$10/184</f>
        <v>542.70357142857142</v>
      </c>
      <c r="ES5" s="2">
        <f>'Vaccine Supply Calculations'!$D$10/184</f>
        <v>542.70357142857142</v>
      </c>
      <c r="ET5" s="2">
        <f>'Vaccine Supply Calculations'!$D$10/184</f>
        <v>542.70357142857142</v>
      </c>
      <c r="EU5" s="2">
        <f>'Vaccine Supply Calculations'!$D$10/184</f>
        <v>542.70357142857142</v>
      </c>
      <c r="EV5" s="2">
        <f>'Vaccine Supply Calculations'!$D$10/184</f>
        <v>542.70357142857142</v>
      </c>
      <c r="EW5" s="2">
        <f>'Vaccine Supply Calculations'!$D$10/184</f>
        <v>542.70357142857142</v>
      </c>
      <c r="EX5" s="2">
        <f>'Vaccine Supply Calculations'!$D$10/184</f>
        <v>542.70357142857142</v>
      </c>
      <c r="EY5" s="2">
        <f>'Vaccine Supply Calculations'!$D$10/184</f>
        <v>542.70357142857142</v>
      </c>
      <c r="EZ5" s="2">
        <f>'Vaccine Supply Calculations'!$D$10/184</f>
        <v>542.70357142857142</v>
      </c>
      <c r="FA5" s="2">
        <f>'Vaccine Supply Calculations'!$D$10/184</f>
        <v>542.70357142857142</v>
      </c>
      <c r="FB5" s="2">
        <f>'Vaccine Supply Calculations'!$D$10/184</f>
        <v>542.70357142857142</v>
      </c>
      <c r="FC5" s="2">
        <f>'Vaccine Supply Calculations'!$D$10/184</f>
        <v>542.70357142857142</v>
      </c>
      <c r="FD5" s="2">
        <f>'Vaccine Supply Calculations'!$D$10/184</f>
        <v>542.70357142857142</v>
      </c>
      <c r="FE5" s="2">
        <f>'Vaccine Supply Calculations'!$D$10/184</f>
        <v>542.70357142857142</v>
      </c>
      <c r="FF5" s="2">
        <f>'Vaccine Supply Calculations'!$D$10/184</f>
        <v>542.70357142857142</v>
      </c>
      <c r="FG5" s="2">
        <f>'Vaccine Supply Calculations'!$D$10/184</f>
        <v>542.70357142857142</v>
      </c>
      <c r="FH5" s="2">
        <f>'Vaccine Supply Calculations'!$D$10/184</f>
        <v>542.70357142857142</v>
      </c>
      <c r="FI5" s="2">
        <f>'Vaccine Supply Calculations'!$D$10/184</f>
        <v>542.70357142857142</v>
      </c>
      <c r="FJ5" s="2">
        <f>'Vaccine Supply Calculations'!$D$10/184</f>
        <v>542.70357142857142</v>
      </c>
      <c r="FK5" s="2">
        <f>'Vaccine Supply Calculations'!$D$10/184</f>
        <v>542.70357142857142</v>
      </c>
      <c r="FL5" s="2">
        <f>'Vaccine Supply Calculations'!$D$10/184</f>
        <v>542.70357142857142</v>
      </c>
      <c r="FM5" s="2">
        <f>'Vaccine Supply Calculations'!$D$10/184</f>
        <v>542.70357142857142</v>
      </c>
      <c r="FN5" s="2">
        <f>'Vaccine Supply Calculations'!$D$10/184</f>
        <v>542.70357142857142</v>
      </c>
      <c r="FO5" s="2">
        <f>'Vaccine Supply Calculations'!$D$10/184</f>
        <v>542.70357142857142</v>
      </c>
      <c r="FP5" s="2">
        <f>'Vaccine Supply Calculations'!$D$10/184</f>
        <v>542.70357142857142</v>
      </c>
      <c r="FQ5" s="2">
        <f>'Vaccine Supply Calculations'!$D$10/184</f>
        <v>542.70357142857142</v>
      </c>
      <c r="FR5" s="2">
        <f>'Vaccine Supply Calculations'!$D$10/184</f>
        <v>542.70357142857142</v>
      </c>
      <c r="FS5" s="2">
        <f>'Vaccine Supply Calculations'!$D$10/184</f>
        <v>542.70357142857142</v>
      </c>
      <c r="FT5" s="2">
        <f>'Vaccine Supply Calculations'!$D$10/184</f>
        <v>542.70357142857142</v>
      </c>
      <c r="FU5" s="2">
        <f>'Vaccine Supply Calculations'!$D$10/184</f>
        <v>542.70357142857142</v>
      </c>
      <c r="FV5" s="2">
        <f>'Vaccine Supply Calculations'!$D$10/184</f>
        <v>542.70357142857142</v>
      </c>
      <c r="FW5" s="2">
        <f>'Vaccine Supply Calculations'!$D$10/184</f>
        <v>542.70357142857142</v>
      </c>
      <c r="FX5" s="2">
        <f>'Vaccine Supply Calculations'!$D$10/184</f>
        <v>542.70357142857142</v>
      </c>
      <c r="FY5" s="2">
        <f>'Vaccine Supply Calculations'!$D$10/184</f>
        <v>542.70357142857142</v>
      </c>
      <c r="FZ5" s="2">
        <f>'Vaccine Supply Calculations'!$D$10/184</f>
        <v>542.70357142857142</v>
      </c>
      <c r="GA5" s="2">
        <f>'Vaccine Supply Calculations'!$D$10/184</f>
        <v>542.70357142857142</v>
      </c>
      <c r="GB5" s="2">
        <f>'Vaccine Supply Calculations'!$D$10/184</f>
        <v>542.70357142857142</v>
      </c>
      <c r="GC5" s="2">
        <f>'Vaccine Supply Calculations'!$D$10/184</f>
        <v>542.70357142857142</v>
      </c>
      <c r="GD5" s="2">
        <f>'Vaccine Supply Calculations'!$D$10/184</f>
        <v>542.70357142857142</v>
      </c>
      <c r="GE5" s="2">
        <f>'Vaccine Supply Calculations'!$D$10/184</f>
        <v>542.70357142857142</v>
      </c>
      <c r="GF5" s="2">
        <f>'Vaccine Supply Calculations'!$D$10/184</f>
        <v>542.70357142857142</v>
      </c>
      <c r="GG5" s="2">
        <f>'Vaccine Supply Calculations'!$D$10/184</f>
        <v>542.70357142857142</v>
      </c>
      <c r="GH5" s="2">
        <f>'Vaccine Supply Calculations'!$D$10/184</f>
        <v>542.70357142857142</v>
      </c>
      <c r="GI5" s="2">
        <f>'Vaccine Supply Calculations'!$D$10/184</f>
        <v>542.70357142857142</v>
      </c>
      <c r="GJ5" s="2">
        <f>'Vaccine Supply Calculations'!$D$10/184</f>
        <v>542.70357142857142</v>
      </c>
      <c r="GK5" s="2">
        <f>'Vaccine Supply Calculations'!$D$10/184</f>
        <v>542.70357142857142</v>
      </c>
      <c r="GL5" s="2">
        <f>'Vaccine Supply Calculations'!$D$10/184</f>
        <v>542.70357142857142</v>
      </c>
      <c r="GM5" s="2">
        <f>'Vaccine Supply Calculations'!$D$10/184</f>
        <v>542.70357142857142</v>
      </c>
      <c r="GN5" s="2">
        <f>'Vaccine Supply Calculations'!$D$10/184</f>
        <v>542.70357142857142</v>
      </c>
      <c r="GO5" s="2">
        <f>'Vaccine Supply Calculations'!$D$10/184</f>
        <v>542.70357142857142</v>
      </c>
      <c r="GP5" s="2">
        <f>'Vaccine Supply Calculations'!$D$10/184</f>
        <v>542.70357142857142</v>
      </c>
      <c r="GQ5" s="2">
        <f>'Vaccine Supply Calculations'!$D$10/184</f>
        <v>542.70357142857142</v>
      </c>
      <c r="GR5" s="2">
        <f>'Vaccine Supply Calculations'!$D$10/184</f>
        <v>542.70357142857142</v>
      </c>
      <c r="GS5" s="2">
        <f>'Vaccine Supply Calculations'!$D$10/184</f>
        <v>542.70357142857142</v>
      </c>
      <c r="GT5" s="2">
        <f>'Vaccine Supply Calculations'!$D$10/184</f>
        <v>542.70357142857142</v>
      </c>
      <c r="GU5" s="2">
        <f>'Vaccine Supply Calculations'!$D$10/184</f>
        <v>542.70357142857142</v>
      </c>
      <c r="GV5" s="2">
        <f>'Vaccine Supply Calculations'!$D$10/184</f>
        <v>542.70357142857142</v>
      </c>
      <c r="GW5" s="2">
        <f>'Vaccine Supply Calculations'!$D$10/184</f>
        <v>542.70357142857142</v>
      </c>
      <c r="GX5" s="2">
        <f>'Vaccine Supply Calculations'!$D$10/184</f>
        <v>542.70357142857142</v>
      </c>
      <c r="GY5" s="2">
        <f>'Vaccine Supply Calculations'!$D$10/184</f>
        <v>542.70357142857142</v>
      </c>
      <c r="GZ5" s="2">
        <f>'Vaccine Supply Calculations'!$D$10/184</f>
        <v>542.70357142857142</v>
      </c>
      <c r="HA5" s="2">
        <f>'Vaccine Supply Calculations'!$D$10/184</f>
        <v>542.70357142857142</v>
      </c>
      <c r="HB5" s="2">
        <f>'Vaccine Supply Calculations'!$D$10/184</f>
        <v>542.70357142857142</v>
      </c>
      <c r="HC5" s="2">
        <f>'Vaccine Supply Calculations'!$D$10/184</f>
        <v>542.70357142857142</v>
      </c>
      <c r="HD5" s="2">
        <f>'Vaccine Supply Calculations'!$D$10/184</f>
        <v>542.70357142857142</v>
      </c>
      <c r="HE5" s="2">
        <f>'Vaccine Supply Calculations'!$D$10/184</f>
        <v>542.70357142857142</v>
      </c>
      <c r="HF5" s="2">
        <f>'Vaccine Supply Calculations'!$D$10/184</f>
        <v>542.70357142857142</v>
      </c>
      <c r="HG5" s="2">
        <f>'Vaccine Supply Calculations'!$D$10/184</f>
        <v>542.70357142857142</v>
      </c>
      <c r="HH5" s="2">
        <f>'Vaccine Supply Calculations'!$D$10/184</f>
        <v>542.70357142857142</v>
      </c>
      <c r="HI5" s="2">
        <f>'Vaccine Supply Calculations'!$D$10/184</f>
        <v>542.70357142857142</v>
      </c>
      <c r="HJ5" s="2">
        <f>'Vaccine Supply Calculations'!$D$10/184</f>
        <v>542.70357142857142</v>
      </c>
      <c r="HK5" s="2">
        <f>'Vaccine Supply Calculations'!$D$10/184</f>
        <v>542.70357142857142</v>
      </c>
      <c r="HL5" s="2">
        <f>'Vaccine Supply Calculations'!$D$10/184</f>
        <v>542.70357142857142</v>
      </c>
      <c r="HM5" s="2">
        <f>'Vaccine Supply Calculations'!$D$10/184</f>
        <v>542.70357142857142</v>
      </c>
      <c r="HN5" s="2">
        <f>'Vaccine Supply Calculations'!$D$10/184</f>
        <v>542.70357142857142</v>
      </c>
      <c r="HO5" s="2">
        <f>'Vaccine Supply Calculations'!$D$10/184</f>
        <v>542.70357142857142</v>
      </c>
      <c r="HP5" s="2">
        <f>'Vaccine Supply Calculations'!$D$10/184</f>
        <v>542.70357142857142</v>
      </c>
      <c r="HQ5" s="2">
        <f>'Vaccine Supply Calculations'!$D$10/184</f>
        <v>542.70357142857142</v>
      </c>
      <c r="HR5" s="2">
        <f>'Vaccine Supply Calculations'!$D$10/184</f>
        <v>542.70357142857142</v>
      </c>
      <c r="HS5" s="2">
        <f>'Vaccine Supply Calculations'!$D$10/184</f>
        <v>542.70357142857142</v>
      </c>
      <c r="HT5" s="2">
        <f>'Vaccine Supply Calculations'!$D$10/184</f>
        <v>542.70357142857142</v>
      </c>
      <c r="HU5" s="2">
        <f>'Vaccine Supply Calculations'!$D$10/184</f>
        <v>542.70357142857142</v>
      </c>
      <c r="HV5" s="2">
        <f>'Vaccine Supply Calculations'!$D$10/184</f>
        <v>542.70357142857142</v>
      </c>
      <c r="HW5" s="2">
        <f>'Vaccine Supply Calculations'!$D$10/184</f>
        <v>542.70357142857142</v>
      </c>
      <c r="HX5" s="2">
        <f>'Vaccine Supply Calculations'!$D$10/184</f>
        <v>542.70357142857142</v>
      </c>
      <c r="HY5" s="2">
        <f>'Vaccine Supply Calculations'!$D$10/184</f>
        <v>542.70357142857142</v>
      </c>
      <c r="HZ5" s="2">
        <f>'Vaccine Supply Calculations'!$D$10/184</f>
        <v>542.70357142857142</v>
      </c>
      <c r="IA5" s="2">
        <f>'Vaccine Supply Calculations'!$D$10/184</f>
        <v>542.70357142857142</v>
      </c>
      <c r="IB5" s="2">
        <f>'Vaccine Supply Calculations'!$D$10/184</f>
        <v>542.70357142857142</v>
      </c>
      <c r="IC5" s="2">
        <f>'Vaccine Supply Calculations'!$D$10/184</f>
        <v>542.70357142857142</v>
      </c>
      <c r="ID5" s="2">
        <f>'Vaccine Supply Calculations'!$D$10/184</f>
        <v>542.70357142857142</v>
      </c>
      <c r="IE5" s="2">
        <f>'Vaccine Supply Calculations'!$D$10/184</f>
        <v>542.70357142857142</v>
      </c>
      <c r="IF5" s="2">
        <f>'Vaccine Supply Calculations'!$D$10/184</f>
        <v>542.70357142857142</v>
      </c>
      <c r="IG5" s="2">
        <f>'Vaccine Supply Calculations'!$D$10/184</f>
        <v>542.70357142857142</v>
      </c>
      <c r="IH5" s="2">
        <f>'Vaccine Supply Calculations'!$D$10/184</f>
        <v>542.70357142857142</v>
      </c>
      <c r="II5" s="2">
        <f>'Vaccine Supply Calculations'!$D$10/184</f>
        <v>542.70357142857142</v>
      </c>
      <c r="IJ5" s="2">
        <f>'Vaccine Supply Calculations'!$D$10/184</f>
        <v>542.70357142857142</v>
      </c>
      <c r="IK5" s="2">
        <f>'Vaccine Supply Calculations'!$D$10/184</f>
        <v>542.70357142857142</v>
      </c>
      <c r="IL5" s="2">
        <f>'Vaccine Supply Calculations'!$D$10/184</f>
        <v>542.70357142857142</v>
      </c>
      <c r="IM5" s="2">
        <f>'Vaccine Supply Calculations'!$D$10/184</f>
        <v>542.70357142857142</v>
      </c>
      <c r="IN5" s="2">
        <f>'Vaccine Supply Calculations'!$D$10/184</f>
        <v>542.70357142857142</v>
      </c>
      <c r="IO5" s="2">
        <f>'Vaccine Supply Calculations'!$D$10/184</f>
        <v>542.70357142857142</v>
      </c>
      <c r="IP5" s="2">
        <f>'Vaccine Supply Calculations'!$D$10/184</f>
        <v>542.70357142857142</v>
      </c>
      <c r="IQ5" s="2">
        <f>'Vaccine Supply Calculations'!$D$10/184</f>
        <v>542.70357142857142</v>
      </c>
      <c r="IR5" s="2">
        <f>'Vaccine Supply Calculations'!$D$10/184</f>
        <v>542.70357142857142</v>
      </c>
      <c r="IS5" s="2">
        <f>'Vaccine Supply Calculations'!$D$10/184</f>
        <v>542.70357142857142</v>
      </c>
      <c r="IT5" s="2">
        <f>'Vaccine Supply Calculations'!$D$10/184</f>
        <v>542.70357142857142</v>
      </c>
      <c r="IU5" s="2">
        <f>'Vaccine Supply Calculations'!$D$10/184</f>
        <v>542.70357142857142</v>
      </c>
      <c r="IV5" s="2">
        <f>'Vaccine Supply Calculations'!$D$10/184</f>
        <v>542.70357142857142</v>
      </c>
      <c r="IW5" s="2">
        <f>'Vaccine Supply Calculations'!$D$10/184</f>
        <v>542.70357142857142</v>
      </c>
      <c r="IX5" s="2">
        <f>'Vaccine Supply Calculations'!$D$10/184</f>
        <v>542.70357142857142</v>
      </c>
      <c r="IY5" s="2">
        <f>'Vaccine Supply Calculations'!$D$10/184</f>
        <v>542.70357142857142</v>
      </c>
      <c r="IZ5" s="2">
        <f>'Vaccine Supply Calculations'!$D$10/184</f>
        <v>542.70357142857142</v>
      </c>
      <c r="JA5" s="2">
        <f>'Vaccine Supply Calculations'!$D$10/184</f>
        <v>542.70357142857142</v>
      </c>
      <c r="JB5" s="2">
        <f>'Vaccine Supply Calculations'!$D$10/184</f>
        <v>542.70357142857142</v>
      </c>
      <c r="JC5" s="2">
        <f>'Vaccine Supply Calculations'!$D$10/184</f>
        <v>542.70357142857142</v>
      </c>
      <c r="JD5" s="2">
        <f>'Vaccine Supply Calculations'!$D$10/184</f>
        <v>542.70357142857142</v>
      </c>
      <c r="JE5" s="2">
        <f>'Vaccine Supply Calculations'!$D$10/184</f>
        <v>542.70357142857142</v>
      </c>
      <c r="JF5" s="2">
        <f>'Vaccine Supply Calculations'!$D$10/184</f>
        <v>542.70357142857142</v>
      </c>
      <c r="JG5" s="2">
        <f>'Vaccine Supply Calculations'!$D$10/184</f>
        <v>542.70357142857142</v>
      </c>
      <c r="JH5" s="2">
        <f>'Vaccine Supply Calculations'!$D$10/184</f>
        <v>542.70357142857142</v>
      </c>
      <c r="JI5" s="2">
        <f>'Vaccine Supply Calculations'!$D$10/184</f>
        <v>542.70357142857142</v>
      </c>
      <c r="JJ5" s="2">
        <f>'Vaccine Supply Calculations'!$D$10/184</f>
        <v>542.70357142857142</v>
      </c>
      <c r="JK5" s="2">
        <f>'Vaccine Supply Calculations'!$D$10/184</f>
        <v>542.70357142857142</v>
      </c>
      <c r="JL5" s="2">
        <f>'Vaccine Supply Calculations'!$D$10/184</f>
        <v>542.70357142857142</v>
      </c>
      <c r="JM5" s="2">
        <f>'Vaccine Supply Calculations'!$D$10/184</f>
        <v>542.70357142857142</v>
      </c>
      <c r="JN5" s="2">
        <f>'Vaccine Supply Calculations'!$D$10/184</f>
        <v>542.70357142857142</v>
      </c>
      <c r="JO5" s="2">
        <f>'Vaccine Supply Calculations'!$D$10/184</f>
        <v>542.70357142857142</v>
      </c>
      <c r="JP5" s="2">
        <f>'Vaccine Supply Calculations'!$D$10/184</f>
        <v>542.70357142857142</v>
      </c>
      <c r="JQ5" s="2">
        <f>'Vaccine Supply Calculations'!$D$10/184</f>
        <v>542.70357142857142</v>
      </c>
    </row>
    <row r="6" spans="2:277">
      <c r="B6" s="5" t="s">
        <v>13</v>
      </c>
      <c r="C6" s="2">
        <f>'Vaccine Supply Calculations'!$E$7/91</f>
        <v>456.93814756671901</v>
      </c>
      <c r="D6" s="2">
        <f>'Vaccine Supply Calculations'!$E$7/91</f>
        <v>456.93814756671901</v>
      </c>
      <c r="E6" s="2">
        <f>'Vaccine Supply Calculations'!$E$7/91</f>
        <v>456.93814756671901</v>
      </c>
      <c r="F6" s="2">
        <f>'Vaccine Supply Calculations'!$E$7/91</f>
        <v>456.93814756671901</v>
      </c>
      <c r="G6" s="2">
        <f>'Vaccine Supply Calculations'!$E$7/91</f>
        <v>456.93814756671901</v>
      </c>
      <c r="H6" s="2">
        <f>'Vaccine Supply Calculations'!$E$7/91</f>
        <v>456.93814756671901</v>
      </c>
      <c r="I6" s="2">
        <f>'Vaccine Supply Calculations'!$E$7/91</f>
        <v>456.93814756671901</v>
      </c>
      <c r="J6" s="2">
        <f>'Vaccine Supply Calculations'!$E$7/91</f>
        <v>456.93814756671901</v>
      </c>
      <c r="K6" s="2">
        <f>'Vaccine Supply Calculations'!$E$7/91</f>
        <v>456.93814756671901</v>
      </c>
      <c r="L6" s="2">
        <f>'Vaccine Supply Calculations'!$E$7/91</f>
        <v>456.93814756671901</v>
      </c>
      <c r="M6" s="2">
        <f>'Vaccine Supply Calculations'!$E$7/91</f>
        <v>456.93814756671901</v>
      </c>
      <c r="N6" s="2">
        <f>'Vaccine Supply Calculations'!$E$7/91</f>
        <v>456.93814756671901</v>
      </c>
      <c r="O6" s="2">
        <f>'Vaccine Supply Calculations'!$E$7/91</f>
        <v>456.93814756671901</v>
      </c>
      <c r="P6" s="2">
        <f>'Vaccine Supply Calculations'!$E$7/91</f>
        <v>456.93814756671901</v>
      </c>
      <c r="Q6" s="2">
        <f>'Vaccine Supply Calculations'!$E$7/91</f>
        <v>456.93814756671901</v>
      </c>
      <c r="R6" s="2">
        <f>'Vaccine Supply Calculations'!$E$7/91</f>
        <v>456.93814756671901</v>
      </c>
      <c r="S6" s="2">
        <f>'Vaccine Supply Calculations'!$E$7/91</f>
        <v>456.93814756671901</v>
      </c>
      <c r="T6" s="2">
        <f>'Vaccine Supply Calculations'!$E$7/91</f>
        <v>456.93814756671901</v>
      </c>
      <c r="U6" s="2">
        <f>'Vaccine Supply Calculations'!$E$7/91</f>
        <v>456.93814756671901</v>
      </c>
      <c r="V6" s="2">
        <f>'Vaccine Supply Calculations'!$E$7/91</f>
        <v>456.93814756671901</v>
      </c>
      <c r="W6" s="2">
        <f>'Vaccine Supply Calculations'!$E$7/91</f>
        <v>456.93814756671901</v>
      </c>
      <c r="X6" s="2">
        <f>'Vaccine Supply Calculations'!$E$7/91</f>
        <v>456.93814756671901</v>
      </c>
      <c r="Y6" s="2">
        <f>'Vaccine Supply Calculations'!$E$7/91</f>
        <v>456.93814756671901</v>
      </c>
      <c r="Z6" s="2">
        <f>'Vaccine Supply Calculations'!$E$7/91</f>
        <v>456.93814756671901</v>
      </c>
      <c r="AA6" s="2">
        <f>'Vaccine Supply Calculations'!$E$7/91</f>
        <v>456.93814756671901</v>
      </c>
      <c r="AB6" s="2">
        <f>'Vaccine Supply Calculations'!$E$7/91</f>
        <v>456.93814756671901</v>
      </c>
      <c r="AC6" s="2">
        <f>'Vaccine Supply Calculations'!$E$7/91</f>
        <v>456.93814756671901</v>
      </c>
      <c r="AD6" s="2">
        <f>'Vaccine Supply Calculations'!$E$7/91</f>
        <v>456.93814756671901</v>
      </c>
      <c r="AE6" s="2">
        <f>'Vaccine Supply Calculations'!$E$7/91</f>
        <v>456.93814756671901</v>
      </c>
      <c r="AF6" s="2">
        <f>'Vaccine Supply Calculations'!$E$7/91</f>
        <v>456.93814756671901</v>
      </c>
      <c r="AG6" s="2">
        <f>'Vaccine Supply Calculations'!$E$7/91</f>
        <v>456.93814756671901</v>
      </c>
      <c r="AH6" s="2">
        <f>'Vaccine Supply Calculations'!$E$7/91</f>
        <v>456.93814756671901</v>
      </c>
      <c r="AI6" s="2">
        <f>'Vaccine Supply Calculations'!$E$7/91</f>
        <v>456.93814756671901</v>
      </c>
      <c r="AJ6" s="2">
        <f>'Vaccine Supply Calculations'!$E$7/91</f>
        <v>456.93814756671901</v>
      </c>
      <c r="AK6" s="2">
        <f>'Vaccine Supply Calculations'!$E$7/91</f>
        <v>456.93814756671901</v>
      </c>
      <c r="AL6" s="2">
        <f>'Vaccine Supply Calculations'!$E$7/91</f>
        <v>456.93814756671901</v>
      </c>
      <c r="AM6" s="2">
        <f>'Vaccine Supply Calculations'!$E$7/91</f>
        <v>456.93814756671901</v>
      </c>
      <c r="AN6" s="2">
        <f>'Vaccine Supply Calculations'!$E$7/91</f>
        <v>456.93814756671901</v>
      </c>
      <c r="AO6" s="2">
        <f>'Vaccine Supply Calculations'!$E$7/91</f>
        <v>456.93814756671901</v>
      </c>
      <c r="AP6" s="2">
        <f>'Vaccine Supply Calculations'!$E$7/91</f>
        <v>456.93814756671901</v>
      </c>
      <c r="AQ6" s="2">
        <f>'Vaccine Supply Calculations'!$E$7/91</f>
        <v>456.93814756671901</v>
      </c>
      <c r="AR6" s="2">
        <f>'Vaccine Supply Calculations'!$E$7/91</f>
        <v>456.93814756671901</v>
      </c>
      <c r="AS6" s="2">
        <f>'Vaccine Supply Calculations'!$E$7/91</f>
        <v>456.93814756671901</v>
      </c>
      <c r="AT6" s="2">
        <f>'Vaccine Supply Calculations'!$E$7/91</f>
        <v>456.93814756671901</v>
      </c>
      <c r="AU6" s="2">
        <f>'Vaccine Supply Calculations'!$E$7/91</f>
        <v>456.93814756671901</v>
      </c>
      <c r="AV6" s="2">
        <f>'Vaccine Supply Calculations'!$E$7/91</f>
        <v>456.93814756671901</v>
      </c>
      <c r="AW6" s="2">
        <f>'Vaccine Supply Calculations'!$E$7/91</f>
        <v>456.93814756671901</v>
      </c>
      <c r="AX6" s="2">
        <f>'Vaccine Supply Calculations'!$E$7/91</f>
        <v>456.93814756671901</v>
      </c>
      <c r="AY6" s="2">
        <f>'Vaccine Supply Calculations'!$E$7/91</f>
        <v>456.93814756671901</v>
      </c>
      <c r="AZ6" s="2">
        <f>'Vaccine Supply Calculations'!$E$7/91</f>
        <v>456.93814756671901</v>
      </c>
      <c r="BA6" s="2">
        <f>'Vaccine Supply Calculations'!$E$7/91</f>
        <v>456.93814756671901</v>
      </c>
      <c r="BB6" s="2">
        <f>'Vaccine Supply Calculations'!$E$7/91</f>
        <v>456.93814756671901</v>
      </c>
      <c r="BC6" s="2">
        <f>'Vaccine Supply Calculations'!$E$7/91</f>
        <v>456.93814756671901</v>
      </c>
      <c r="BD6" s="2">
        <f>'Vaccine Supply Calculations'!$E$7/91</f>
        <v>456.93814756671901</v>
      </c>
      <c r="BE6" s="2">
        <f>'Vaccine Supply Calculations'!$E$7/91</f>
        <v>456.93814756671901</v>
      </c>
      <c r="BF6" s="2">
        <f>'Vaccine Supply Calculations'!$E$7/91</f>
        <v>456.93814756671901</v>
      </c>
      <c r="BG6" s="2">
        <f>'Vaccine Supply Calculations'!$E$7/91</f>
        <v>456.93814756671901</v>
      </c>
      <c r="BH6" s="2">
        <f>'Vaccine Supply Calculations'!$E$7/91</f>
        <v>456.93814756671901</v>
      </c>
      <c r="BI6" s="2">
        <f>'Vaccine Supply Calculations'!$E$7/91</f>
        <v>456.93814756671901</v>
      </c>
      <c r="BJ6" s="2">
        <f>'Vaccine Supply Calculations'!$E$7/91</f>
        <v>456.93814756671901</v>
      </c>
      <c r="BK6" s="2">
        <f>'Vaccine Supply Calculations'!$E$7/91</f>
        <v>456.93814756671901</v>
      </c>
      <c r="BL6" s="2">
        <f>'Vaccine Supply Calculations'!$E$7/91</f>
        <v>456.93814756671901</v>
      </c>
      <c r="BM6" s="2">
        <f>'Vaccine Supply Calculations'!$E$7/91</f>
        <v>456.93814756671901</v>
      </c>
      <c r="BN6" s="2">
        <f>'Vaccine Supply Calculations'!$E$7/91</f>
        <v>456.93814756671901</v>
      </c>
      <c r="BO6" s="2">
        <f>'Vaccine Supply Calculations'!$E$7/91</f>
        <v>456.93814756671901</v>
      </c>
      <c r="BP6" s="2">
        <f>'Vaccine Supply Calculations'!$E$7/91</f>
        <v>456.93814756671901</v>
      </c>
      <c r="BQ6" s="2">
        <f>'Vaccine Supply Calculations'!$E$7/91</f>
        <v>456.93814756671901</v>
      </c>
      <c r="BR6" s="2">
        <f>'Vaccine Supply Calculations'!$E$7/91</f>
        <v>456.93814756671901</v>
      </c>
      <c r="BS6" s="2">
        <f>'Vaccine Supply Calculations'!$E$7/91</f>
        <v>456.93814756671901</v>
      </c>
      <c r="BT6" s="2">
        <f>'Vaccine Supply Calculations'!$E$7/91</f>
        <v>456.93814756671901</v>
      </c>
      <c r="BU6" s="2">
        <f>'Vaccine Supply Calculations'!$E$7/91</f>
        <v>456.93814756671901</v>
      </c>
      <c r="BV6" s="2">
        <f>'Vaccine Supply Calculations'!$E$7/91</f>
        <v>456.93814756671901</v>
      </c>
      <c r="BW6" s="2">
        <f>'Vaccine Supply Calculations'!$E$7/91</f>
        <v>456.93814756671901</v>
      </c>
      <c r="BX6" s="2">
        <f>'Vaccine Supply Calculations'!$E$7/91</f>
        <v>456.93814756671901</v>
      </c>
      <c r="BY6" s="2">
        <f>'Vaccine Supply Calculations'!$E$7/91</f>
        <v>456.93814756671901</v>
      </c>
      <c r="BZ6" s="2">
        <f>'Vaccine Supply Calculations'!$E$7/91</f>
        <v>456.93814756671901</v>
      </c>
      <c r="CA6" s="2">
        <f>'Vaccine Supply Calculations'!$E$7/91</f>
        <v>456.93814756671901</v>
      </c>
      <c r="CB6" s="2">
        <f>'Vaccine Supply Calculations'!$E$7/91</f>
        <v>456.93814756671901</v>
      </c>
      <c r="CC6" s="2">
        <f>'Vaccine Supply Calculations'!$E$7/91</f>
        <v>456.93814756671901</v>
      </c>
      <c r="CD6" s="2">
        <f>'Vaccine Supply Calculations'!$E$7/91</f>
        <v>456.93814756671901</v>
      </c>
      <c r="CE6" s="2">
        <f>'Vaccine Supply Calculations'!$E$7/91</f>
        <v>456.93814756671901</v>
      </c>
      <c r="CF6" s="2">
        <f>'Vaccine Supply Calculations'!$E$7/91</f>
        <v>456.93814756671901</v>
      </c>
      <c r="CG6" s="2">
        <f>'Vaccine Supply Calculations'!$E$7/91</f>
        <v>456.93814756671901</v>
      </c>
      <c r="CH6" s="2">
        <f>'Vaccine Supply Calculations'!$E$7/91</f>
        <v>456.93814756671901</v>
      </c>
      <c r="CI6" s="2">
        <f>'Vaccine Supply Calculations'!$E$7/91</f>
        <v>456.93814756671901</v>
      </c>
      <c r="CJ6" s="2">
        <f>'Vaccine Supply Calculations'!$E$7/91</f>
        <v>456.93814756671901</v>
      </c>
      <c r="CK6" s="2">
        <f>'Vaccine Supply Calculations'!$E$7/91</f>
        <v>456.93814756671901</v>
      </c>
      <c r="CL6" s="2">
        <f>'Vaccine Supply Calculations'!$E$7/91</f>
        <v>456.93814756671901</v>
      </c>
      <c r="CM6" s="2">
        <f>'Vaccine Supply Calculations'!$E$7/91</f>
        <v>456.93814756671901</v>
      </c>
      <c r="CN6" s="2">
        <f>'Vaccine Supply Calculations'!$E$7/91</f>
        <v>456.93814756671901</v>
      </c>
      <c r="CO6" s="2">
        <f>'Vaccine Supply Calculations'!$E$7/91</f>
        <v>456.93814756671901</v>
      </c>
      <c r="CP6" s="2">
        <f>'Vaccine Supply Calculations'!$E$10/184</f>
        <v>433.13928571428568</v>
      </c>
      <c r="CQ6" s="2">
        <f>'Vaccine Supply Calculations'!$E$10/184</f>
        <v>433.13928571428568</v>
      </c>
      <c r="CR6" s="2">
        <f>'Vaccine Supply Calculations'!$E$10/184</f>
        <v>433.13928571428568</v>
      </c>
      <c r="CS6" s="2">
        <f>'Vaccine Supply Calculations'!$E$10/184</f>
        <v>433.13928571428568</v>
      </c>
      <c r="CT6" s="2">
        <f>'Vaccine Supply Calculations'!$E$10/184</f>
        <v>433.13928571428568</v>
      </c>
      <c r="CU6" s="2">
        <f>'Vaccine Supply Calculations'!$E$10/184</f>
        <v>433.13928571428568</v>
      </c>
      <c r="CV6" s="2">
        <f>'Vaccine Supply Calculations'!$E$10/184</f>
        <v>433.13928571428568</v>
      </c>
      <c r="CW6" s="2">
        <f>'Vaccine Supply Calculations'!$E$10/184</f>
        <v>433.13928571428568</v>
      </c>
      <c r="CX6" s="2">
        <f>'Vaccine Supply Calculations'!$E$10/184</f>
        <v>433.13928571428568</v>
      </c>
      <c r="CY6" s="2">
        <f>'Vaccine Supply Calculations'!$E$10/184</f>
        <v>433.13928571428568</v>
      </c>
      <c r="CZ6" s="2">
        <f>'Vaccine Supply Calculations'!$E$10/184</f>
        <v>433.13928571428568</v>
      </c>
      <c r="DA6" s="2">
        <f>'Vaccine Supply Calculations'!$E$10/184</f>
        <v>433.13928571428568</v>
      </c>
      <c r="DB6" s="2">
        <f>'Vaccine Supply Calculations'!$E$10/184</f>
        <v>433.13928571428568</v>
      </c>
      <c r="DC6" s="2">
        <f>'Vaccine Supply Calculations'!$E$10/184</f>
        <v>433.13928571428568</v>
      </c>
      <c r="DD6" s="2">
        <f>'Vaccine Supply Calculations'!$E$10/184</f>
        <v>433.13928571428568</v>
      </c>
      <c r="DE6" s="2">
        <f>'Vaccine Supply Calculations'!$E$10/184</f>
        <v>433.13928571428568</v>
      </c>
      <c r="DF6" s="2">
        <f>'Vaccine Supply Calculations'!$E$10/184</f>
        <v>433.13928571428568</v>
      </c>
      <c r="DG6" s="2">
        <f>'Vaccine Supply Calculations'!$E$10/184</f>
        <v>433.13928571428568</v>
      </c>
      <c r="DH6" s="2">
        <f>'Vaccine Supply Calculations'!$E$10/184</f>
        <v>433.13928571428568</v>
      </c>
      <c r="DI6" s="2">
        <f>'Vaccine Supply Calculations'!$E$10/184</f>
        <v>433.13928571428568</v>
      </c>
      <c r="DJ6" s="2">
        <f>'Vaccine Supply Calculations'!$E$10/184</f>
        <v>433.13928571428568</v>
      </c>
      <c r="DK6" s="2">
        <f>'Vaccine Supply Calculations'!$E$10/184</f>
        <v>433.13928571428568</v>
      </c>
      <c r="DL6" s="2">
        <f>'Vaccine Supply Calculations'!$E$10/184</f>
        <v>433.13928571428568</v>
      </c>
      <c r="DM6" s="2">
        <f>'Vaccine Supply Calculations'!$E$10/184</f>
        <v>433.13928571428568</v>
      </c>
      <c r="DN6" s="2">
        <f>'Vaccine Supply Calculations'!$E$10/184</f>
        <v>433.13928571428568</v>
      </c>
      <c r="DO6" s="2">
        <f>'Vaccine Supply Calculations'!$E$10/184</f>
        <v>433.13928571428568</v>
      </c>
      <c r="DP6" s="2">
        <f>'Vaccine Supply Calculations'!$E$10/184</f>
        <v>433.13928571428568</v>
      </c>
      <c r="DQ6" s="2">
        <f>'Vaccine Supply Calculations'!$E$10/184</f>
        <v>433.13928571428568</v>
      </c>
      <c r="DR6" s="2">
        <f>'Vaccine Supply Calculations'!$E$10/184</f>
        <v>433.13928571428568</v>
      </c>
      <c r="DS6" s="2">
        <f>'Vaccine Supply Calculations'!$E$10/184</f>
        <v>433.13928571428568</v>
      </c>
      <c r="DT6" s="2">
        <f>'Vaccine Supply Calculations'!$E$10/184</f>
        <v>433.13928571428568</v>
      </c>
      <c r="DU6" s="2">
        <f>'Vaccine Supply Calculations'!$E$10/184</f>
        <v>433.13928571428568</v>
      </c>
      <c r="DV6" s="2">
        <f>'Vaccine Supply Calculations'!$E$10/184</f>
        <v>433.13928571428568</v>
      </c>
      <c r="DW6" s="2">
        <f>'Vaccine Supply Calculations'!$E$10/184</f>
        <v>433.13928571428568</v>
      </c>
      <c r="DX6" s="2">
        <f>'Vaccine Supply Calculations'!$E$10/184</f>
        <v>433.13928571428568</v>
      </c>
      <c r="DY6" s="2">
        <f>'Vaccine Supply Calculations'!$E$10/184</f>
        <v>433.13928571428568</v>
      </c>
      <c r="DZ6" s="2">
        <f>'Vaccine Supply Calculations'!$E$10/184</f>
        <v>433.13928571428568</v>
      </c>
      <c r="EA6" s="2">
        <f>'Vaccine Supply Calculations'!$E$10/184</f>
        <v>433.13928571428568</v>
      </c>
      <c r="EB6" s="2">
        <f>'Vaccine Supply Calculations'!$E$10/184</f>
        <v>433.13928571428568</v>
      </c>
      <c r="EC6" s="2">
        <f>'Vaccine Supply Calculations'!$E$10/184</f>
        <v>433.13928571428568</v>
      </c>
      <c r="ED6" s="2">
        <f>'Vaccine Supply Calculations'!$E$10/184</f>
        <v>433.13928571428568</v>
      </c>
      <c r="EE6" s="2">
        <f>'Vaccine Supply Calculations'!$E$10/184</f>
        <v>433.13928571428568</v>
      </c>
      <c r="EF6" s="2">
        <f>'Vaccine Supply Calculations'!$E$10/184</f>
        <v>433.13928571428568</v>
      </c>
      <c r="EG6" s="2">
        <f>'Vaccine Supply Calculations'!$E$10/184</f>
        <v>433.13928571428568</v>
      </c>
      <c r="EH6" s="2">
        <f>'Vaccine Supply Calculations'!$E$10/184</f>
        <v>433.13928571428568</v>
      </c>
      <c r="EI6" s="2">
        <f>'Vaccine Supply Calculations'!$E$10/184</f>
        <v>433.13928571428568</v>
      </c>
      <c r="EJ6" s="2">
        <f>'Vaccine Supply Calculations'!$E$10/184</f>
        <v>433.13928571428568</v>
      </c>
      <c r="EK6" s="2">
        <f>'Vaccine Supply Calculations'!$E$10/184</f>
        <v>433.13928571428568</v>
      </c>
      <c r="EL6" s="2">
        <f>'Vaccine Supply Calculations'!$E$10/184</f>
        <v>433.13928571428568</v>
      </c>
      <c r="EM6" s="2">
        <f>'Vaccine Supply Calculations'!$E$10/184</f>
        <v>433.13928571428568</v>
      </c>
      <c r="EN6" s="2">
        <f>'Vaccine Supply Calculations'!$E$10/184</f>
        <v>433.13928571428568</v>
      </c>
      <c r="EO6" s="2">
        <f>'Vaccine Supply Calculations'!$E$10/184</f>
        <v>433.13928571428568</v>
      </c>
      <c r="EP6" s="2">
        <f>'Vaccine Supply Calculations'!$E$10/184</f>
        <v>433.13928571428568</v>
      </c>
      <c r="EQ6" s="2">
        <f>'Vaccine Supply Calculations'!$E$10/184</f>
        <v>433.13928571428568</v>
      </c>
      <c r="ER6" s="2">
        <f>'Vaccine Supply Calculations'!$E$10/184</f>
        <v>433.13928571428568</v>
      </c>
      <c r="ES6" s="2">
        <f>'Vaccine Supply Calculations'!$E$10/184</f>
        <v>433.13928571428568</v>
      </c>
      <c r="ET6" s="2">
        <f>'Vaccine Supply Calculations'!$E$10/184</f>
        <v>433.13928571428568</v>
      </c>
      <c r="EU6" s="2">
        <f>'Vaccine Supply Calculations'!$E$10/184</f>
        <v>433.13928571428568</v>
      </c>
      <c r="EV6" s="2">
        <f>'Vaccine Supply Calculations'!$E$10/184</f>
        <v>433.13928571428568</v>
      </c>
      <c r="EW6" s="2">
        <f>'Vaccine Supply Calculations'!$E$10/184</f>
        <v>433.13928571428568</v>
      </c>
      <c r="EX6" s="2">
        <f>'Vaccine Supply Calculations'!$E$10/184</f>
        <v>433.13928571428568</v>
      </c>
      <c r="EY6" s="2">
        <f>'Vaccine Supply Calculations'!$E$10/184</f>
        <v>433.13928571428568</v>
      </c>
      <c r="EZ6" s="2">
        <f>'Vaccine Supply Calculations'!$E$10/184</f>
        <v>433.13928571428568</v>
      </c>
      <c r="FA6" s="2">
        <f>'Vaccine Supply Calculations'!$E$10/184</f>
        <v>433.13928571428568</v>
      </c>
      <c r="FB6" s="2">
        <f>'Vaccine Supply Calculations'!$E$10/184</f>
        <v>433.13928571428568</v>
      </c>
      <c r="FC6" s="2">
        <f>'Vaccine Supply Calculations'!$E$10/184</f>
        <v>433.13928571428568</v>
      </c>
      <c r="FD6" s="2">
        <f>'Vaccine Supply Calculations'!$E$10/184</f>
        <v>433.13928571428568</v>
      </c>
      <c r="FE6" s="2">
        <f>'Vaccine Supply Calculations'!$E$10/184</f>
        <v>433.13928571428568</v>
      </c>
      <c r="FF6" s="2">
        <f>'Vaccine Supply Calculations'!$E$10/184</f>
        <v>433.13928571428568</v>
      </c>
      <c r="FG6" s="2">
        <f>'Vaccine Supply Calculations'!$E$10/184</f>
        <v>433.13928571428568</v>
      </c>
      <c r="FH6" s="2">
        <f>'Vaccine Supply Calculations'!$E$10/184</f>
        <v>433.13928571428568</v>
      </c>
      <c r="FI6" s="2">
        <f>'Vaccine Supply Calculations'!$E$10/184</f>
        <v>433.13928571428568</v>
      </c>
      <c r="FJ6" s="2">
        <f>'Vaccine Supply Calculations'!$E$10/184</f>
        <v>433.13928571428568</v>
      </c>
      <c r="FK6" s="2">
        <f>'Vaccine Supply Calculations'!$E$10/184</f>
        <v>433.13928571428568</v>
      </c>
      <c r="FL6" s="2">
        <f>'Vaccine Supply Calculations'!$E$10/184</f>
        <v>433.13928571428568</v>
      </c>
      <c r="FM6" s="2">
        <f>'Vaccine Supply Calculations'!$E$10/184</f>
        <v>433.13928571428568</v>
      </c>
      <c r="FN6" s="2">
        <f>'Vaccine Supply Calculations'!$E$10/184</f>
        <v>433.13928571428568</v>
      </c>
      <c r="FO6" s="2">
        <f>'Vaccine Supply Calculations'!$E$10/184</f>
        <v>433.13928571428568</v>
      </c>
      <c r="FP6" s="2">
        <f>'Vaccine Supply Calculations'!$E$10/184</f>
        <v>433.13928571428568</v>
      </c>
      <c r="FQ6" s="2">
        <f>'Vaccine Supply Calculations'!$E$10/184</f>
        <v>433.13928571428568</v>
      </c>
      <c r="FR6" s="2">
        <f>'Vaccine Supply Calculations'!$E$10/184</f>
        <v>433.13928571428568</v>
      </c>
      <c r="FS6" s="2">
        <f>'Vaccine Supply Calculations'!$E$10/184</f>
        <v>433.13928571428568</v>
      </c>
      <c r="FT6" s="2">
        <f>'Vaccine Supply Calculations'!$E$10/184</f>
        <v>433.13928571428568</v>
      </c>
      <c r="FU6" s="2">
        <f>'Vaccine Supply Calculations'!$E$10/184</f>
        <v>433.13928571428568</v>
      </c>
      <c r="FV6" s="2">
        <f>'Vaccine Supply Calculations'!$E$10/184</f>
        <v>433.13928571428568</v>
      </c>
      <c r="FW6" s="2">
        <f>'Vaccine Supply Calculations'!$E$10/184</f>
        <v>433.13928571428568</v>
      </c>
      <c r="FX6" s="2">
        <f>'Vaccine Supply Calculations'!$E$10/184</f>
        <v>433.13928571428568</v>
      </c>
      <c r="FY6" s="2">
        <f>'Vaccine Supply Calculations'!$E$10/184</f>
        <v>433.13928571428568</v>
      </c>
      <c r="FZ6" s="2">
        <f>'Vaccine Supply Calculations'!$E$10/184</f>
        <v>433.13928571428568</v>
      </c>
      <c r="GA6" s="2">
        <f>'Vaccine Supply Calculations'!$E$10/184</f>
        <v>433.13928571428568</v>
      </c>
      <c r="GB6" s="2">
        <f>'Vaccine Supply Calculations'!$E$10/184</f>
        <v>433.13928571428568</v>
      </c>
      <c r="GC6" s="2">
        <f>'Vaccine Supply Calculations'!$E$10/184</f>
        <v>433.13928571428568</v>
      </c>
      <c r="GD6" s="2">
        <f>'Vaccine Supply Calculations'!$E$10/184</f>
        <v>433.13928571428568</v>
      </c>
      <c r="GE6" s="2">
        <f>'Vaccine Supply Calculations'!$E$10/184</f>
        <v>433.13928571428568</v>
      </c>
      <c r="GF6" s="2">
        <f>'Vaccine Supply Calculations'!$E$10/184</f>
        <v>433.13928571428568</v>
      </c>
      <c r="GG6" s="2">
        <f>'Vaccine Supply Calculations'!$E$10/184</f>
        <v>433.13928571428568</v>
      </c>
      <c r="GH6" s="2">
        <f>'Vaccine Supply Calculations'!$E$10/184</f>
        <v>433.13928571428568</v>
      </c>
      <c r="GI6" s="2">
        <f>'Vaccine Supply Calculations'!$E$10/184</f>
        <v>433.13928571428568</v>
      </c>
      <c r="GJ6" s="2">
        <f>'Vaccine Supply Calculations'!$E$10/184</f>
        <v>433.13928571428568</v>
      </c>
      <c r="GK6" s="2">
        <f>'Vaccine Supply Calculations'!$E$10/184</f>
        <v>433.13928571428568</v>
      </c>
      <c r="GL6" s="2">
        <f>'Vaccine Supply Calculations'!$E$10/184</f>
        <v>433.13928571428568</v>
      </c>
      <c r="GM6" s="2">
        <f>'Vaccine Supply Calculations'!$E$10/184</f>
        <v>433.13928571428568</v>
      </c>
      <c r="GN6" s="2">
        <f>'Vaccine Supply Calculations'!$E$10/184</f>
        <v>433.13928571428568</v>
      </c>
      <c r="GO6" s="2">
        <f>'Vaccine Supply Calculations'!$E$10/184</f>
        <v>433.13928571428568</v>
      </c>
      <c r="GP6" s="2">
        <f>'Vaccine Supply Calculations'!$E$10/184</f>
        <v>433.13928571428568</v>
      </c>
      <c r="GQ6" s="2">
        <f>'Vaccine Supply Calculations'!$E$10/184</f>
        <v>433.13928571428568</v>
      </c>
      <c r="GR6" s="2">
        <f>'Vaccine Supply Calculations'!$E$10/184</f>
        <v>433.13928571428568</v>
      </c>
      <c r="GS6" s="2">
        <f>'Vaccine Supply Calculations'!$E$10/184</f>
        <v>433.13928571428568</v>
      </c>
      <c r="GT6" s="2">
        <f>'Vaccine Supply Calculations'!$E$10/184</f>
        <v>433.13928571428568</v>
      </c>
      <c r="GU6" s="2">
        <f>'Vaccine Supply Calculations'!$E$10/184</f>
        <v>433.13928571428568</v>
      </c>
      <c r="GV6" s="2">
        <f>'Vaccine Supply Calculations'!$E$10/184</f>
        <v>433.13928571428568</v>
      </c>
      <c r="GW6" s="2">
        <f>'Vaccine Supply Calculations'!$E$10/184</f>
        <v>433.13928571428568</v>
      </c>
      <c r="GX6" s="2">
        <f>'Vaccine Supply Calculations'!$E$10/184</f>
        <v>433.13928571428568</v>
      </c>
      <c r="GY6" s="2">
        <f>'Vaccine Supply Calculations'!$E$10/184</f>
        <v>433.13928571428568</v>
      </c>
      <c r="GZ6" s="2">
        <f>'Vaccine Supply Calculations'!$E$10/184</f>
        <v>433.13928571428568</v>
      </c>
      <c r="HA6" s="2">
        <f>'Vaccine Supply Calculations'!$E$10/184</f>
        <v>433.13928571428568</v>
      </c>
      <c r="HB6" s="2">
        <f>'Vaccine Supply Calculations'!$E$10/184</f>
        <v>433.13928571428568</v>
      </c>
      <c r="HC6" s="2">
        <f>'Vaccine Supply Calculations'!$E$10/184</f>
        <v>433.13928571428568</v>
      </c>
      <c r="HD6" s="2">
        <f>'Vaccine Supply Calculations'!$E$10/184</f>
        <v>433.13928571428568</v>
      </c>
      <c r="HE6" s="2">
        <f>'Vaccine Supply Calculations'!$E$10/184</f>
        <v>433.13928571428568</v>
      </c>
      <c r="HF6" s="2">
        <f>'Vaccine Supply Calculations'!$E$10/184</f>
        <v>433.13928571428568</v>
      </c>
      <c r="HG6" s="2">
        <f>'Vaccine Supply Calculations'!$E$10/184</f>
        <v>433.13928571428568</v>
      </c>
      <c r="HH6" s="2">
        <f>'Vaccine Supply Calculations'!$E$10/184</f>
        <v>433.13928571428568</v>
      </c>
      <c r="HI6" s="2">
        <f>'Vaccine Supply Calculations'!$E$10/184</f>
        <v>433.13928571428568</v>
      </c>
      <c r="HJ6" s="2">
        <f>'Vaccine Supply Calculations'!$E$10/184</f>
        <v>433.13928571428568</v>
      </c>
      <c r="HK6" s="2">
        <f>'Vaccine Supply Calculations'!$E$10/184</f>
        <v>433.13928571428568</v>
      </c>
      <c r="HL6" s="2">
        <f>'Vaccine Supply Calculations'!$E$10/184</f>
        <v>433.13928571428568</v>
      </c>
      <c r="HM6" s="2">
        <f>'Vaccine Supply Calculations'!$E$10/184</f>
        <v>433.13928571428568</v>
      </c>
      <c r="HN6" s="2">
        <f>'Vaccine Supply Calculations'!$E$10/184</f>
        <v>433.13928571428568</v>
      </c>
      <c r="HO6" s="2">
        <f>'Vaccine Supply Calculations'!$E$10/184</f>
        <v>433.13928571428568</v>
      </c>
      <c r="HP6" s="2">
        <f>'Vaccine Supply Calculations'!$E$10/184</f>
        <v>433.13928571428568</v>
      </c>
      <c r="HQ6" s="2">
        <f>'Vaccine Supply Calculations'!$E$10/184</f>
        <v>433.13928571428568</v>
      </c>
      <c r="HR6" s="2">
        <f>'Vaccine Supply Calculations'!$E$10/184</f>
        <v>433.13928571428568</v>
      </c>
      <c r="HS6" s="2">
        <f>'Vaccine Supply Calculations'!$E$10/184</f>
        <v>433.13928571428568</v>
      </c>
      <c r="HT6" s="2">
        <f>'Vaccine Supply Calculations'!$E$10/184</f>
        <v>433.13928571428568</v>
      </c>
      <c r="HU6" s="2">
        <f>'Vaccine Supply Calculations'!$E$10/184</f>
        <v>433.13928571428568</v>
      </c>
      <c r="HV6" s="2">
        <f>'Vaccine Supply Calculations'!$E$10/184</f>
        <v>433.13928571428568</v>
      </c>
      <c r="HW6" s="2">
        <f>'Vaccine Supply Calculations'!$E$10/184</f>
        <v>433.13928571428568</v>
      </c>
      <c r="HX6" s="2">
        <f>'Vaccine Supply Calculations'!$E$10/184</f>
        <v>433.13928571428568</v>
      </c>
      <c r="HY6" s="2">
        <f>'Vaccine Supply Calculations'!$E$10/184</f>
        <v>433.13928571428568</v>
      </c>
      <c r="HZ6" s="2">
        <f>'Vaccine Supply Calculations'!$E$10/184</f>
        <v>433.13928571428568</v>
      </c>
      <c r="IA6" s="2">
        <f>'Vaccine Supply Calculations'!$E$10/184</f>
        <v>433.13928571428568</v>
      </c>
      <c r="IB6" s="2">
        <f>'Vaccine Supply Calculations'!$E$10/184</f>
        <v>433.13928571428568</v>
      </c>
      <c r="IC6" s="2">
        <f>'Vaccine Supply Calculations'!$E$10/184</f>
        <v>433.13928571428568</v>
      </c>
      <c r="ID6" s="2">
        <f>'Vaccine Supply Calculations'!$E$10/184</f>
        <v>433.13928571428568</v>
      </c>
      <c r="IE6" s="2">
        <f>'Vaccine Supply Calculations'!$E$10/184</f>
        <v>433.13928571428568</v>
      </c>
      <c r="IF6" s="2">
        <f>'Vaccine Supply Calculations'!$E$10/184</f>
        <v>433.13928571428568</v>
      </c>
      <c r="IG6" s="2">
        <f>'Vaccine Supply Calculations'!$E$10/184</f>
        <v>433.13928571428568</v>
      </c>
      <c r="IH6" s="2">
        <f>'Vaccine Supply Calculations'!$E$10/184</f>
        <v>433.13928571428568</v>
      </c>
      <c r="II6" s="2">
        <f>'Vaccine Supply Calculations'!$E$10/184</f>
        <v>433.13928571428568</v>
      </c>
      <c r="IJ6" s="2">
        <f>'Vaccine Supply Calculations'!$E$10/184</f>
        <v>433.13928571428568</v>
      </c>
      <c r="IK6" s="2">
        <f>'Vaccine Supply Calculations'!$E$10/184</f>
        <v>433.13928571428568</v>
      </c>
      <c r="IL6" s="2">
        <f>'Vaccine Supply Calculations'!$E$10/184</f>
        <v>433.13928571428568</v>
      </c>
      <c r="IM6" s="2">
        <f>'Vaccine Supply Calculations'!$E$10/184</f>
        <v>433.13928571428568</v>
      </c>
      <c r="IN6" s="2">
        <f>'Vaccine Supply Calculations'!$E$10/184</f>
        <v>433.13928571428568</v>
      </c>
      <c r="IO6" s="2">
        <f>'Vaccine Supply Calculations'!$E$10/184</f>
        <v>433.13928571428568</v>
      </c>
      <c r="IP6" s="2">
        <f>'Vaccine Supply Calculations'!$E$10/184</f>
        <v>433.13928571428568</v>
      </c>
      <c r="IQ6" s="2">
        <f>'Vaccine Supply Calculations'!$E$10/184</f>
        <v>433.13928571428568</v>
      </c>
      <c r="IR6" s="2">
        <f>'Vaccine Supply Calculations'!$E$10/184</f>
        <v>433.13928571428568</v>
      </c>
      <c r="IS6" s="2">
        <f>'Vaccine Supply Calculations'!$E$10/184</f>
        <v>433.13928571428568</v>
      </c>
      <c r="IT6" s="2">
        <f>'Vaccine Supply Calculations'!$E$10/184</f>
        <v>433.13928571428568</v>
      </c>
      <c r="IU6" s="2">
        <f>'Vaccine Supply Calculations'!$E$10/184</f>
        <v>433.13928571428568</v>
      </c>
      <c r="IV6" s="2">
        <f>'Vaccine Supply Calculations'!$E$10/184</f>
        <v>433.13928571428568</v>
      </c>
      <c r="IW6" s="2">
        <f>'Vaccine Supply Calculations'!$E$10/184</f>
        <v>433.13928571428568</v>
      </c>
      <c r="IX6" s="2">
        <f>'Vaccine Supply Calculations'!$E$10/184</f>
        <v>433.13928571428568</v>
      </c>
      <c r="IY6" s="2">
        <f>'Vaccine Supply Calculations'!$E$10/184</f>
        <v>433.13928571428568</v>
      </c>
      <c r="IZ6" s="2">
        <f>'Vaccine Supply Calculations'!$E$10/184</f>
        <v>433.13928571428568</v>
      </c>
      <c r="JA6" s="2">
        <f>'Vaccine Supply Calculations'!$E$10/184</f>
        <v>433.13928571428568</v>
      </c>
      <c r="JB6" s="2">
        <f>'Vaccine Supply Calculations'!$E$10/184</f>
        <v>433.13928571428568</v>
      </c>
      <c r="JC6" s="2">
        <f>'Vaccine Supply Calculations'!$E$10/184</f>
        <v>433.13928571428568</v>
      </c>
      <c r="JD6" s="2">
        <f>'Vaccine Supply Calculations'!$E$10/184</f>
        <v>433.13928571428568</v>
      </c>
      <c r="JE6" s="2">
        <f>'Vaccine Supply Calculations'!$E$10/184</f>
        <v>433.13928571428568</v>
      </c>
      <c r="JF6" s="2">
        <f>'Vaccine Supply Calculations'!$E$10/184</f>
        <v>433.13928571428568</v>
      </c>
      <c r="JG6" s="2">
        <f>'Vaccine Supply Calculations'!$E$10/184</f>
        <v>433.13928571428568</v>
      </c>
      <c r="JH6" s="2">
        <f>'Vaccine Supply Calculations'!$E$10/184</f>
        <v>433.13928571428568</v>
      </c>
      <c r="JI6" s="2">
        <f>'Vaccine Supply Calculations'!$E$10/184</f>
        <v>433.13928571428568</v>
      </c>
      <c r="JJ6" s="2">
        <f>'Vaccine Supply Calculations'!$E$10/184</f>
        <v>433.13928571428568</v>
      </c>
      <c r="JK6" s="2">
        <f>'Vaccine Supply Calculations'!$E$10/184</f>
        <v>433.13928571428568</v>
      </c>
      <c r="JL6" s="2">
        <f>'Vaccine Supply Calculations'!$E$10/184</f>
        <v>433.13928571428568</v>
      </c>
      <c r="JM6" s="2">
        <f>'Vaccine Supply Calculations'!$E$10/184</f>
        <v>433.13928571428568</v>
      </c>
      <c r="JN6" s="2">
        <f>'Vaccine Supply Calculations'!$E$10/184</f>
        <v>433.13928571428568</v>
      </c>
      <c r="JO6" s="2">
        <f>'Vaccine Supply Calculations'!$E$10/184</f>
        <v>433.13928571428568</v>
      </c>
      <c r="JP6" s="2">
        <f>'Vaccine Supply Calculations'!$E$10/184</f>
        <v>433.13928571428568</v>
      </c>
      <c r="JQ6" s="2">
        <f>'Vaccine Supply Calculations'!$E$10/184</f>
        <v>433.13928571428568</v>
      </c>
    </row>
    <row r="7" spans="2:277">
      <c r="B7" s="5" t="s">
        <v>14</v>
      </c>
      <c r="C7" s="2">
        <f>'Vaccine Supply Calculations'!$F$7/91</f>
        <v>353.13908948194666</v>
      </c>
      <c r="D7" s="2">
        <f>'Vaccine Supply Calculations'!$F$7/91</f>
        <v>353.13908948194666</v>
      </c>
      <c r="E7" s="2">
        <f>'Vaccine Supply Calculations'!$F$7/91</f>
        <v>353.13908948194666</v>
      </c>
      <c r="F7" s="2">
        <f>'Vaccine Supply Calculations'!$F$7/91</f>
        <v>353.13908948194666</v>
      </c>
      <c r="G7" s="2">
        <f>'Vaccine Supply Calculations'!$F$7/91</f>
        <v>353.13908948194666</v>
      </c>
      <c r="H7" s="2">
        <f>'Vaccine Supply Calculations'!$F$7/91</f>
        <v>353.13908948194666</v>
      </c>
      <c r="I7" s="2">
        <f>'Vaccine Supply Calculations'!$F$7/91</f>
        <v>353.13908948194666</v>
      </c>
      <c r="J7" s="2">
        <f>'Vaccine Supply Calculations'!$F$7/91</f>
        <v>353.13908948194666</v>
      </c>
      <c r="K7" s="2">
        <f>'Vaccine Supply Calculations'!$F$7/91</f>
        <v>353.13908948194666</v>
      </c>
      <c r="L7" s="2">
        <f>'Vaccine Supply Calculations'!$F$7/91</f>
        <v>353.13908948194666</v>
      </c>
      <c r="M7" s="2">
        <f>'Vaccine Supply Calculations'!$F$7/91</f>
        <v>353.13908948194666</v>
      </c>
      <c r="N7" s="2">
        <f>'Vaccine Supply Calculations'!$F$7/91</f>
        <v>353.13908948194666</v>
      </c>
      <c r="O7" s="2">
        <f>'Vaccine Supply Calculations'!$F$7/91</f>
        <v>353.13908948194666</v>
      </c>
      <c r="P7" s="2">
        <f>'Vaccine Supply Calculations'!$F$7/91</f>
        <v>353.13908948194666</v>
      </c>
      <c r="Q7" s="2">
        <f>'Vaccine Supply Calculations'!$F$7/91</f>
        <v>353.13908948194666</v>
      </c>
      <c r="R7" s="2">
        <f>'Vaccine Supply Calculations'!$F$7/91</f>
        <v>353.13908948194666</v>
      </c>
      <c r="S7" s="2">
        <f>'Vaccine Supply Calculations'!$F$7/91</f>
        <v>353.13908948194666</v>
      </c>
      <c r="T7" s="2">
        <f>'Vaccine Supply Calculations'!$F$7/91</f>
        <v>353.13908948194666</v>
      </c>
      <c r="U7" s="2">
        <f>'Vaccine Supply Calculations'!$F$7/91</f>
        <v>353.13908948194666</v>
      </c>
      <c r="V7" s="2">
        <f>'Vaccine Supply Calculations'!$F$7/91</f>
        <v>353.13908948194666</v>
      </c>
      <c r="W7" s="2">
        <f>'Vaccine Supply Calculations'!$F$7/91</f>
        <v>353.13908948194666</v>
      </c>
      <c r="X7" s="2">
        <f>'Vaccine Supply Calculations'!$F$7/91</f>
        <v>353.13908948194666</v>
      </c>
      <c r="Y7" s="2">
        <f>'Vaccine Supply Calculations'!$F$7/91</f>
        <v>353.13908948194666</v>
      </c>
      <c r="Z7" s="2">
        <f>'Vaccine Supply Calculations'!$F$7/91</f>
        <v>353.13908948194666</v>
      </c>
      <c r="AA7" s="2">
        <f>'Vaccine Supply Calculations'!$F$7/91</f>
        <v>353.13908948194666</v>
      </c>
      <c r="AB7" s="2">
        <f>'Vaccine Supply Calculations'!$F$7/91</f>
        <v>353.13908948194666</v>
      </c>
      <c r="AC7" s="2">
        <f>'Vaccine Supply Calculations'!$F$7/91</f>
        <v>353.13908948194666</v>
      </c>
      <c r="AD7" s="2">
        <f>'Vaccine Supply Calculations'!$F$7/91</f>
        <v>353.13908948194666</v>
      </c>
      <c r="AE7" s="2">
        <f>'Vaccine Supply Calculations'!$F$7/91</f>
        <v>353.13908948194666</v>
      </c>
      <c r="AF7" s="2">
        <f>'Vaccine Supply Calculations'!$F$7/91</f>
        <v>353.13908948194666</v>
      </c>
      <c r="AG7" s="2">
        <f>'Vaccine Supply Calculations'!$F$7/91</f>
        <v>353.13908948194666</v>
      </c>
      <c r="AH7" s="2">
        <f>'Vaccine Supply Calculations'!$F$7/91</f>
        <v>353.13908948194666</v>
      </c>
      <c r="AI7" s="2">
        <f>'Vaccine Supply Calculations'!$F$7/91</f>
        <v>353.13908948194666</v>
      </c>
      <c r="AJ7" s="2">
        <f>'Vaccine Supply Calculations'!$F$7/91</f>
        <v>353.13908948194666</v>
      </c>
      <c r="AK7" s="2">
        <f>'Vaccine Supply Calculations'!$F$7/91</f>
        <v>353.13908948194666</v>
      </c>
      <c r="AL7" s="2">
        <f>'Vaccine Supply Calculations'!$F$7/91</f>
        <v>353.13908948194666</v>
      </c>
      <c r="AM7" s="2">
        <f>'Vaccine Supply Calculations'!$F$7/91</f>
        <v>353.13908948194666</v>
      </c>
      <c r="AN7" s="2">
        <f>'Vaccine Supply Calculations'!$F$7/91</f>
        <v>353.13908948194666</v>
      </c>
      <c r="AO7" s="2">
        <f>'Vaccine Supply Calculations'!$F$7/91</f>
        <v>353.13908948194666</v>
      </c>
      <c r="AP7" s="2">
        <f>'Vaccine Supply Calculations'!$F$7/91</f>
        <v>353.13908948194666</v>
      </c>
      <c r="AQ7" s="2">
        <f>'Vaccine Supply Calculations'!$F$7/91</f>
        <v>353.13908948194666</v>
      </c>
      <c r="AR7" s="2">
        <f>'Vaccine Supply Calculations'!$F$7/91</f>
        <v>353.13908948194666</v>
      </c>
      <c r="AS7" s="2">
        <f>'Vaccine Supply Calculations'!$F$7/91</f>
        <v>353.13908948194666</v>
      </c>
      <c r="AT7" s="2">
        <f>'Vaccine Supply Calculations'!$F$7/91</f>
        <v>353.13908948194666</v>
      </c>
      <c r="AU7" s="2">
        <f>'Vaccine Supply Calculations'!$F$7/91</f>
        <v>353.13908948194666</v>
      </c>
      <c r="AV7" s="2">
        <f>'Vaccine Supply Calculations'!$F$7/91</f>
        <v>353.13908948194666</v>
      </c>
      <c r="AW7" s="2">
        <f>'Vaccine Supply Calculations'!$F$7/91</f>
        <v>353.13908948194666</v>
      </c>
      <c r="AX7" s="2">
        <f>'Vaccine Supply Calculations'!$F$7/91</f>
        <v>353.13908948194666</v>
      </c>
      <c r="AY7" s="2">
        <f>'Vaccine Supply Calculations'!$F$7/91</f>
        <v>353.13908948194666</v>
      </c>
      <c r="AZ7" s="2">
        <f>'Vaccine Supply Calculations'!$F$7/91</f>
        <v>353.13908948194666</v>
      </c>
      <c r="BA7" s="2">
        <f>'Vaccine Supply Calculations'!$F$7/91</f>
        <v>353.13908948194666</v>
      </c>
      <c r="BB7" s="2">
        <f>'Vaccine Supply Calculations'!$F$7/91</f>
        <v>353.13908948194666</v>
      </c>
      <c r="BC7" s="2">
        <f>'Vaccine Supply Calculations'!$F$7/91</f>
        <v>353.13908948194666</v>
      </c>
      <c r="BD7" s="2">
        <f>'Vaccine Supply Calculations'!$F$7/91</f>
        <v>353.13908948194666</v>
      </c>
      <c r="BE7" s="2">
        <f>'Vaccine Supply Calculations'!$F$7/91</f>
        <v>353.13908948194666</v>
      </c>
      <c r="BF7" s="2">
        <f>'Vaccine Supply Calculations'!$F$7/91</f>
        <v>353.13908948194666</v>
      </c>
      <c r="BG7" s="2">
        <f>'Vaccine Supply Calculations'!$F$7/91</f>
        <v>353.13908948194666</v>
      </c>
      <c r="BH7" s="2">
        <f>'Vaccine Supply Calculations'!$F$7/91</f>
        <v>353.13908948194666</v>
      </c>
      <c r="BI7" s="2">
        <f>'Vaccine Supply Calculations'!$F$7/91</f>
        <v>353.13908948194666</v>
      </c>
      <c r="BJ7" s="2">
        <f>'Vaccine Supply Calculations'!$F$7/91</f>
        <v>353.13908948194666</v>
      </c>
      <c r="BK7" s="2">
        <f>'Vaccine Supply Calculations'!$F$7/91</f>
        <v>353.13908948194666</v>
      </c>
      <c r="BL7" s="2">
        <f>'Vaccine Supply Calculations'!$F$7/91</f>
        <v>353.13908948194666</v>
      </c>
      <c r="BM7" s="2">
        <f>'Vaccine Supply Calculations'!$F$7/91</f>
        <v>353.13908948194666</v>
      </c>
      <c r="BN7" s="2">
        <f>'Vaccine Supply Calculations'!$F$7/91</f>
        <v>353.13908948194666</v>
      </c>
      <c r="BO7" s="2">
        <f>'Vaccine Supply Calculations'!$F$7/91</f>
        <v>353.13908948194666</v>
      </c>
      <c r="BP7" s="2">
        <f>'Vaccine Supply Calculations'!$F$7/91</f>
        <v>353.13908948194666</v>
      </c>
      <c r="BQ7" s="2">
        <f>'Vaccine Supply Calculations'!$F$7/91</f>
        <v>353.13908948194666</v>
      </c>
      <c r="BR7" s="2">
        <f>'Vaccine Supply Calculations'!$F$7/91</f>
        <v>353.13908948194666</v>
      </c>
      <c r="BS7" s="2">
        <f>'Vaccine Supply Calculations'!$F$7/91</f>
        <v>353.13908948194666</v>
      </c>
      <c r="BT7" s="2">
        <f>'Vaccine Supply Calculations'!$F$7/91</f>
        <v>353.13908948194666</v>
      </c>
      <c r="BU7" s="2">
        <f>'Vaccine Supply Calculations'!$F$7/91</f>
        <v>353.13908948194666</v>
      </c>
      <c r="BV7" s="2">
        <f>'Vaccine Supply Calculations'!$F$7/91</f>
        <v>353.13908948194666</v>
      </c>
      <c r="BW7" s="2">
        <f>'Vaccine Supply Calculations'!$F$7/91</f>
        <v>353.13908948194666</v>
      </c>
      <c r="BX7" s="2">
        <f>'Vaccine Supply Calculations'!$F$7/91</f>
        <v>353.13908948194666</v>
      </c>
      <c r="BY7" s="2">
        <f>'Vaccine Supply Calculations'!$F$7/91</f>
        <v>353.13908948194666</v>
      </c>
      <c r="BZ7" s="2">
        <f>'Vaccine Supply Calculations'!$F$7/91</f>
        <v>353.13908948194666</v>
      </c>
      <c r="CA7" s="2">
        <f>'Vaccine Supply Calculations'!$F$7/91</f>
        <v>353.13908948194666</v>
      </c>
      <c r="CB7" s="2">
        <f>'Vaccine Supply Calculations'!$F$7/91</f>
        <v>353.13908948194666</v>
      </c>
      <c r="CC7" s="2">
        <f>'Vaccine Supply Calculations'!$F$7/91</f>
        <v>353.13908948194666</v>
      </c>
      <c r="CD7" s="2">
        <f>'Vaccine Supply Calculations'!$F$7/91</f>
        <v>353.13908948194666</v>
      </c>
      <c r="CE7" s="2">
        <f>'Vaccine Supply Calculations'!$F$7/91</f>
        <v>353.13908948194666</v>
      </c>
      <c r="CF7" s="2">
        <f>'Vaccine Supply Calculations'!$F$7/91</f>
        <v>353.13908948194666</v>
      </c>
      <c r="CG7" s="2">
        <f>'Vaccine Supply Calculations'!$F$7/91</f>
        <v>353.13908948194666</v>
      </c>
      <c r="CH7" s="2">
        <f>'Vaccine Supply Calculations'!$F$7/91</f>
        <v>353.13908948194666</v>
      </c>
      <c r="CI7" s="2">
        <f>'Vaccine Supply Calculations'!$F$7/91</f>
        <v>353.13908948194666</v>
      </c>
      <c r="CJ7" s="2">
        <f>'Vaccine Supply Calculations'!$F$7/91</f>
        <v>353.13908948194666</v>
      </c>
      <c r="CK7" s="2">
        <f>'Vaccine Supply Calculations'!$F$7/91</f>
        <v>353.13908948194666</v>
      </c>
      <c r="CL7" s="2">
        <f>'Vaccine Supply Calculations'!$F$7/91</f>
        <v>353.13908948194666</v>
      </c>
      <c r="CM7" s="2">
        <f>'Vaccine Supply Calculations'!$F$7/91</f>
        <v>353.13908948194666</v>
      </c>
      <c r="CN7" s="2">
        <f>'Vaccine Supply Calculations'!$F$7/91</f>
        <v>353.13908948194666</v>
      </c>
      <c r="CO7" s="2">
        <f>'Vaccine Supply Calculations'!$F$7/91</f>
        <v>353.13908948194666</v>
      </c>
      <c r="CP7" s="2">
        <f>'Vaccine Supply Calculations'!$F$10/184</f>
        <v>334.74642857142857</v>
      </c>
      <c r="CQ7" s="2">
        <f>'Vaccine Supply Calculations'!$F$10/184</f>
        <v>334.74642857142857</v>
      </c>
      <c r="CR7" s="2">
        <f>'Vaccine Supply Calculations'!$F$10/184</f>
        <v>334.74642857142857</v>
      </c>
      <c r="CS7" s="2">
        <f>'Vaccine Supply Calculations'!$F$10/184</f>
        <v>334.74642857142857</v>
      </c>
      <c r="CT7" s="2">
        <f>'Vaccine Supply Calculations'!$F$10/184</f>
        <v>334.74642857142857</v>
      </c>
      <c r="CU7" s="2">
        <f>'Vaccine Supply Calculations'!$F$10/184</f>
        <v>334.74642857142857</v>
      </c>
      <c r="CV7" s="2">
        <f>'Vaccine Supply Calculations'!$F$10/184</f>
        <v>334.74642857142857</v>
      </c>
      <c r="CW7" s="2">
        <f>'Vaccine Supply Calculations'!$F$10/184</f>
        <v>334.74642857142857</v>
      </c>
      <c r="CX7" s="2">
        <f>'Vaccine Supply Calculations'!$F$10/184</f>
        <v>334.74642857142857</v>
      </c>
      <c r="CY7" s="2">
        <f>'Vaccine Supply Calculations'!$F$10/184</f>
        <v>334.74642857142857</v>
      </c>
      <c r="CZ7" s="2">
        <f>'Vaccine Supply Calculations'!$F$10/184</f>
        <v>334.74642857142857</v>
      </c>
      <c r="DA7" s="2">
        <f>'Vaccine Supply Calculations'!$F$10/184</f>
        <v>334.74642857142857</v>
      </c>
      <c r="DB7" s="2">
        <f>'Vaccine Supply Calculations'!$F$10/184</f>
        <v>334.74642857142857</v>
      </c>
      <c r="DC7" s="2">
        <f>'Vaccine Supply Calculations'!$F$10/184</f>
        <v>334.74642857142857</v>
      </c>
      <c r="DD7" s="2">
        <f>'Vaccine Supply Calculations'!$F$10/184</f>
        <v>334.74642857142857</v>
      </c>
      <c r="DE7" s="2">
        <f>'Vaccine Supply Calculations'!$F$10/184</f>
        <v>334.74642857142857</v>
      </c>
      <c r="DF7" s="2">
        <f>'Vaccine Supply Calculations'!$F$10/184</f>
        <v>334.74642857142857</v>
      </c>
      <c r="DG7" s="2">
        <f>'Vaccine Supply Calculations'!$F$10/184</f>
        <v>334.74642857142857</v>
      </c>
      <c r="DH7" s="2">
        <f>'Vaccine Supply Calculations'!$F$10/184</f>
        <v>334.74642857142857</v>
      </c>
      <c r="DI7" s="2">
        <f>'Vaccine Supply Calculations'!$F$10/184</f>
        <v>334.74642857142857</v>
      </c>
      <c r="DJ7" s="2">
        <f>'Vaccine Supply Calculations'!$F$10/184</f>
        <v>334.74642857142857</v>
      </c>
      <c r="DK7" s="2">
        <f>'Vaccine Supply Calculations'!$F$10/184</f>
        <v>334.74642857142857</v>
      </c>
      <c r="DL7" s="2">
        <f>'Vaccine Supply Calculations'!$F$10/184</f>
        <v>334.74642857142857</v>
      </c>
      <c r="DM7" s="2">
        <f>'Vaccine Supply Calculations'!$F$10/184</f>
        <v>334.74642857142857</v>
      </c>
      <c r="DN7" s="2">
        <f>'Vaccine Supply Calculations'!$F$10/184</f>
        <v>334.74642857142857</v>
      </c>
      <c r="DO7" s="2">
        <f>'Vaccine Supply Calculations'!$F$10/184</f>
        <v>334.74642857142857</v>
      </c>
      <c r="DP7" s="2">
        <f>'Vaccine Supply Calculations'!$F$10/184</f>
        <v>334.74642857142857</v>
      </c>
      <c r="DQ7" s="2">
        <f>'Vaccine Supply Calculations'!$F$10/184</f>
        <v>334.74642857142857</v>
      </c>
      <c r="DR7" s="2">
        <f>'Vaccine Supply Calculations'!$F$10/184</f>
        <v>334.74642857142857</v>
      </c>
      <c r="DS7" s="2">
        <f>'Vaccine Supply Calculations'!$F$10/184</f>
        <v>334.74642857142857</v>
      </c>
      <c r="DT7" s="2">
        <f>'Vaccine Supply Calculations'!$F$10/184</f>
        <v>334.74642857142857</v>
      </c>
      <c r="DU7" s="2">
        <f>'Vaccine Supply Calculations'!$F$10/184</f>
        <v>334.74642857142857</v>
      </c>
      <c r="DV7" s="2">
        <f>'Vaccine Supply Calculations'!$F$10/184</f>
        <v>334.74642857142857</v>
      </c>
      <c r="DW7" s="2">
        <f>'Vaccine Supply Calculations'!$F$10/184</f>
        <v>334.74642857142857</v>
      </c>
      <c r="DX7" s="2">
        <f>'Vaccine Supply Calculations'!$F$10/184</f>
        <v>334.74642857142857</v>
      </c>
      <c r="DY7" s="2">
        <f>'Vaccine Supply Calculations'!$F$10/184</f>
        <v>334.74642857142857</v>
      </c>
      <c r="DZ7" s="2">
        <f>'Vaccine Supply Calculations'!$F$10/184</f>
        <v>334.74642857142857</v>
      </c>
      <c r="EA7" s="2">
        <f>'Vaccine Supply Calculations'!$F$10/184</f>
        <v>334.74642857142857</v>
      </c>
      <c r="EB7" s="2">
        <f>'Vaccine Supply Calculations'!$F$10/184</f>
        <v>334.74642857142857</v>
      </c>
      <c r="EC7" s="2">
        <f>'Vaccine Supply Calculations'!$F$10/184</f>
        <v>334.74642857142857</v>
      </c>
      <c r="ED7" s="2">
        <f>'Vaccine Supply Calculations'!$F$10/184</f>
        <v>334.74642857142857</v>
      </c>
      <c r="EE7" s="2">
        <f>'Vaccine Supply Calculations'!$F$10/184</f>
        <v>334.74642857142857</v>
      </c>
      <c r="EF7" s="2">
        <f>'Vaccine Supply Calculations'!$F$10/184</f>
        <v>334.74642857142857</v>
      </c>
      <c r="EG7" s="2">
        <f>'Vaccine Supply Calculations'!$F$10/184</f>
        <v>334.74642857142857</v>
      </c>
      <c r="EH7" s="2">
        <f>'Vaccine Supply Calculations'!$F$10/184</f>
        <v>334.74642857142857</v>
      </c>
      <c r="EI7" s="2">
        <f>'Vaccine Supply Calculations'!$F$10/184</f>
        <v>334.74642857142857</v>
      </c>
      <c r="EJ7" s="2">
        <f>'Vaccine Supply Calculations'!$F$10/184</f>
        <v>334.74642857142857</v>
      </c>
      <c r="EK7" s="2">
        <f>'Vaccine Supply Calculations'!$F$10/184</f>
        <v>334.74642857142857</v>
      </c>
      <c r="EL7" s="2">
        <f>'Vaccine Supply Calculations'!$F$10/184</f>
        <v>334.74642857142857</v>
      </c>
      <c r="EM7" s="2">
        <f>'Vaccine Supply Calculations'!$F$10/184</f>
        <v>334.74642857142857</v>
      </c>
      <c r="EN7" s="2">
        <f>'Vaccine Supply Calculations'!$F$10/184</f>
        <v>334.74642857142857</v>
      </c>
      <c r="EO7" s="2">
        <f>'Vaccine Supply Calculations'!$F$10/184</f>
        <v>334.74642857142857</v>
      </c>
      <c r="EP7" s="2">
        <f>'Vaccine Supply Calculations'!$F$10/184</f>
        <v>334.74642857142857</v>
      </c>
      <c r="EQ7" s="2">
        <f>'Vaccine Supply Calculations'!$F$10/184</f>
        <v>334.74642857142857</v>
      </c>
      <c r="ER7" s="2">
        <f>'Vaccine Supply Calculations'!$F$10/184</f>
        <v>334.74642857142857</v>
      </c>
      <c r="ES7" s="2">
        <f>'Vaccine Supply Calculations'!$F$10/184</f>
        <v>334.74642857142857</v>
      </c>
      <c r="ET7" s="2">
        <f>'Vaccine Supply Calculations'!$F$10/184</f>
        <v>334.74642857142857</v>
      </c>
      <c r="EU7" s="2">
        <f>'Vaccine Supply Calculations'!$F$10/184</f>
        <v>334.74642857142857</v>
      </c>
      <c r="EV7" s="2">
        <f>'Vaccine Supply Calculations'!$F$10/184</f>
        <v>334.74642857142857</v>
      </c>
      <c r="EW7" s="2">
        <f>'Vaccine Supply Calculations'!$F$10/184</f>
        <v>334.74642857142857</v>
      </c>
      <c r="EX7" s="2">
        <f>'Vaccine Supply Calculations'!$F$10/184</f>
        <v>334.74642857142857</v>
      </c>
      <c r="EY7" s="2">
        <f>'Vaccine Supply Calculations'!$F$10/184</f>
        <v>334.74642857142857</v>
      </c>
      <c r="EZ7" s="2">
        <f>'Vaccine Supply Calculations'!$F$10/184</f>
        <v>334.74642857142857</v>
      </c>
      <c r="FA7" s="2">
        <f>'Vaccine Supply Calculations'!$F$10/184</f>
        <v>334.74642857142857</v>
      </c>
      <c r="FB7" s="2">
        <f>'Vaccine Supply Calculations'!$F$10/184</f>
        <v>334.74642857142857</v>
      </c>
      <c r="FC7" s="2">
        <f>'Vaccine Supply Calculations'!$F$10/184</f>
        <v>334.74642857142857</v>
      </c>
      <c r="FD7" s="2">
        <f>'Vaccine Supply Calculations'!$F$10/184</f>
        <v>334.74642857142857</v>
      </c>
      <c r="FE7" s="2">
        <f>'Vaccine Supply Calculations'!$F$10/184</f>
        <v>334.74642857142857</v>
      </c>
      <c r="FF7" s="2">
        <f>'Vaccine Supply Calculations'!$F$10/184</f>
        <v>334.74642857142857</v>
      </c>
      <c r="FG7" s="2">
        <f>'Vaccine Supply Calculations'!$F$10/184</f>
        <v>334.74642857142857</v>
      </c>
      <c r="FH7" s="2">
        <f>'Vaccine Supply Calculations'!$F$10/184</f>
        <v>334.74642857142857</v>
      </c>
      <c r="FI7" s="2">
        <f>'Vaccine Supply Calculations'!$F$10/184</f>
        <v>334.74642857142857</v>
      </c>
      <c r="FJ7" s="2">
        <f>'Vaccine Supply Calculations'!$F$10/184</f>
        <v>334.74642857142857</v>
      </c>
      <c r="FK7" s="2">
        <f>'Vaccine Supply Calculations'!$F$10/184</f>
        <v>334.74642857142857</v>
      </c>
      <c r="FL7" s="2">
        <f>'Vaccine Supply Calculations'!$F$10/184</f>
        <v>334.74642857142857</v>
      </c>
      <c r="FM7" s="2">
        <f>'Vaccine Supply Calculations'!$F$10/184</f>
        <v>334.74642857142857</v>
      </c>
      <c r="FN7" s="2">
        <f>'Vaccine Supply Calculations'!$F$10/184</f>
        <v>334.74642857142857</v>
      </c>
      <c r="FO7" s="2">
        <f>'Vaccine Supply Calculations'!$F$10/184</f>
        <v>334.74642857142857</v>
      </c>
      <c r="FP7" s="2">
        <f>'Vaccine Supply Calculations'!$F$10/184</f>
        <v>334.74642857142857</v>
      </c>
      <c r="FQ7" s="2">
        <f>'Vaccine Supply Calculations'!$F$10/184</f>
        <v>334.74642857142857</v>
      </c>
      <c r="FR7" s="2">
        <f>'Vaccine Supply Calculations'!$F$10/184</f>
        <v>334.74642857142857</v>
      </c>
      <c r="FS7" s="2">
        <f>'Vaccine Supply Calculations'!$F$10/184</f>
        <v>334.74642857142857</v>
      </c>
      <c r="FT7" s="2">
        <f>'Vaccine Supply Calculations'!$F$10/184</f>
        <v>334.74642857142857</v>
      </c>
      <c r="FU7" s="2">
        <f>'Vaccine Supply Calculations'!$F$10/184</f>
        <v>334.74642857142857</v>
      </c>
      <c r="FV7" s="2">
        <f>'Vaccine Supply Calculations'!$F$10/184</f>
        <v>334.74642857142857</v>
      </c>
      <c r="FW7" s="2">
        <f>'Vaccine Supply Calculations'!$F$10/184</f>
        <v>334.74642857142857</v>
      </c>
      <c r="FX7" s="2">
        <f>'Vaccine Supply Calculations'!$F$10/184</f>
        <v>334.74642857142857</v>
      </c>
      <c r="FY7" s="2">
        <f>'Vaccine Supply Calculations'!$F$10/184</f>
        <v>334.74642857142857</v>
      </c>
      <c r="FZ7" s="2">
        <f>'Vaccine Supply Calculations'!$F$10/184</f>
        <v>334.74642857142857</v>
      </c>
      <c r="GA7" s="2">
        <f>'Vaccine Supply Calculations'!$F$10/184</f>
        <v>334.74642857142857</v>
      </c>
      <c r="GB7" s="2">
        <f>'Vaccine Supply Calculations'!$F$10/184</f>
        <v>334.74642857142857</v>
      </c>
      <c r="GC7" s="2">
        <f>'Vaccine Supply Calculations'!$F$10/184</f>
        <v>334.74642857142857</v>
      </c>
      <c r="GD7" s="2">
        <f>'Vaccine Supply Calculations'!$F$10/184</f>
        <v>334.74642857142857</v>
      </c>
      <c r="GE7" s="2">
        <f>'Vaccine Supply Calculations'!$F$10/184</f>
        <v>334.74642857142857</v>
      </c>
      <c r="GF7" s="2">
        <f>'Vaccine Supply Calculations'!$F$10/184</f>
        <v>334.74642857142857</v>
      </c>
      <c r="GG7" s="2">
        <f>'Vaccine Supply Calculations'!$F$10/184</f>
        <v>334.74642857142857</v>
      </c>
      <c r="GH7" s="2">
        <f>'Vaccine Supply Calculations'!$F$10/184</f>
        <v>334.74642857142857</v>
      </c>
      <c r="GI7" s="2">
        <f>'Vaccine Supply Calculations'!$F$10/184</f>
        <v>334.74642857142857</v>
      </c>
      <c r="GJ7" s="2">
        <f>'Vaccine Supply Calculations'!$F$10/184</f>
        <v>334.74642857142857</v>
      </c>
      <c r="GK7" s="2">
        <f>'Vaccine Supply Calculations'!$F$10/184</f>
        <v>334.74642857142857</v>
      </c>
      <c r="GL7" s="2">
        <f>'Vaccine Supply Calculations'!$F$10/184</f>
        <v>334.74642857142857</v>
      </c>
      <c r="GM7" s="2">
        <f>'Vaccine Supply Calculations'!$F$10/184</f>
        <v>334.74642857142857</v>
      </c>
      <c r="GN7" s="2">
        <f>'Vaccine Supply Calculations'!$F$10/184</f>
        <v>334.74642857142857</v>
      </c>
      <c r="GO7" s="2">
        <f>'Vaccine Supply Calculations'!$F$10/184</f>
        <v>334.74642857142857</v>
      </c>
      <c r="GP7" s="2">
        <f>'Vaccine Supply Calculations'!$F$10/184</f>
        <v>334.74642857142857</v>
      </c>
      <c r="GQ7" s="2">
        <f>'Vaccine Supply Calculations'!$F$10/184</f>
        <v>334.74642857142857</v>
      </c>
      <c r="GR7" s="2">
        <f>'Vaccine Supply Calculations'!$F$10/184</f>
        <v>334.74642857142857</v>
      </c>
      <c r="GS7" s="2">
        <f>'Vaccine Supply Calculations'!$F$10/184</f>
        <v>334.74642857142857</v>
      </c>
      <c r="GT7" s="2">
        <f>'Vaccine Supply Calculations'!$F$10/184</f>
        <v>334.74642857142857</v>
      </c>
      <c r="GU7" s="2">
        <f>'Vaccine Supply Calculations'!$F$10/184</f>
        <v>334.74642857142857</v>
      </c>
      <c r="GV7" s="2">
        <f>'Vaccine Supply Calculations'!$F$10/184</f>
        <v>334.74642857142857</v>
      </c>
      <c r="GW7" s="2">
        <f>'Vaccine Supply Calculations'!$F$10/184</f>
        <v>334.74642857142857</v>
      </c>
      <c r="GX7" s="2">
        <f>'Vaccine Supply Calculations'!$F$10/184</f>
        <v>334.74642857142857</v>
      </c>
      <c r="GY7" s="2">
        <f>'Vaccine Supply Calculations'!$F$10/184</f>
        <v>334.74642857142857</v>
      </c>
      <c r="GZ7" s="2">
        <f>'Vaccine Supply Calculations'!$F$10/184</f>
        <v>334.74642857142857</v>
      </c>
      <c r="HA7" s="2">
        <f>'Vaccine Supply Calculations'!$F$10/184</f>
        <v>334.74642857142857</v>
      </c>
      <c r="HB7" s="2">
        <f>'Vaccine Supply Calculations'!$F$10/184</f>
        <v>334.74642857142857</v>
      </c>
      <c r="HC7" s="2">
        <f>'Vaccine Supply Calculations'!$F$10/184</f>
        <v>334.74642857142857</v>
      </c>
      <c r="HD7" s="2">
        <f>'Vaccine Supply Calculations'!$F$10/184</f>
        <v>334.74642857142857</v>
      </c>
      <c r="HE7" s="2">
        <f>'Vaccine Supply Calculations'!$F$10/184</f>
        <v>334.74642857142857</v>
      </c>
      <c r="HF7" s="2">
        <f>'Vaccine Supply Calculations'!$F$10/184</f>
        <v>334.74642857142857</v>
      </c>
      <c r="HG7" s="2">
        <f>'Vaccine Supply Calculations'!$F$10/184</f>
        <v>334.74642857142857</v>
      </c>
      <c r="HH7" s="2">
        <f>'Vaccine Supply Calculations'!$F$10/184</f>
        <v>334.74642857142857</v>
      </c>
      <c r="HI7" s="2">
        <f>'Vaccine Supply Calculations'!$F$10/184</f>
        <v>334.74642857142857</v>
      </c>
      <c r="HJ7" s="2">
        <f>'Vaccine Supply Calculations'!$F$10/184</f>
        <v>334.74642857142857</v>
      </c>
      <c r="HK7" s="2">
        <f>'Vaccine Supply Calculations'!$F$10/184</f>
        <v>334.74642857142857</v>
      </c>
      <c r="HL7" s="2">
        <f>'Vaccine Supply Calculations'!$F$10/184</f>
        <v>334.74642857142857</v>
      </c>
      <c r="HM7" s="2">
        <f>'Vaccine Supply Calculations'!$F$10/184</f>
        <v>334.74642857142857</v>
      </c>
      <c r="HN7" s="2">
        <f>'Vaccine Supply Calculations'!$F$10/184</f>
        <v>334.74642857142857</v>
      </c>
      <c r="HO7" s="2">
        <f>'Vaccine Supply Calculations'!$F$10/184</f>
        <v>334.74642857142857</v>
      </c>
      <c r="HP7" s="2">
        <f>'Vaccine Supply Calculations'!$F$10/184</f>
        <v>334.74642857142857</v>
      </c>
      <c r="HQ7" s="2">
        <f>'Vaccine Supply Calculations'!$F$10/184</f>
        <v>334.74642857142857</v>
      </c>
      <c r="HR7" s="2">
        <f>'Vaccine Supply Calculations'!$F$10/184</f>
        <v>334.74642857142857</v>
      </c>
      <c r="HS7" s="2">
        <f>'Vaccine Supply Calculations'!$F$10/184</f>
        <v>334.74642857142857</v>
      </c>
      <c r="HT7" s="2">
        <f>'Vaccine Supply Calculations'!$F$10/184</f>
        <v>334.74642857142857</v>
      </c>
      <c r="HU7" s="2">
        <f>'Vaccine Supply Calculations'!$F$10/184</f>
        <v>334.74642857142857</v>
      </c>
      <c r="HV7" s="2">
        <f>'Vaccine Supply Calculations'!$F$10/184</f>
        <v>334.74642857142857</v>
      </c>
      <c r="HW7" s="2">
        <f>'Vaccine Supply Calculations'!$F$10/184</f>
        <v>334.74642857142857</v>
      </c>
      <c r="HX7" s="2">
        <f>'Vaccine Supply Calculations'!$F$10/184</f>
        <v>334.74642857142857</v>
      </c>
      <c r="HY7" s="2">
        <f>'Vaccine Supply Calculations'!$F$10/184</f>
        <v>334.74642857142857</v>
      </c>
      <c r="HZ7" s="2">
        <f>'Vaccine Supply Calculations'!$F$10/184</f>
        <v>334.74642857142857</v>
      </c>
      <c r="IA7" s="2">
        <f>'Vaccine Supply Calculations'!$F$10/184</f>
        <v>334.74642857142857</v>
      </c>
      <c r="IB7" s="2">
        <f>'Vaccine Supply Calculations'!$F$10/184</f>
        <v>334.74642857142857</v>
      </c>
      <c r="IC7" s="2">
        <f>'Vaccine Supply Calculations'!$F$10/184</f>
        <v>334.74642857142857</v>
      </c>
      <c r="ID7" s="2">
        <f>'Vaccine Supply Calculations'!$F$10/184</f>
        <v>334.74642857142857</v>
      </c>
      <c r="IE7" s="2">
        <f>'Vaccine Supply Calculations'!$F$10/184</f>
        <v>334.74642857142857</v>
      </c>
      <c r="IF7" s="2">
        <f>'Vaccine Supply Calculations'!$F$10/184</f>
        <v>334.74642857142857</v>
      </c>
      <c r="IG7" s="2">
        <f>'Vaccine Supply Calculations'!$F$10/184</f>
        <v>334.74642857142857</v>
      </c>
      <c r="IH7" s="2">
        <f>'Vaccine Supply Calculations'!$F$10/184</f>
        <v>334.74642857142857</v>
      </c>
      <c r="II7" s="2">
        <f>'Vaccine Supply Calculations'!$F$10/184</f>
        <v>334.74642857142857</v>
      </c>
      <c r="IJ7" s="2">
        <f>'Vaccine Supply Calculations'!$F$10/184</f>
        <v>334.74642857142857</v>
      </c>
      <c r="IK7" s="2">
        <f>'Vaccine Supply Calculations'!$F$10/184</f>
        <v>334.74642857142857</v>
      </c>
      <c r="IL7" s="2">
        <f>'Vaccine Supply Calculations'!$F$10/184</f>
        <v>334.74642857142857</v>
      </c>
      <c r="IM7" s="2">
        <f>'Vaccine Supply Calculations'!$F$10/184</f>
        <v>334.74642857142857</v>
      </c>
      <c r="IN7" s="2">
        <f>'Vaccine Supply Calculations'!$F$10/184</f>
        <v>334.74642857142857</v>
      </c>
      <c r="IO7" s="2">
        <f>'Vaccine Supply Calculations'!$F$10/184</f>
        <v>334.74642857142857</v>
      </c>
      <c r="IP7" s="2">
        <f>'Vaccine Supply Calculations'!$F$10/184</f>
        <v>334.74642857142857</v>
      </c>
      <c r="IQ7" s="2">
        <f>'Vaccine Supply Calculations'!$F$10/184</f>
        <v>334.74642857142857</v>
      </c>
      <c r="IR7" s="2">
        <f>'Vaccine Supply Calculations'!$F$10/184</f>
        <v>334.74642857142857</v>
      </c>
      <c r="IS7" s="2">
        <f>'Vaccine Supply Calculations'!$F$10/184</f>
        <v>334.74642857142857</v>
      </c>
      <c r="IT7" s="2">
        <f>'Vaccine Supply Calculations'!$F$10/184</f>
        <v>334.74642857142857</v>
      </c>
      <c r="IU7" s="2">
        <f>'Vaccine Supply Calculations'!$F$10/184</f>
        <v>334.74642857142857</v>
      </c>
      <c r="IV7" s="2">
        <f>'Vaccine Supply Calculations'!$F$10/184</f>
        <v>334.74642857142857</v>
      </c>
      <c r="IW7" s="2">
        <f>'Vaccine Supply Calculations'!$F$10/184</f>
        <v>334.74642857142857</v>
      </c>
      <c r="IX7" s="2">
        <f>'Vaccine Supply Calculations'!$F$10/184</f>
        <v>334.74642857142857</v>
      </c>
      <c r="IY7" s="2">
        <f>'Vaccine Supply Calculations'!$F$10/184</f>
        <v>334.74642857142857</v>
      </c>
      <c r="IZ7" s="2">
        <f>'Vaccine Supply Calculations'!$F$10/184</f>
        <v>334.74642857142857</v>
      </c>
      <c r="JA7" s="2">
        <f>'Vaccine Supply Calculations'!$F$10/184</f>
        <v>334.74642857142857</v>
      </c>
      <c r="JB7" s="2">
        <f>'Vaccine Supply Calculations'!$F$10/184</f>
        <v>334.74642857142857</v>
      </c>
      <c r="JC7" s="2">
        <f>'Vaccine Supply Calculations'!$F$10/184</f>
        <v>334.74642857142857</v>
      </c>
      <c r="JD7" s="2">
        <f>'Vaccine Supply Calculations'!$F$10/184</f>
        <v>334.74642857142857</v>
      </c>
      <c r="JE7" s="2">
        <f>'Vaccine Supply Calculations'!$F$10/184</f>
        <v>334.74642857142857</v>
      </c>
      <c r="JF7" s="2">
        <f>'Vaccine Supply Calculations'!$F$10/184</f>
        <v>334.74642857142857</v>
      </c>
      <c r="JG7" s="2">
        <f>'Vaccine Supply Calculations'!$F$10/184</f>
        <v>334.74642857142857</v>
      </c>
      <c r="JH7" s="2">
        <f>'Vaccine Supply Calculations'!$F$10/184</f>
        <v>334.74642857142857</v>
      </c>
      <c r="JI7" s="2">
        <f>'Vaccine Supply Calculations'!$F$10/184</f>
        <v>334.74642857142857</v>
      </c>
      <c r="JJ7" s="2">
        <f>'Vaccine Supply Calculations'!$F$10/184</f>
        <v>334.74642857142857</v>
      </c>
      <c r="JK7" s="2">
        <f>'Vaccine Supply Calculations'!$F$10/184</f>
        <v>334.74642857142857</v>
      </c>
      <c r="JL7" s="2">
        <f>'Vaccine Supply Calculations'!$F$10/184</f>
        <v>334.74642857142857</v>
      </c>
      <c r="JM7" s="2">
        <f>'Vaccine Supply Calculations'!$F$10/184</f>
        <v>334.74642857142857</v>
      </c>
      <c r="JN7" s="2">
        <f>'Vaccine Supply Calculations'!$F$10/184</f>
        <v>334.74642857142857</v>
      </c>
      <c r="JO7" s="2">
        <f>'Vaccine Supply Calculations'!$F$10/184</f>
        <v>334.74642857142857</v>
      </c>
      <c r="JP7" s="2">
        <f>'Vaccine Supply Calculations'!$F$10/184</f>
        <v>334.74642857142857</v>
      </c>
      <c r="JQ7" s="2">
        <f>'Vaccine Supply Calculations'!$F$10/184</f>
        <v>334.74642857142857</v>
      </c>
    </row>
    <row r="8" spans="2:277">
      <c r="B8" s="5" t="s">
        <v>15</v>
      </c>
      <c r="C8" s="2">
        <f>'Vaccine Supply Calculations'!$G$7/91</f>
        <v>346.63987441130297</v>
      </c>
      <c r="D8" s="2">
        <f>'Vaccine Supply Calculations'!$G$7/91</f>
        <v>346.63987441130297</v>
      </c>
      <c r="E8" s="2">
        <f>'Vaccine Supply Calculations'!$G$7/91</f>
        <v>346.63987441130297</v>
      </c>
      <c r="F8" s="2">
        <f>'Vaccine Supply Calculations'!$G$7/91</f>
        <v>346.63987441130297</v>
      </c>
      <c r="G8" s="2">
        <f>'Vaccine Supply Calculations'!$G$7/91</f>
        <v>346.63987441130297</v>
      </c>
      <c r="H8" s="2">
        <f>'Vaccine Supply Calculations'!$G$7/91</f>
        <v>346.63987441130297</v>
      </c>
      <c r="I8" s="2">
        <f>'Vaccine Supply Calculations'!$G$7/91</f>
        <v>346.63987441130297</v>
      </c>
      <c r="J8" s="2">
        <f>'Vaccine Supply Calculations'!$G$7/91</f>
        <v>346.63987441130297</v>
      </c>
      <c r="K8" s="2">
        <f>'Vaccine Supply Calculations'!$G$7/91</f>
        <v>346.63987441130297</v>
      </c>
      <c r="L8" s="2">
        <f>'Vaccine Supply Calculations'!$G$7/91</f>
        <v>346.63987441130297</v>
      </c>
      <c r="M8" s="2">
        <f>'Vaccine Supply Calculations'!$G$7/91</f>
        <v>346.63987441130297</v>
      </c>
      <c r="N8" s="2">
        <f>'Vaccine Supply Calculations'!$G$7/91</f>
        <v>346.63987441130297</v>
      </c>
      <c r="O8" s="2">
        <f>'Vaccine Supply Calculations'!$G$7/91</f>
        <v>346.63987441130297</v>
      </c>
      <c r="P8" s="2">
        <f>'Vaccine Supply Calculations'!$G$7/91</f>
        <v>346.63987441130297</v>
      </c>
      <c r="Q8" s="2">
        <f>'Vaccine Supply Calculations'!$G$7/91</f>
        <v>346.63987441130297</v>
      </c>
      <c r="R8" s="2">
        <f>'Vaccine Supply Calculations'!$G$7/91</f>
        <v>346.63987441130297</v>
      </c>
      <c r="S8" s="2">
        <f>'Vaccine Supply Calculations'!$G$7/91</f>
        <v>346.63987441130297</v>
      </c>
      <c r="T8" s="2">
        <f>'Vaccine Supply Calculations'!$G$7/91</f>
        <v>346.63987441130297</v>
      </c>
      <c r="U8" s="2">
        <f>'Vaccine Supply Calculations'!$G$7/91</f>
        <v>346.63987441130297</v>
      </c>
      <c r="V8" s="2">
        <f>'Vaccine Supply Calculations'!$G$7/91</f>
        <v>346.63987441130297</v>
      </c>
      <c r="W8" s="2">
        <f>'Vaccine Supply Calculations'!$G$7/91</f>
        <v>346.63987441130297</v>
      </c>
      <c r="X8" s="2">
        <f>'Vaccine Supply Calculations'!$G$7/91</f>
        <v>346.63987441130297</v>
      </c>
      <c r="Y8" s="2">
        <f>'Vaccine Supply Calculations'!$G$7/91</f>
        <v>346.63987441130297</v>
      </c>
      <c r="Z8" s="2">
        <f>'Vaccine Supply Calculations'!$G$7/91</f>
        <v>346.63987441130297</v>
      </c>
      <c r="AA8" s="2">
        <f>'Vaccine Supply Calculations'!$G$7/91</f>
        <v>346.63987441130297</v>
      </c>
      <c r="AB8" s="2">
        <f>'Vaccine Supply Calculations'!$G$7/91</f>
        <v>346.63987441130297</v>
      </c>
      <c r="AC8" s="2">
        <f>'Vaccine Supply Calculations'!$G$7/91</f>
        <v>346.63987441130297</v>
      </c>
      <c r="AD8" s="2">
        <f>'Vaccine Supply Calculations'!$G$7/91</f>
        <v>346.63987441130297</v>
      </c>
      <c r="AE8" s="2">
        <f>'Vaccine Supply Calculations'!$G$7/91</f>
        <v>346.63987441130297</v>
      </c>
      <c r="AF8" s="2">
        <f>'Vaccine Supply Calculations'!$G$7/91</f>
        <v>346.63987441130297</v>
      </c>
      <c r="AG8" s="2">
        <f>'Vaccine Supply Calculations'!$G$7/91</f>
        <v>346.63987441130297</v>
      </c>
      <c r="AH8" s="2">
        <f>'Vaccine Supply Calculations'!$G$7/91</f>
        <v>346.63987441130297</v>
      </c>
      <c r="AI8" s="2">
        <f>'Vaccine Supply Calculations'!$G$7/91</f>
        <v>346.63987441130297</v>
      </c>
      <c r="AJ8" s="2">
        <f>'Vaccine Supply Calculations'!$G$7/91</f>
        <v>346.63987441130297</v>
      </c>
      <c r="AK8" s="2">
        <f>'Vaccine Supply Calculations'!$G$7/91</f>
        <v>346.63987441130297</v>
      </c>
      <c r="AL8" s="2">
        <f>'Vaccine Supply Calculations'!$G$7/91</f>
        <v>346.63987441130297</v>
      </c>
      <c r="AM8" s="2">
        <f>'Vaccine Supply Calculations'!$G$7/91</f>
        <v>346.63987441130297</v>
      </c>
      <c r="AN8" s="2">
        <f>'Vaccine Supply Calculations'!$G$7/91</f>
        <v>346.63987441130297</v>
      </c>
      <c r="AO8" s="2">
        <f>'Vaccine Supply Calculations'!$G$7/91</f>
        <v>346.63987441130297</v>
      </c>
      <c r="AP8" s="2">
        <f>'Vaccine Supply Calculations'!$G$7/91</f>
        <v>346.63987441130297</v>
      </c>
      <c r="AQ8" s="2">
        <f>'Vaccine Supply Calculations'!$G$7/91</f>
        <v>346.63987441130297</v>
      </c>
      <c r="AR8" s="2">
        <f>'Vaccine Supply Calculations'!$G$7/91</f>
        <v>346.63987441130297</v>
      </c>
      <c r="AS8" s="2">
        <f>'Vaccine Supply Calculations'!$G$7/91</f>
        <v>346.63987441130297</v>
      </c>
      <c r="AT8" s="2">
        <f>'Vaccine Supply Calculations'!$G$7/91</f>
        <v>346.63987441130297</v>
      </c>
      <c r="AU8" s="2">
        <f>'Vaccine Supply Calculations'!$G$7/91</f>
        <v>346.63987441130297</v>
      </c>
      <c r="AV8" s="2">
        <f>'Vaccine Supply Calculations'!$G$7/91</f>
        <v>346.63987441130297</v>
      </c>
      <c r="AW8" s="2">
        <f>'Vaccine Supply Calculations'!$G$7/91</f>
        <v>346.63987441130297</v>
      </c>
      <c r="AX8" s="2">
        <f>'Vaccine Supply Calculations'!$G$7/91</f>
        <v>346.63987441130297</v>
      </c>
      <c r="AY8" s="2">
        <f>'Vaccine Supply Calculations'!$G$7/91</f>
        <v>346.63987441130297</v>
      </c>
      <c r="AZ8" s="2">
        <f>'Vaccine Supply Calculations'!$G$7/91</f>
        <v>346.63987441130297</v>
      </c>
      <c r="BA8" s="2">
        <f>'Vaccine Supply Calculations'!$G$7/91</f>
        <v>346.63987441130297</v>
      </c>
      <c r="BB8" s="2">
        <f>'Vaccine Supply Calculations'!$G$7/91</f>
        <v>346.63987441130297</v>
      </c>
      <c r="BC8" s="2">
        <f>'Vaccine Supply Calculations'!$G$7/91</f>
        <v>346.63987441130297</v>
      </c>
      <c r="BD8" s="2">
        <f>'Vaccine Supply Calculations'!$G$7/91</f>
        <v>346.63987441130297</v>
      </c>
      <c r="BE8" s="2">
        <f>'Vaccine Supply Calculations'!$G$7/91</f>
        <v>346.63987441130297</v>
      </c>
      <c r="BF8" s="2">
        <f>'Vaccine Supply Calculations'!$G$7/91</f>
        <v>346.63987441130297</v>
      </c>
      <c r="BG8" s="2">
        <f>'Vaccine Supply Calculations'!$G$7/91</f>
        <v>346.63987441130297</v>
      </c>
      <c r="BH8" s="2">
        <f>'Vaccine Supply Calculations'!$G$7/91</f>
        <v>346.63987441130297</v>
      </c>
      <c r="BI8" s="2">
        <f>'Vaccine Supply Calculations'!$G$7/91</f>
        <v>346.63987441130297</v>
      </c>
      <c r="BJ8" s="2">
        <f>'Vaccine Supply Calculations'!$G$7/91</f>
        <v>346.63987441130297</v>
      </c>
      <c r="BK8" s="2">
        <f>'Vaccine Supply Calculations'!$G$7/91</f>
        <v>346.63987441130297</v>
      </c>
      <c r="BL8" s="2">
        <f>'Vaccine Supply Calculations'!$G$7/91</f>
        <v>346.63987441130297</v>
      </c>
      <c r="BM8" s="2">
        <f>'Vaccine Supply Calculations'!$G$7/91</f>
        <v>346.63987441130297</v>
      </c>
      <c r="BN8" s="2">
        <f>'Vaccine Supply Calculations'!$G$7/91</f>
        <v>346.63987441130297</v>
      </c>
      <c r="BO8" s="2">
        <f>'Vaccine Supply Calculations'!$G$7/91</f>
        <v>346.63987441130297</v>
      </c>
      <c r="BP8" s="2">
        <f>'Vaccine Supply Calculations'!$G$7/91</f>
        <v>346.63987441130297</v>
      </c>
      <c r="BQ8" s="2">
        <f>'Vaccine Supply Calculations'!$G$7/91</f>
        <v>346.63987441130297</v>
      </c>
      <c r="BR8" s="2">
        <f>'Vaccine Supply Calculations'!$G$7/91</f>
        <v>346.63987441130297</v>
      </c>
      <c r="BS8" s="2">
        <f>'Vaccine Supply Calculations'!$G$7/91</f>
        <v>346.63987441130297</v>
      </c>
      <c r="BT8" s="2">
        <f>'Vaccine Supply Calculations'!$G$7/91</f>
        <v>346.63987441130297</v>
      </c>
      <c r="BU8" s="2">
        <f>'Vaccine Supply Calculations'!$G$7/91</f>
        <v>346.63987441130297</v>
      </c>
      <c r="BV8" s="2">
        <f>'Vaccine Supply Calculations'!$G$7/91</f>
        <v>346.63987441130297</v>
      </c>
      <c r="BW8" s="2">
        <f>'Vaccine Supply Calculations'!$G$7/91</f>
        <v>346.63987441130297</v>
      </c>
      <c r="BX8" s="2">
        <f>'Vaccine Supply Calculations'!$G$7/91</f>
        <v>346.63987441130297</v>
      </c>
      <c r="BY8" s="2">
        <f>'Vaccine Supply Calculations'!$G$7/91</f>
        <v>346.63987441130297</v>
      </c>
      <c r="BZ8" s="2">
        <f>'Vaccine Supply Calculations'!$G$7/91</f>
        <v>346.63987441130297</v>
      </c>
      <c r="CA8" s="2">
        <f>'Vaccine Supply Calculations'!$G$7/91</f>
        <v>346.63987441130297</v>
      </c>
      <c r="CB8" s="2">
        <f>'Vaccine Supply Calculations'!$G$7/91</f>
        <v>346.63987441130297</v>
      </c>
      <c r="CC8" s="2">
        <f>'Vaccine Supply Calculations'!$G$7/91</f>
        <v>346.63987441130297</v>
      </c>
      <c r="CD8" s="2">
        <f>'Vaccine Supply Calculations'!$G$7/91</f>
        <v>346.63987441130297</v>
      </c>
      <c r="CE8" s="2">
        <f>'Vaccine Supply Calculations'!$G$7/91</f>
        <v>346.63987441130297</v>
      </c>
      <c r="CF8" s="2">
        <f>'Vaccine Supply Calculations'!$G$7/91</f>
        <v>346.63987441130297</v>
      </c>
      <c r="CG8" s="2">
        <f>'Vaccine Supply Calculations'!$G$7/91</f>
        <v>346.63987441130297</v>
      </c>
      <c r="CH8" s="2">
        <f>'Vaccine Supply Calculations'!$G$7/91</f>
        <v>346.63987441130297</v>
      </c>
      <c r="CI8" s="2">
        <f>'Vaccine Supply Calculations'!$G$7/91</f>
        <v>346.63987441130297</v>
      </c>
      <c r="CJ8" s="2">
        <f>'Vaccine Supply Calculations'!$G$7/91</f>
        <v>346.63987441130297</v>
      </c>
      <c r="CK8" s="2">
        <f>'Vaccine Supply Calculations'!$G$7/91</f>
        <v>346.63987441130297</v>
      </c>
      <c r="CL8" s="2">
        <f>'Vaccine Supply Calculations'!$G$7/91</f>
        <v>346.63987441130297</v>
      </c>
      <c r="CM8" s="2">
        <f>'Vaccine Supply Calculations'!$G$7/91</f>
        <v>346.63987441130297</v>
      </c>
      <c r="CN8" s="2">
        <f>'Vaccine Supply Calculations'!$G$7/91</f>
        <v>346.63987441130297</v>
      </c>
      <c r="CO8" s="2">
        <f>'Vaccine Supply Calculations'!$G$7/91</f>
        <v>346.63987441130297</v>
      </c>
      <c r="CP8" s="2">
        <f>'Vaccine Supply Calculations'!$G$10/184</f>
        <v>328.58571428571429</v>
      </c>
      <c r="CQ8" s="2">
        <f>'Vaccine Supply Calculations'!$G$10/184</f>
        <v>328.58571428571429</v>
      </c>
      <c r="CR8" s="2">
        <f>'Vaccine Supply Calculations'!$G$10/184</f>
        <v>328.58571428571429</v>
      </c>
      <c r="CS8" s="2">
        <f>'Vaccine Supply Calculations'!$G$10/184</f>
        <v>328.58571428571429</v>
      </c>
      <c r="CT8" s="2">
        <f>'Vaccine Supply Calculations'!$G$10/184</f>
        <v>328.58571428571429</v>
      </c>
      <c r="CU8" s="2">
        <f>'Vaccine Supply Calculations'!$G$10/184</f>
        <v>328.58571428571429</v>
      </c>
      <c r="CV8" s="2">
        <f>'Vaccine Supply Calculations'!$G$10/184</f>
        <v>328.58571428571429</v>
      </c>
      <c r="CW8" s="2">
        <f>'Vaccine Supply Calculations'!$G$10/184</f>
        <v>328.58571428571429</v>
      </c>
      <c r="CX8" s="2">
        <f>'Vaccine Supply Calculations'!$G$10/184</f>
        <v>328.58571428571429</v>
      </c>
      <c r="CY8" s="2">
        <f>'Vaccine Supply Calculations'!$G$10/184</f>
        <v>328.58571428571429</v>
      </c>
      <c r="CZ8" s="2">
        <f>'Vaccine Supply Calculations'!$G$10/184</f>
        <v>328.58571428571429</v>
      </c>
      <c r="DA8" s="2">
        <f>'Vaccine Supply Calculations'!$G$10/184</f>
        <v>328.58571428571429</v>
      </c>
      <c r="DB8" s="2">
        <f>'Vaccine Supply Calculations'!$G$10/184</f>
        <v>328.58571428571429</v>
      </c>
      <c r="DC8" s="2">
        <f>'Vaccine Supply Calculations'!$G$10/184</f>
        <v>328.58571428571429</v>
      </c>
      <c r="DD8" s="2">
        <f>'Vaccine Supply Calculations'!$G$10/184</f>
        <v>328.58571428571429</v>
      </c>
      <c r="DE8" s="2">
        <f>'Vaccine Supply Calculations'!$G$10/184</f>
        <v>328.58571428571429</v>
      </c>
      <c r="DF8" s="2">
        <f>'Vaccine Supply Calculations'!$G$10/184</f>
        <v>328.58571428571429</v>
      </c>
      <c r="DG8" s="2">
        <f>'Vaccine Supply Calculations'!$G$10/184</f>
        <v>328.58571428571429</v>
      </c>
      <c r="DH8" s="2">
        <f>'Vaccine Supply Calculations'!$G$10/184</f>
        <v>328.58571428571429</v>
      </c>
      <c r="DI8" s="2">
        <f>'Vaccine Supply Calculations'!$G$10/184</f>
        <v>328.58571428571429</v>
      </c>
      <c r="DJ8" s="2">
        <f>'Vaccine Supply Calculations'!$G$10/184</f>
        <v>328.58571428571429</v>
      </c>
      <c r="DK8" s="2">
        <f>'Vaccine Supply Calculations'!$G$10/184</f>
        <v>328.58571428571429</v>
      </c>
      <c r="DL8" s="2">
        <f>'Vaccine Supply Calculations'!$G$10/184</f>
        <v>328.58571428571429</v>
      </c>
      <c r="DM8" s="2">
        <f>'Vaccine Supply Calculations'!$G$10/184</f>
        <v>328.58571428571429</v>
      </c>
      <c r="DN8" s="2">
        <f>'Vaccine Supply Calculations'!$G$10/184</f>
        <v>328.58571428571429</v>
      </c>
      <c r="DO8" s="2">
        <f>'Vaccine Supply Calculations'!$G$10/184</f>
        <v>328.58571428571429</v>
      </c>
      <c r="DP8" s="2">
        <f>'Vaccine Supply Calculations'!$G$10/184</f>
        <v>328.58571428571429</v>
      </c>
      <c r="DQ8" s="2">
        <f>'Vaccine Supply Calculations'!$G$10/184</f>
        <v>328.58571428571429</v>
      </c>
      <c r="DR8" s="2">
        <f>'Vaccine Supply Calculations'!$G$10/184</f>
        <v>328.58571428571429</v>
      </c>
      <c r="DS8" s="2">
        <f>'Vaccine Supply Calculations'!$G$10/184</f>
        <v>328.58571428571429</v>
      </c>
      <c r="DT8" s="2">
        <f>'Vaccine Supply Calculations'!$G$10/184</f>
        <v>328.58571428571429</v>
      </c>
      <c r="DU8" s="2">
        <f>'Vaccine Supply Calculations'!$G$10/184</f>
        <v>328.58571428571429</v>
      </c>
      <c r="DV8" s="2">
        <f>'Vaccine Supply Calculations'!$G$10/184</f>
        <v>328.58571428571429</v>
      </c>
      <c r="DW8" s="2">
        <f>'Vaccine Supply Calculations'!$G$10/184</f>
        <v>328.58571428571429</v>
      </c>
      <c r="DX8" s="2">
        <f>'Vaccine Supply Calculations'!$G$10/184</f>
        <v>328.58571428571429</v>
      </c>
      <c r="DY8" s="2">
        <f>'Vaccine Supply Calculations'!$G$10/184</f>
        <v>328.58571428571429</v>
      </c>
      <c r="DZ8" s="2">
        <f>'Vaccine Supply Calculations'!$G$10/184</f>
        <v>328.58571428571429</v>
      </c>
      <c r="EA8" s="2">
        <f>'Vaccine Supply Calculations'!$G$10/184</f>
        <v>328.58571428571429</v>
      </c>
      <c r="EB8" s="2">
        <f>'Vaccine Supply Calculations'!$G$10/184</f>
        <v>328.58571428571429</v>
      </c>
      <c r="EC8" s="2">
        <f>'Vaccine Supply Calculations'!$G$10/184</f>
        <v>328.58571428571429</v>
      </c>
      <c r="ED8" s="2">
        <f>'Vaccine Supply Calculations'!$G$10/184</f>
        <v>328.58571428571429</v>
      </c>
      <c r="EE8" s="2">
        <f>'Vaccine Supply Calculations'!$G$10/184</f>
        <v>328.58571428571429</v>
      </c>
      <c r="EF8" s="2">
        <f>'Vaccine Supply Calculations'!$G$10/184</f>
        <v>328.58571428571429</v>
      </c>
      <c r="EG8" s="2">
        <f>'Vaccine Supply Calculations'!$G$10/184</f>
        <v>328.58571428571429</v>
      </c>
      <c r="EH8" s="2">
        <f>'Vaccine Supply Calculations'!$G$10/184</f>
        <v>328.58571428571429</v>
      </c>
      <c r="EI8" s="2">
        <f>'Vaccine Supply Calculations'!$G$10/184</f>
        <v>328.58571428571429</v>
      </c>
      <c r="EJ8" s="2">
        <f>'Vaccine Supply Calculations'!$G$10/184</f>
        <v>328.58571428571429</v>
      </c>
      <c r="EK8" s="2">
        <f>'Vaccine Supply Calculations'!$G$10/184</f>
        <v>328.58571428571429</v>
      </c>
      <c r="EL8" s="2">
        <f>'Vaccine Supply Calculations'!$G$10/184</f>
        <v>328.58571428571429</v>
      </c>
      <c r="EM8" s="2">
        <f>'Vaccine Supply Calculations'!$G$10/184</f>
        <v>328.58571428571429</v>
      </c>
      <c r="EN8" s="2">
        <f>'Vaccine Supply Calculations'!$G$10/184</f>
        <v>328.58571428571429</v>
      </c>
      <c r="EO8" s="2">
        <f>'Vaccine Supply Calculations'!$G$10/184</f>
        <v>328.58571428571429</v>
      </c>
      <c r="EP8" s="2">
        <f>'Vaccine Supply Calculations'!$G$10/184</f>
        <v>328.58571428571429</v>
      </c>
      <c r="EQ8" s="2">
        <f>'Vaccine Supply Calculations'!$G$10/184</f>
        <v>328.58571428571429</v>
      </c>
      <c r="ER8" s="2">
        <f>'Vaccine Supply Calculations'!$G$10/184</f>
        <v>328.58571428571429</v>
      </c>
      <c r="ES8" s="2">
        <f>'Vaccine Supply Calculations'!$G$10/184</f>
        <v>328.58571428571429</v>
      </c>
      <c r="ET8" s="2">
        <f>'Vaccine Supply Calculations'!$G$10/184</f>
        <v>328.58571428571429</v>
      </c>
      <c r="EU8" s="2">
        <f>'Vaccine Supply Calculations'!$G$10/184</f>
        <v>328.58571428571429</v>
      </c>
      <c r="EV8" s="2">
        <f>'Vaccine Supply Calculations'!$G$10/184</f>
        <v>328.58571428571429</v>
      </c>
      <c r="EW8" s="2">
        <f>'Vaccine Supply Calculations'!$G$10/184</f>
        <v>328.58571428571429</v>
      </c>
      <c r="EX8" s="2">
        <f>'Vaccine Supply Calculations'!$G$10/184</f>
        <v>328.58571428571429</v>
      </c>
      <c r="EY8" s="2">
        <f>'Vaccine Supply Calculations'!$G$10/184</f>
        <v>328.58571428571429</v>
      </c>
      <c r="EZ8" s="2">
        <f>'Vaccine Supply Calculations'!$G$10/184</f>
        <v>328.58571428571429</v>
      </c>
      <c r="FA8" s="2">
        <f>'Vaccine Supply Calculations'!$G$10/184</f>
        <v>328.58571428571429</v>
      </c>
      <c r="FB8" s="2">
        <f>'Vaccine Supply Calculations'!$G$10/184</f>
        <v>328.58571428571429</v>
      </c>
      <c r="FC8" s="2">
        <f>'Vaccine Supply Calculations'!$G$10/184</f>
        <v>328.58571428571429</v>
      </c>
      <c r="FD8" s="2">
        <f>'Vaccine Supply Calculations'!$G$10/184</f>
        <v>328.58571428571429</v>
      </c>
      <c r="FE8" s="2">
        <f>'Vaccine Supply Calculations'!$G$10/184</f>
        <v>328.58571428571429</v>
      </c>
      <c r="FF8" s="2">
        <f>'Vaccine Supply Calculations'!$G$10/184</f>
        <v>328.58571428571429</v>
      </c>
      <c r="FG8" s="2">
        <f>'Vaccine Supply Calculations'!$G$10/184</f>
        <v>328.58571428571429</v>
      </c>
      <c r="FH8" s="2">
        <f>'Vaccine Supply Calculations'!$G$10/184</f>
        <v>328.58571428571429</v>
      </c>
      <c r="FI8" s="2">
        <f>'Vaccine Supply Calculations'!$G$10/184</f>
        <v>328.58571428571429</v>
      </c>
      <c r="FJ8" s="2">
        <f>'Vaccine Supply Calculations'!$G$10/184</f>
        <v>328.58571428571429</v>
      </c>
      <c r="FK8" s="2">
        <f>'Vaccine Supply Calculations'!$G$10/184</f>
        <v>328.58571428571429</v>
      </c>
      <c r="FL8" s="2">
        <f>'Vaccine Supply Calculations'!$G$10/184</f>
        <v>328.58571428571429</v>
      </c>
      <c r="FM8" s="2">
        <f>'Vaccine Supply Calculations'!$G$10/184</f>
        <v>328.58571428571429</v>
      </c>
      <c r="FN8" s="2">
        <f>'Vaccine Supply Calculations'!$G$10/184</f>
        <v>328.58571428571429</v>
      </c>
      <c r="FO8" s="2">
        <f>'Vaccine Supply Calculations'!$G$10/184</f>
        <v>328.58571428571429</v>
      </c>
      <c r="FP8" s="2">
        <f>'Vaccine Supply Calculations'!$G$10/184</f>
        <v>328.58571428571429</v>
      </c>
      <c r="FQ8" s="2">
        <f>'Vaccine Supply Calculations'!$G$10/184</f>
        <v>328.58571428571429</v>
      </c>
      <c r="FR8" s="2">
        <f>'Vaccine Supply Calculations'!$G$10/184</f>
        <v>328.58571428571429</v>
      </c>
      <c r="FS8" s="2">
        <f>'Vaccine Supply Calculations'!$G$10/184</f>
        <v>328.58571428571429</v>
      </c>
      <c r="FT8" s="2">
        <f>'Vaccine Supply Calculations'!$G$10/184</f>
        <v>328.58571428571429</v>
      </c>
      <c r="FU8" s="2">
        <f>'Vaccine Supply Calculations'!$G$10/184</f>
        <v>328.58571428571429</v>
      </c>
      <c r="FV8" s="2">
        <f>'Vaccine Supply Calculations'!$G$10/184</f>
        <v>328.58571428571429</v>
      </c>
      <c r="FW8" s="2">
        <f>'Vaccine Supply Calculations'!$G$10/184</f>
        <v>328.58571428571429</v>
      </c>
      <c r="FX8" s="2">
        <f>'Vaccine Supply Calculations'!$G$10/184</f>
        <v>328.58571428571429</v>
      </c>
      <c r="FY8" s="2">
        <f>'Vaccine Supply Calculations'!$G$10/184</f>
        <v>328.58571428571429</v>
      </c>
      <c r="FZ8" s="2">
        <f>'Vaccine Supply Calculations'!$G$10/184</f>
        <v>328.58571428571429</v>
      </c>
      <c r="GA8" s="2">
        <f>'Vaccine Supply Calculations'!$G$10/184</f>
        <v>328.58571428571429</v>
      </c>
      <c r="GB8" s="2">
        <f>'Vaccine Supply Calculations'!$G$10/184</f>
        <v>328.58571428571429</v>
      </c>
      <c r="GC8" s="2">
        <f>'Vaccine Supply Calculations'!$G$10/184</f>
        <v>328.58571428571429</v>
      </c>
      <c r="GD8" s="2">
        <f>'Vaccine Supply Calculations'!$G$10/184</f>
        <v>328.58571428571429</v>
      </c>
      <c r="GE8" s="2">
        <f>'Vaccine Supply Calculations'!$G$10/184</f>
        <v>328.58571428571429</v>
      </c>
      <c r="GF8" s="2">
        <f>'Vaccine Supply Calculations'!$G$10/184</f>
        <v>328.58571428571429</v>
      </c>
      <c r="GG8" s="2">
        <f>'Vaccine Supply Calculations'!$G$10/184</f>
        <v>328.58571428571429</v>
      </c>
      <c r="GH8" s="2">
        <f>'Vaccine Supply Calculations'!$G$10/184</f>
        <v>328.58571428571429</v>
      </c>
      <c r="GI8" s="2">
        <f>'Vaccine Supply Calculations'!$G$10/184</f>
        <v>328.58571428571429</v>
      </c>
      <c r="GJ8" s="2">
        <f>'Vaccine Supply Calculations'!$G$10/184</f>
        <v>328.58571428571429</v>
      </c>
      <c r="GK8" s="2">
        <f>'Vaccine Supply Calculations'!$G$10/184</f>
        <v>328.58571428571429</v>
      </c>
      <c r="GL8" s="2">
        <f>'Vaccine Supply Calculations'!$G$10/184</f>
        <v>328.58571428571429</v>
      </c>
      <c r="GM8" s="2">
        <f>'Vaccine Supply Calculations'!$G$10/184</f>
        <v>328.58571428571429</v>
      </c>
      <c r="GN8" s="2">
        <f>'Vaccine Supply Calculations'!$G$10/184</f>
        <v>328.58571428571429</v>
      </c>
      <c r="GO8" s="2">
        <f>'Vaccine Supply Calculations'!$G$10/184</f>
        <v>328.58571428571429</v>
      </c>
      <c r="GP8" s="2">
        <f>'Vaccine Supply Calculations'!$G$10/184</f>
        <v>328.58571428571429</v>
      </c>
      <c r="GQ8" s="2">
        <f>'Vaccine Supply Calculations'!$G$10/184</f>
        <v>328.58571428571429</v>
      </c>
      <c r="GR8" s="2">
        <f>'Vaccine Supply Calculations'!$G$10/184</f>
        <v>328.58571428571429</v>
      </c>
      <c r="GS8" s="2">
        <f>'Vaccine Supply Calculations'!$G$10/184</f>
        <v>328.58571428571429</v>
      </c>
      <c r="GT8" s="2">
        <f>'Vaccine Supply Calculations'!$G$10/184</f>
        <v>328.58571428571429</v>
      </c>
      <c r="GU8" s="2">
        <f>'Vaccine Supply Calculations'!$G$10/184</f>
        <v>328.58571428571429</v>
      </c>
      <c r="GV8" s="2">
        <f>'Vaccine Supply Calculations'!$G$10/184</f>
        <v>328.58571428571429</v>
      </c>
      <c r="GW8" s="2">
        <f>'Vaccine Supply Calculations'!$G$10/184</f>
        <v>328.58571428571429</v>
      </c>
      <c r="GX8" s="2">
        <f>'Vaccine Supply Calculations'!$G$10/184</f>
        <v>328.58571428571429</v>
      </c>
      <c r="GY8" s="2">
        <f>'Vaccine Supply Calculations'!$G$10/184</f>
        <v>328.58571428571429</v>
      </c>
      <c r="GZ8" s="2">
        <f>'Vaccine Supply Calculations'!$G$10/184</f>
        <v>328.58571428571429</v>
      </c>
      <c r="HA8" s="2">
        <f>'Vaccine Supply Calculations'!$G$10/184</f>
        <v>328.58571428571429</v>
      </c>
      <c r="HB8" s="2">
        <f>'Vaccine Supply Calculations'!$G$10/184</f>
        <v>328.58571428571429</v>
      </c>
      <c r="HC8" s="2">
        <f>'Vaccine Supply Calculations'!$G$10/184</f>
        <v>328.58571428571429</v>
      </c>
      <c r="HD8" s="2">
        <f>'Vaccine Supply Calculations'!$G$10/184</f>
        <v>328.58571428571429</v>
      </c>
      <c r="HE8" s="2">
        <f>'Vaccine Supply Calculations'!$G$10/184</f>
        <v>328.58571428571429</v>
      </c>
      <c r="HF8" s="2">
        <f>'Vaccine Supply Calculations'!$G$10/184</f>
        <v>328.58571428571429</v>
      </c>
      <c r="HG8" s="2">
        <f>'Vaccine Supply Calculations'!$G$10/184</f>
        <v>328.58571428571429</v>
      </c>
      <c r="HH8" s="2">
        <f>'Vaccine Supply Calculations'!$G$10/184</f>
        <v>328.58571428571429</v>
      </c>
      <c r="HI8" s="2">
        <f>'Vaccine Supply Calculations'!$G$10/184</f>
        <v>328.58571428571429</v>
      </c>
      <c r="HJ8" s="2">
        <f>'Vaccine Supply Calculations'!$G$10/184</f>
        <v>328.58571428571429</v>
      </c>
      <c r="HK8" s="2">
        <f>'Vaccine Supply Calculations'!$G$10/184</f>
        <v>328.58571428571429</v>
      </c>
      <c r="HL8" s="2">
        <f>'Vaccine Supply Calculations'!$G$10/184</f>
        <v>328.58571428571429</v>
      </c>
      <c r="HM8" s="2">
        <f>'Vaccine Supply Calculations'!$G$10/184</f>
        <v>328.58571428571429</v>
      </c>
      <c r="HN8" s="2">
        <f>'Vaccine Supply Calculations'!$G$10/184</f>
        <v>328.58571428571429</v>
      </c>
      <c r="HO8" s="2">
        <f>'Vaccine Supply Calculations'!$G$10/184</f>
        <v>328.58571428571429</v>
      </c>
      <c r="HP8" s="2">
        <f>'Vaccine Supply Calculations'!$G$10/184</f>
        <v>328.58571428571429</v>
      </c>
      <c r="HQ8" s="2">
        <f>'Vaccine Supply Calculations'!$G$10/184</f>
        <v>328.58571428571429</v>
      </c>
      <c r="HR8" s="2">
        <f>'Vaccine Supply Calculations'!$G$10/184</f>
        <v>328.58571428571429</v>
      </c>
      <c r="HS8" s="2">
        <f>'Vaccine Supply Calculations'!$G$10/184</f>
        <v>328.58571428571429</v>
      </c>
      <c r="HT8" s="2">
        <f>'Vaccine Supply Calculations'!$G$10/184</f>
        <v>328.58571428571429</v>
      </c>
      <c r="HU8" s="2">
        <f>'Vaccine Supply Calculations'!$G$10/184</f>
        <v>328.58571428571429</v>
      </c>
      <c r="HV8" s="2">
        <f>'Vaccine Supply Calculations'!$G$10/184</f>
        <v>328.58571428571429</v>
      </c>
      <c r="HW8" s="2">
        <f>'Vaccine Supply Calculations'!$G$10/184</f>
        <v>328.58571428571429</v>
      </c>
      <c r="HX8" s="2">
        <f>'Vaccine Supply Calculations'!$G$10/184</f>
        <v>328.58571428571429</v>
      </c>
      <c r="HY8" s="2">
        <f>'Vaccine Supply Calculations'!$G$10/184</f>
        <v>328.58571428571429</v>
      </c>
      <c r="HZ8" s="2">
        <f>'Vaccine Supply Calculations'!$G$10/184</f>
        <v>328.58571428571429</v>
      </c>
      <c r="IA8" s="2">
        <f>'Vaccine Supply Calculations'!$G$10/184</f>
        <v>328.58571428571429</v>
      </c>
      <c r="IB8" s="2">
        <f>'Vaccine Supply Calculations'!$G$10/184</f>
        <v>328.58571428571429</v>
      </c>
      <c r="IC8" s="2">
        <f>'Vaccine Supply Calculations'!$G$10/184</f>
        <v>328.58571428571429</v>
      </c>
      <c r="ID8" s="2">
        <f>'Vaccine Supply Calculations'!$G$10/184</f>
        <v>328.58571428571429</v>
      </c>
      <c r="IE8" s="2">
        <f>'Vaccine Supply Calculations'!$G$10/184</f>
        <v>328.58571428571429</v>
      </c>
      <c r="IF8" s="2">
        <f>'Vaccine Supply Calculations'!$G$10/184</f>
        <v>328.58571428571429</v>
      </c>
      <c r="IG8" s="2">
        <f>'Vaccine Supply Calculations'!$G$10/184</f>
        <v>328.58571428571429</v>
      </c>
      <c r="IH8" s="2">
        <f>'Vaccine Supply Calculations'!$G$10/184</f>
        <v>328.58571428571429</v>
      </c>
      <c r="II8" s="2">
        <f>'Vaccine Supply Calculations'!$G$10/184</f>
        <v>328.58571428571429</v>
      </c>
      <c r="IJ8" s="2">
        <f>'Vaccine Supply Calculations'!$G$10/184</f>
        <v>328.58571428571429</v>
      </c>
      <c r="IK8" s="2">
        <f>'Vaccine Supply Calculations'!$G$10/184</f>
        <v>328.58571428571429</v>
      </c>
      <c r="IL8" s="2">
        <f>'Vaccine Supply Calculations'!$G$10/184</f>
        <v>328.58571428571429</v>
      </c>
      <c r="IM8" s="2">
        <f>'Vaccine Supply Calculations'!$G$10/184</f>
        <v>328.58571428571429</v>
      </c>
      <c r="IN8" s="2">
        <f>'Vaccine Supply Calculations'!$G$10/184</f>
        <v>328.58571428571429</v>
      </c>
      <c r="IO8" s="2">
        <f>'Vaccine Supply Calculations'!$G$10/184</f>
        <v>328.58571428571429</v>
      </c>
      <c r="IP8" s="2">
        <f>'Vaccine Supply Calculations'!$G$10/184</f>
        <v>328.58571428571429</v>
      </c>
      <c r="IQ8" s="2">
        <f>'Vaccine Supply Calculations'!$G$10/184</f>
        <v>328.58571428571429</v>
      </c>
      <c r="IR8" s="2">
        <f>'Vaccine Supply Calculations'!$G$10/184</f>
        <v>328.58571428571429</v>
      </c>
      <c r="IS8" s="2">
        <f>'Vaccine Supply Calculations'!$G$10/184</f>
        <v>328.58571428571429</v>
      </c>
      <c r="IT8" s="2">
        <f>'Vaccine Supply Calculations'!$G$10/184</f>
        <v>328.58571428571429</v>
      </c>
      <c r="IU8" s="2">
        <f>'Vaccine Supply Calculations'!$G$10/184</f>
        <v>328.58571428571429</v>
      </c>
      <c r="IV8" s="2">
        <f>'Vaccine Supply Calculations'!$G$10/184</f>
        <v>328.58571428571429</v>
      </c>
      <c r="IW8" s="2">
        <f>'Vaccine Supply Calculations'!$G$10/184</f>
        <v>328.58571428571429</v>
      </c>
      <c r="IX8" s="2">
        <f>'Vaccine Supply Calculations'!$G$10/184</f>
        <v>328.58571428571429</v>
      </c>
      <c r="IY8" s="2">
        <f>'Vaccine Supply Calculations'!$G$10/184</f>
        <v>328.58571428571429</v>
      </c>
      <c r="IZ8" s="2">
        <f>'Vaccine Supply Calculations'!$G$10/184</f>
        <v>328.58571428571429</v>
      </c>
      <c r="JA8" s="2">
        <f>'Vaccine Supply Calculations'!$G$10/184</f>
        <v>328.58571428571429</v>
      </c>
      <c r="JB8" s="2">
        <f>'Vaccine Supply Calculations'!$G$10/184</f>
        <v>328.58571428571429</v>
      </c>
      <c r="JC8" s="2">
        <f>'Vaccine Supply Calculations'!$G$10/184</f>
        <v>328.58571428571429</v>
      </c>
      <c r="JD8" s="2">
        <f>'Vaccine Supply Calculations'!$G$10/184</f>
        <v>328.58571428571429</v>
      </c>
      <c r="JE8" s="2">
        <f>'Vaccine Supply Calculations'!$G$10/184</f>
        <v>328.58571428571429</v>
      </c>
      <c r="JF8" s="2">
        <f>'Vaccine Supply Calculations'!$G$10/184</f>
        <v>328.58571428571429</v>
      </c>
      <c r="JG8" s="2">
        <f>'Vaccine Supply Calculations'!$G$10/184</f>
        <v>328.58571428571429</v>
      </c>
      <c r="JH8" s="2">
        <f>'Vaccine Supply Calculations'!$G$10/184</f>
        <v>328.58571428571429</v>
      </c>
      <c r="JI8" s="2">
        <f>'Vaccine Supply Calculations'!$G$10/184</f>
        <v>328.58571428571429</v>
      </c>
      <c r="JJ8" s="2">
        <f>'Vaccine Supply Calculations'!$G$10/184</f>
        <v>328.58571428571429</v>
      </c>
      <c r="JK8" s="2">
        <f>'Vaccine Supply Calculations'!$G$10/184</f>
        <v>328.58571428571429</v>
      </c>
      <c r="JL8" s="2">
        <f>'Vaccine Supply Calculations'!$G$10/184</f>
        <v>328.58571428571429</v>
      </c>
      <c r="JM8" s="2">
        <f>'Vaccine Supply Calculations'!$G$10/184</f>
        <v>328.58571428571429</v>
      </c>
      <c r="JN8" s="2">
        <f>'Vaccine Supply Calculations'!$G$10/184</f>
        <v>328.58571428571429</v>
      </c>
      <c r="JO8" s="2">
        <f>'Vaccine Supply Calculations'!$G$10/184</f>
        <v>328.58571428571429</v>
      </c>
      <c r="JP8" s="2">
        <f>'Vaccine Supply Calculations'!$G$10/184</f>
        <v>328.58571428571429</v>
      </c>
      <c r="JQ8" s="2">
        <f>'Vaccine Supply Calculations'!$G$10/184</f>
        <v>328.58571428571429</v>
      </c>
    </row>
    <row r="9" spans="2:277">
      <c r="B9" s="5" t="s">
        <v>16</v>
      </c>
      <c r="C9" s="2">
        <f>'Vaccine Supply Calculations'!$H$7/91</f>
        <v>293.97551020408162</v>
      </c>
      <c r="D9" s="2">
        <f>'Vaccine Supply Calculations'!$H$7/91</f>
        <v>293.97551020408162</v>
      </c>
      <c r="E9" s="2">
        <f>'Vaccine Supply Calculations'!$H$7/91</f>
        <v>293.97551020408162</v>
      </c>
      <c r="F9" s="2">
        <f>'Vaccine Supply Calculations'!$H$7/91</f>
        <v>293.97551020408162</v>
      </c>
      <c r="G9" s="2">
        <f>'Vaccine Supply Calculations'!$H$7/91</f>
        <v>293.97551020408162</v>
      </c>
      <c r="H9" s="2">
        <f>'Vaccine Supply Calculations'!$H$7/91</f>
        <v>293.97551020408162</v>
      </c>
      <c r="I9" s="2">
        <f>'Vaccine Supply Calculations'!$H$7/91</f>
        <v>293.97551020408162</v>
      </c>
      <c r="J9" s="2">
        <f>'Vaccine Supply Calculations'!$H$7/91</f>
        <v>293.97551020408162</v>
      </c>
      <c r="K9" s="2">
        <f>'Vaccine Supply Calculations'!$H$7/91</f>
        <v>293.97551020408162</v>
      </c>
      <c r="L9" s="2">
        <f>'Vaccine Supply Calculations'!$H$7/91</f>
        <v>293.97551020408162</v>
      </c>
      <c r="M9" s="2">
        <f>'Vaccine Supply Calculations'!$H$7/91</f>
        <v>293.97551020408162</v>
      </c>
      <c r="N9" s="2">
        <f>'Vaccine Supply Calculations'!$H$7/91</f>
        <v>293.97551020408162</v>
      </c>
      <c r="O9" s="2">
        <f>'Vaccine Supply Calculations'!$H$7/91</f>
        <v>293.97551020408162</v>
      </c>
      <c r="P9" s="2">
        <f>'Vaccine Supply Calculations'!$H$7/91</f>
        <v>293.97551020408162</v>
      </c>
      <c r="Q9" s="2">
        <f>'Vaccine Supply Calculations'!$H$7/91</f>
        <v>293.97551020408162</v>
      </c>
      <c r="R9" s="2">
        <f>'Vaccine Supply Calculations'!$H$7/91</f>
        <v>293.97551020408162</v>
      </c>
      <c r="S9" s="2">
        <f>'Vaccine Supply Calculations'!$H$7/91</f>
        <v>293.97551020408162</v>
      </c>
      <c r="T9" s="2">
        <f>'Vaccine Supply Calculations'!$H$7/91</f>
        <v>293.97551020408162</v>
      </c>
      <c r="U9" s="2">
        <f>'Vaccine Supply Calculations'!$H$7/91</f>
        <v>293.97551020408162</v>
      </c>
      <c r="V9" s="2">
        <f>'Vaccine Supply Calculations'!$H$7/91</f>
        <v>293.97551020408162</v>
      </c>
      <c r="W9" s="2">
        <f>'Vaccine Supply Calculations'!$H$7/91</f>
        <v>293.97551020408162</v>
      </c>
      <c r="X9" s="2">
        <f>'Vaccine Supply Calculations'!$H$7/91</f>
        <v>293.97551020408162</v>
      </c>
      <c r="Y9" s="2">
        <f>'Vaccine Supply Calculations'!$H$7/91</f>
        <v>293.97551020408162</v>
      </c>
      <c r="Z9" s="2">
        <f>'Vaccine Supply Calculations'!$H$7/91</f>
        <v>293.97551020408162</v>
      </c>
      <c r="AA9" s="2">
        <f>'Vaccine Supply Calculations'!$H$7/91</f>
        <v>293.97551020408162</v>
      </c>
      <c r="AB9" s="2">
        <f>'Vaccine Supply Calculations'!$H$7/91</f>
        <v>293.97551020408162</v>
      </c>
      <c r="AC9" s="2">
        <f>'Vaccine Supply Calculations'!$H$7/91</f>
        <v>293.97551020408162</v>
      </c>
      <c r="AD9" s="2">
        <f>'Vaccine Supply Calculations'!$H$7/91</f>
        <v>293.97551020408162</v>
      </c>
      <c r="AE9" s="2">
        <f>'Vaccine Supply Calculations'!$H$7/91</f>
        <v>293.97551020408162</v>
      </c>
      <c r="AF9" s="2">
        <f>'Vaccine Supply Calculations'!$H$7/91</f>
        <v>293.97551020408162</v>
      </c>
      <c r="AG9" s="2">
        <f>'Vaccine Supply Calculations'!$H$7/91</f>
        <v>293.97551020408162</v>
      </c>
      <c r="AH9" s="2">
        <f>'Vaccine Supply Calculations'!$H$7/91</f>
        <v>293.97551020408162</v>
      </c>
      <c r="AI9" s="2">
        <f>'Vaccine Supply Calculations'!$H$7/91</f>
        <v>293.97551020408162</v>
      </c>
      <c r="AJ9" s="2">
        <f>'Vaccine Supply Calculations'!$H$7/91</f>
        <v>293.97551020408162</v>
      </c>
      <c r="AK9" s="2">
        <f>'Vaccine Supply Calculations'!$H$7/91</f>
        <v>293.97551020408162</v>
      </c>
      <c r="AL9" s="2">
        <f>'Vaccine Supply Calculations'!$H$7/91</f>
        <v>293.97551020408162</v>
      </c>
      <c r="AM9" s="2">
        <f>'Vaccine Supply Calculations'!$H$7/91</f>
        <v>293.97551020408162</v>
      </c>
      <c r="AN9" s="2">
        <f>'Vaccine Supply Calculations'!$H$7/91</f>
        <v>293.97551020408162</v>
      </c>
      <c r="AO9" s="2">
        <f>'Vaccine Supply Calculations'!$H$7/91</f>
        <v>293.97551020408162</v>
      </c>
      <c r="AP9" s="2">
        <f>'Vaccine Supply Calculations'!$H$7/91</f>
        <v>293.97551020408162</v>
      </c>
      <c r="AQ9" s="2">
        <f>'Vaccine Supply Calculations'!$H$7/91</f>
        <v>293.97551020408162</v>
      </c>
      <c r="AR9" s="2">
        <f>'Vaccine Supply Calculations'!$H$7/91</f>
        <v>293.97551020408162</v>
      </c>
      <c r="AS9" s="2">
        <f>'Vaccine Supply Calculations'!$H$7/91</f>
        <v>293.97551020408162</v>
      </c>
      <c r="AT9" s="2">
        <f>'Vaccine Supply Calculations'!$H$7/91</f>
        <v>293.97551020408162</v>
      </c>
      <c r="AU9" s="2">
        <f>'Vaccine Supply Calculations'!$H$7/91</f>
        <v>293.97551020408162</v>
      </c>
      <c r="AV9" s="2">
        <f>'Vaccine Supply Calculations'!$H$7/91</f>
        <v>293.97551020408162</v>
      </c>
      <c r="AW9" s="2">
        <f>'Vaccine Supply Calculations'!$H$7/91</f>
        <v>293.97551020408162</v>
      </c>
      <c r="AX9" s="2">
        <f>'Vaccine Supply Calculations'!$H$7/91</f>
        <v>293.97551020408162</v>
      </c>
      <c r="AY9" s="2">
        <f>'Vaccine Supply Calculations'!$H$7/91</f>
        <v>293.97551020408162</v>
      </c>
      <c r="AZ9" s="2">
        <f>'Vaccine Supply Calculations'!$H$7/91</f>
        <v>293.97551020408162</v>
      </c>
      <c r="BA9" s="2">
        <f>'Vaccine Supply Calculations'!$H$7/91</f>
        <v>293.97551020408162</v>
      </c>
      <c r="BB9" s="2">
        <f>'Vaccine Supply Calculations'!$H$7/91</f>
        <v>293.97551020408162</v>
      </c>
      <c r="BC9" s="2">
        <f>'Vaccine Supply Calculations'!$H$7/91</f>
        <v>293.97551020408162</v>
      </c>
      <c r="BD9" s="2">
        <f>'Vaccine Supply Calculations'!$H$7/91</f>
        <v>293.97551020408162</v>
      </c>
      <c r="BE9" s="2">
        <f>'Vaccine Supply Calculations'!$H$7/91</f>
        <v>293.97551020408162</v>
      </c>
      <c r="BF9" s="2">
        <f>'Vaccine Supply Calculations'!$H$7/91</f>
        <v>293.97551020408162</v>
      </c>
      <c r="BG9" s="2">
        <f>'Vaccine Supply Calculations'!$H$7/91</f>
        <v>293.97551020408162</v>
      </c>
      <c r="BH9" s="2">
        <f>'Vaccine Supply Calculations'!$H$7/91</f>
        <v>293.97551020408162</v>
      </c>
      <c r="BI9" s="2">
        <f>'Vaccine Supply Calculations'!$H$7/91</f>
        <v>293.97551020408162</v>
      </c>
      <c r="BJ9" s="2">
        <f>'Vaccine Supply Calculations'!$H$7/91</f>
        <v>293.97551020408162</v>
      </c>
      <c r="BK9" s="2">
        <f>'Vaccine Supply Calculations'!$H$7/91</f>
        <v>293.97551020408162</v>
      </c>
      <c r="BL9" s="2">
        <f>'Vaccine Supply Calculations'!$H$7/91</f>
        <v>293.97551020408162</v>
      </c>
      <c r="BM9" s="2">
        <f>'Vaccine Supply Calculations'!$H$7/91</f>
        <v>293.97551020408162</v>
      </c>
      <c r="BN9" s="2">
        <f>'Vaccine Supply Calculations'!$H$7/91</f>
        <v>293.97551020408162</v>
      </c>
      <c r="BO9" s="2">
        <f>'Vaccine Supply Calculations'!$H$7/91</f>
        <v>293.97551020408162</v>
      </c>
      <c r="BP9" s="2">
        <f>'Vaccine Supply Calculations'!$H$7/91</f>
        <v>293.97551020408162</v>
      </c>
      <c r="BQ9" s="2">
        <f>'Vaccine Supply Calculations'!$H$7/91</f>
        <v>293.97551020408162</v>
      </c>
      <c r="BR9" s="2">
        <f>'Vaccine Supply Calculations'!$H$7/91</f>
        <v>293.97551020408162</v>
      </c>
      <c r="BS9" s="2">
        <f>'Vaccine Supply Calculations'!$H$7/91</f>
        <v>293.97551020408162</v>
      </c>
      <c r="BT9" s="2">
        <f>'Vaccine Supply Calculations'!$H$7/91</f>
        <v>293.97551020408162</v>
      </c>
      <c r="BU9" s="2">
        <f>'Vaccine Supply Calculations'!$H$7/91</f>
        <v>293.97551020408162</v>
      </c>
      <c r="BV9" s="2">
        <f>'Vaccine Supply Calculations'!$H$7/91</f>
        <v>293.97551020408162</v>
      </c>
      <c r="BW9" s="2">
        <f>'Vaccine Supply Calculations'!$H$7/91</f>
        <v>293.97551020408162</v>
      </c>
      <c r="BX9" s="2">
        <f>'Vaccine Supply Calculations'!$H$7/91</f>
        <v>293.97551020408162</v>
      </c>
      <c r="BY9" s="2">
        <f>'Vaccine Supply Calculations'!$H$7/91</f>
        <v>293.97551020408162</v>
      </c>
      <c r="BZ9" s="2">
        <f>'Vaccine Supply Calculations'!$H$7/91</f>
        <v>293.97551020408162</v>
      </c>
      <c r="CA9" s="2">
        <f>'Vaccine Supply Calculations'!$H$7/91</f>
        <v>293.97551020408162</v>
      </c>
      <c r="CB9" s="2">
        <f>'Vaccine Supply Calculations'!$H$7/91</f>
        <v>293.97551020408162</v>
      </c>
      <c r="CC9" s="2">
        <f>'Vaccine Supply Calculations'!$H$7/91</f>
        <v>293.97551020408162</v>
      </c>
      <c r="CD9" s="2">
        <f>'Vaccine Supply Calculations'!$H$7/91</f>
        <v>293.97551020408162</v>
      </c>
      <c r="CE9" s="2">
        <f>'Vaccine Supply Calculations'!$H$7/91</f>
        <v>293.97551020408162</v>
      </c>
      <c r="CF9" s="2">
        <f>'Vaccine Supply Calculations'!$H$7/91</f>
        <v>293.97551020408162</v>
      </c>
      <c r="CG9" s="2">
        <f>'Vaccine Supply Calculations'!$H$7/91</f>
        <v>293.97551020408162</v>
      </c>
      <c r="CH9" s="2">
        <f>'Vaccine Supply Calculations'!$H$7/91</f>
        <v>293.97551020408162</v>
      </c>
      <c r="CI9" s="2">
        <f>'Vaccine Supply Calculations'!$H$7/91</f>
        <v>293.97551020408162</v>
      </c>
      <c r="CJ9" s="2">
        <f>'Vaccine Supply Calculations'!$H$7/91</f>
        <v>293.97551020408162</v>
      </c>
      <c r="CK9" s="2">
        <f>'Vaccine Supply Calculations'!$H$7/91</f>
        <v>293.97551020408162</v>
      </c>
      <c r="CL9" s="2">
        <f>'Vaccine Supply Calculations'!$H$7/91</f>
        <v>293.97551020408162</v>
      </c>
      <c r="CM9" s="2">
        <f>'Vaccine Supply Calculations'!$H$7/91</f>
        <v>293.97551020408162</v>
      </c>
      <c r="CN9" s="2">
        <f>'Vaccine Supply Calculations'!$H$7/91</f>
        <v>293.97551020408162</v>
      </c>
      <c r="CO9" s="2">
        <f>'Vaccine Supply Calculations'!$H$7/91</f>
        <v>293.97551020408162</v>
      </c>
      <c r="CP9" s="2">
        <f>'Vaccine Supply Calculations'!$H$10/184</f>
        <v>278.66428571428571</v>
      </c>
      <c r="CQ9" s="2">
        <f>'Vaccine Supply Calculations'!$H$10/184</f>
        <v>278.66428571428571</v>
      </c>
      <c r="CR9" s="2">
        <f>'Vaccine Supply Calculations'!$H$10/184</f>
        <v>278.66428571428571</v>
      </c>
      <c r="CS9" s="2">
        <f>'Vaccine Supply Calculations'!$H$10/184</f>
        <v>278.66428571428571</v>
      </c>
      <c r="CT9" s="2">
        <f>'Vaccine Supply Calculations'!$H$10/184</f>
        <v>278.66428571428571</v>
      </c>
      <c r="CU9" s="2">
        <f>'Vaccine Supply Calculations'!$H$10/184</f>
        <v>278.66428571428571</v>
      </c>
      <c r="CV9" s="2">
        <f>'Vaccine Supply Calculations'!$H$10/184</f>
        <v>278.66428571428571</v>
      </c>
      <c r="CW9" s="2">
        <f>'Vaccine Supply Calculations'!$H$10/184</f>
        <v>278.66428571428571</v>
      </c>
      <c r="CX9" s="2">
        <f>'Vaccine Supply Calculations'!$H$10/184</f>
        <v>278.66428571428571</v>
      </c>
      <c r="CY9" s="2">
        <f>'Vaccine Supply Calculations'!$H$10/184</f>
        <v>278.66428571428571</v>
      </c>
      <c r="CZ9" s="2">
        <f>'Vaccine Supply Calculations'!$H$10/184</f>
        <v>278.66428571428571</v>
      </c>
      <c r="DA9" s="2">
        <f>'Vaccine Supply Calculations'!$H$10/184</f>
        <v>278.66428571428571</v>
      </c>
      <c r="DB9" s="2">
        <f>'Vaccine Supply Calculations'!$H$10/184</f>
        <v>278.66428571428571</v>
      </c>
      <c r="DC9" s="2">
        <f>'Vaccine Supply Calculations'!$H$10/184</f>
        <v>278.66428571428571</v>
      </c>
      <c r="DD9" s="2">
        <f>'Vaccine Supply Calculations'!$H$10/184</f>
        <v>278.66428571428571</v>
      </c>
      <c r="DE9" s="2">
        <f>'Vaccine Supply Calculations'!$H$10/184</f>
        <v>278.66428571428571</v>
      </c>
      <c r="DF9" s="2">
        <f>'Vaccine Supply Calculations'!$H$10/184</f>
        <v>278.66428571428571</v>
      </c>
      <c r="DG9" s="2">
        <f>'Vaccine Supply Calculations'!$H$10/184</f>
        <v>278.66428571428571</v>
      </c>
      <c r="DH9" s="2">
        <f>'Vaccine Supply Calculations'!$H$10/184</f>
        <v>278.66428571428571</v>
      </c>
      <c r="DI9" s="2">
        <f>'Vaccine Supply Calculations'!$H$10/184</f>
        <v>278.66428571428571</v>
      </c>
      <c r="DJ9" s="2">
        <f>'Vaccine Supply Calculations'!$H$10/184</f>
        <v>278.66428571428571</v>
      </c>
      <c r="DK9" s="2">
        <f>'Vaccine Supply Calculations'!$H$10/184</f>
        <v>278.66428571428571</v>
      </c>
      <c r="DL9" s="2">
        <f>'Vaccine Supply Calculations'!$H$10/184</f>
        <v>278.66428571428571</v>
      </c>
      <c r="DM9" s="2">
        <f>'Vaccine Supply Calculations'!$H$10/184</f>
        <v>278.66428571428571</v>
      </c>
      <c r="DN9" s="2">
        <f>'Vaccine Supply Calculations'!$H$10/184</f>
        <v>278.66428571428571</v>
      </c>
      <c r="DO9" s="2">
        <f>'Vaccine Supply Calculations'!$H$10/184</f>
        <v>278.66428571428571</v>
      </c>
      <c r="DP9" s="2">
        <f>'Vaccine Supply Calculations'!$H$10/184</f>
        <v>278.66428571428571</v>
      </c>
      <c r="DQ9" s="2">
        <f>'Vaccine Supply Calculations'!$H$10/184</f>
        <v>278.66428571428571</v>
      </c>
      <c r="DR9" s="2">
        <f>'Vaccine Supply Calculations'!$H$10/184</f>
        <v>278.66428571428571</v>
      </c>
      <c r="DS9" s="2">
        <f>'Vaccine Supply Calculations'!$H$10/184</f>
        <v>278.66428571428571</v>
      </c>
      <c r="DT9" s="2">
        <f>'Vaccine Supply Calculations'!$H$10/184</f>
        <v>278.66428571428571</v>
      </c>
      <c r="DU9" s="2">
        <f>'Vaccine Supply Calculations'!$H$10/184</f>
        <v>278.66428571428571</v>
      </c>
      <c r="DV9" s="2">
        <f>'Vaccine Supply Calculations'!$H$10/184</f>
        <v>278.66428571428571</v>
      </c>
      <c r="DW9" s="2">
        <f>'Vaccine Supply Calculations'!$H$10/184</f>
        <v>278.66428571428571</v>
      </c>
      <c r="DX9" s="2">
        <f>'Vaccine Supply Calculations'!$H$10/184</f>
        <v>278.66428571428571</v>
      </c>
      <c r="DY9" s="2">
        <f>'Vaccine Supply Calculations'!$H$10/184</f>
        <v>278.66428571428571</v>
      </c>
      <c r="DZ9" s="2">
        <f>'Vaccine Supply Calculations'!$H$10/184</f>
        <v>278.66428571428571</v>
      </c>
      <c r="EA9" s="2">
        <f>'Vaccine Supply Calculations'!$H$10/184</f>
        <v>278.66428571428571</v>
      </c>
      <c r="EB9" s="2">
        <f>'Vaccine Supply Calculations'!$H$10/184</f>
        <v>278.66428571428571</v>
      </c>
      <c r="EC9" s="2">
        <f>'Vaccine Supply Calculations'!$H$10/184</f>
        <v>278.66428571428571</v>
      </c>
      <c r="ED9" s="2">
        <f>'Vaccine Supply Calculations'!$H$10/184</f>
        <v>278.66428571428571</v>
      </c>
      <c r="EE9" s="2">
        <f>'Vaccine Supply Calculations'!$H$10/184</f>
        <v>278.66428571428571</v>
      </c>
      <c r="EF9" s="2">
        <f>'Vaccine Supply Calculations'!$H$10/184</f>
        <v>278.66428571428571</v>
      </c>
      <c r="EG9" s="2">
        <f>'Vaccine Supply Calculations'!$H$10/184</f>
        <v>278.66428571428571</v>
      </c>
      <c r="EH9" s="2">
        <f>'Vaccine Supply Calculations'!$H$10/184</f>
        <v>278.66428571428571</v>
      </c>
      <c r="EI9" s="2">
        <f>'Vaccine Supply Calculations'!$H$10/184</f>
        <v>278.66428571428571</v>
      </c>
      <c r="EJ9" s="2">
        <f>'Vaccine Supply Calculations'!$H$10/184</f>
        <v>278.66428571428571</v>
      </c>
      <c r="EK9" s="2">
        <f>'Vaccine Supply Calculations'!$H$10/184</f>
        <v>278.66428571428571</v>
      </c>
      <c r="EL9" s="2">
        <f>'Vaccine Supply Calculations'!$H$10/184</f>
        <v>278.66428571428571</v>
      </c>
      <c r="EM9" s="2">
        <f>'Vaccine Supply Calculations'!$H$10/184</f>
        <v>278.66428571428571</v>
      </c>
      <c r="EN9" s="2">
        <f>'Vaccine Supply Calculations'!$H$10/184</f>
        <v>278.66428571428571</v>
      </c>
      <c r="EO9" s="2">
        <f>'Vaccine Supply Calculations'!$H$10/184</f>
        <v>278.66428571428571</v>
      </c>
      <c r="EP9" s="2">
        <f>'Vaccine Supply Calculations'!$H$10/184</f>
        <v>278.66428571428571</v>
      </c>
      <c r="EQ9" s="2">
        <f>'Vaccine Supply Calculations'!$H$10/184</f>
        <v>278.66428571428571</v>
      </c>
      <c r="ER9" s="2">
        <f>'Vaccine Supply Calculations'!$H$10/184</f>
        <v>278.66428571428571</v>
      </c>
      <c r="ES9" s="2">
        <f>'Vaccine Supply Calculations'!$H$10/184</f>
        <v>278.66428571428571</v>
      </c>
      <c r="ET9" s="2">
        <f>'Vaccine Supply Calculations'!$H$10/184</f>
        <v>278.66428571428571</v>
      </c>
      <c r="EU9" s="2">
        <f>'Vaccine Supply Calculations'!$H$10/184</f>
        <v>278.66428571428571</v>
      </c>
      <c r="EV9" s="2">
        <f>'Vaccine Supply Calculations'!$H$10/184</f>
        <v>278.66428571428571</v>
      </c>
      <c r="EW9" s="2">
        <f>'Vaccine Supply Calculations'!$H$10/184</f>
        <v>278.66428571428571</v>
      </c>
      <c r="EX9" s="2">
        <f>'Vaccine Supply Calculations'!$H$10/184</f>
        <v>278.66428571428571</v>
      </c>
      <c r="EY9" s="2">
        <f>'Vaccine Supply Calculations'!$H$10/184</f>
        <v>278.66428571428571</v>
      </c>
      <c r="EZ9" s="2">
        <f>'Vaccine Supply Calculations'!$H$10/184</f>
        <v>278.66428571428571</v>
      </c>
      <c r="FA9" s="2">
        <f>'Vaccine Supply Calculations'!$H$10/184</f>
        <v>278.66428571428571</v>
      </c>
      <c r="FB9" s="2">
        <f>'Vaccine Supply Calculations'!$H$10/184</f>
        <v>278.66428571428571</v>
      </c>
      <c r="FC9" s="2">
        <f>'Vaccine Supply Calculations'!$H$10/184</f>
        <v>278.66428571428571</v>
      </c>
      <c r="FD9" s="2">
        <f>'Vaccine Supply Calculations'!$H$10/184</f>
        <v>278.66428571428571</v>
      </c>
      <c r="FE9" s="2">
        <f>'Vaccine Supply Calculations'!$H$10/184</f>
        <v>278.66428571428571</v>
      </c>
      <c r="FF9" s="2">
        <f>'Vaccine Supply Calculations'!$H$10/184</f>
        <v>278.66428571428571</v>
      </c>
      <c r="FG9" s="2">
        <f>'Vaccine Supply Calculations'!$H$10/184</f>
        <v>278.66428571428571</v>
      </c>
      <c r="FH9" s="2">
        <f>'Vaccine Supply Calculations'!$H$10/184</f>
        <v>278.66428571428571</v>
      </c>
      <c r="FI9" s="2">
        <f>'Vaccine Supply Calculations'!$H$10/184</f>
        <v>278.66428571428571</v>
      </c>
      <c r="FJ9" s="2">
        <f>'Vaccine Supply Calculations'!$H$10/184</f>
        <v>278.66428571428571</v>
      </c>
      <c r="FK9" s="2">
        <f>'Vaccine Supply Calculations'!$H$10/184</f>
        <v>278.66428571428571</v>
      </c>
      <c r="FL9" s="2">
        <f>'Vaccine Supply Calculations'!$H$10/184</f>
        <v>278.66428571428571</v>
      </c>
      <c r="FM9" s="2">
        <f>'Vaccine Supply Calculations'!$H$10/184</f>
        <v>278.66428571428571</v>
      </c>
      <c r="FN9" s="2">
        <f>'Vaccine Supply Calculations'!$H$10/184</f>
        <v>278.66428571428571</v>
      </c>
      <c r="FO9" s="2">
        <f>'Vaccine Supply Calculations'!$H$10/184</f>
        <v>278.66428571428571</v>
      </c>
      <c r="FP9" s="2">
        <f>'Vaccine Supply Calculations'!$H$10/184</f>
        <v>278.66428571428571</v>
      </c>
      <c r="FQ9" s="2">
        <f>'Vaccine Supply Calculations'!$H$10/184</f>
        <v>278.66428571428571</v>
      </c>
      <c r="FR9" s="2">
        <f>'Vaccine Supply Calculations'!$H$10/184</f>
        <v>278.66428571428571</v>
      </c>
      <c r="FS9" s="2">
        <f>'Vaccine Supply Calculations'!$H$10/184</f>
        <v>278.66428571428571</v>
      </c>
      <c r="FT9" s="2">
        <f>'Vaccine Supply Calculations'!$H$10/184</f>
        <v>278.66428571428571</v>
      </c>
      <c r="FU9" s="2">
        <f>'Vaccine Supply Calculations'!$H$10/184</f>
        <v>278.66428571428571</v>
      </c>
      <c r="FV9" s="2">
        <f>'Vaccine Supply Calculations'!$H$10/184</f>
        <v>278.66428571428571</v>
      </c>
      <c r="FW9" s="2">
        <f>'Vaccine Supply Calculations'!$H$10/184</f>
        <v>278.66428571428571</v>
      </c>
      <c r="FX9" s="2">
        <f>'Vaccine Supply Calculations'!$H$10/184</f>
        <v>278.66428571428571</v>
      </c>
      <c r="FY9" s="2">
        <f>'Vaccine Supply Calculations'!$H$10/184</f>
        <v>278.66428571428571</v>
      </c>
      <c r="FZ9" s="2">
        <f>'Vaccine Supply Calculations'!$H$10/184</f>
        <v>278.66428571428571</v>
      </c>
      <c r="GA9" s="2">
        <f>'Vaccine Supply Calculations'!$H$10/184</f>
        <v>278.66428571428571</v>
      </c>
      <c r="GB9" s="2">
        <f>'Vaccine Supply Calculations'!$H$10/184</f>
        <v>278.66428571428571</v>
      </c>
      <c r="GC9" s="2">
        <f>'Vaccine Supply Calculations'!$H$10/184</f>
        <v>278.66428571428571</v>
      </c>
      <c r="GD9" s="2">
        <f>'Vaccine Supply Calculations'!$H$10/184</f>
        <v>278.66428571428571</v>
      </c>
      <c r="GE9" s="2">
        <f>'Vaccine Supply Calculations'!$H$10/184</f>
        <v>278.66428571428571</v>
      </c>
      <c r="GF9" s="2">
        <f>'Vaccine Supply Calculations'!$H$10/184</f>
        <v>278.66428571428571</v>
      </c>
      <c r="GG9" s="2">
        <f>'Vaccine Supply Calculations'!$H$10/184</f>
        <v>278.66428571428571</v>
      </c>
      <c r="GH9" s="2">
        <f>'Vaccine Supply Calculations'!$H$10/184</f>
        <v>278.66428571428571</v>
      </c>
      <c r="GI9" s="2">
        <f>'Vaccine Supply Calculations'!$H$10/184</f>
        <v>278.66428571428571</v>
      </c>
      <c r="GJ9" s="2">
        <f>'Vaccine Supply Calculations'!$H$10/184</f>
        <v>278.66428571428571</v>
      </c>
      <c r="GK9" s="2">
        <f>'Vaccine Supply Calculations'!$H$10/184</f>
        <v>278.66428571428571</v>
      </c>
      <c r="GL9" s="2">
        <f>'Vaccine Supply Calculations'!$H$10/184</f>
        <v>278.66428571428571</v>
      </c>
      <c r="GM9" s="2">
        <f>'Vaccine Supply Calculations'!$H$10/184</f>
        <v>278.66428571428571</v>
      </c>
      <c r="GN9" s="2">
        <f>'Vaccine Supply Calculations'!$H$10/184</f>
        <v>278.66428571428571</v>
      </c>
      <c r="GO9" s="2">
        <f>'Vaccine Supply Calculations'!$H$10/184</f>
        <v>278.66428571428571</v>
      </c>
      <c r="GP9" s="2">
        <f>'Vaccine Supply Calculations'!$H$10/184</f>
        <v>278.66428571428571</v>
      </c>
      <c r="GQ9" s="2">
        <f>'Vaccine Supply Calculations'!$H$10/184</f>
        <v>278.66428571428571</v>
      </c>
      <c r="GR9" s="2">
        <f>'Vaccine Supply Calculations'!$H$10/184</f>
        <v>278.66428571428571</v>
      </c>
      <c r="GS9" s="2">
        <f>'Vaccine Supply Calculations'!$H$10/184</f>
        <v>278.66428571428571</v>
      </c>
      <c r="GT9" s="2">
        <f>'Vaccine Supply Calculations'!$H$10/184</f>
        <v>278.66428571428571</v>
      </c>
      <c r="GU9" s="2">
        <f>'Vaccine Supply Calculations'!$H$10/184</f>
        <v>278.66428571428571</v>
      </c>
      <c r="GV9" s="2">
        <f>'Vaccine Supply Calculations'!$H$10/184</f>
        <v>278.66428571428571</v>
      </c>
      <c r="GW9" s="2">
        <f>'Vaccine Supply Calculations'!$H$10/184</f>
        <v>278.66428571428571</v>
      </c>
      <c r="GX9" s="2">
        <f>'Vaccine Supply Calculations'!$H$10/184</f>
        <v>278.66428571428571</v>
      </c>
      <c r="GY9" s="2">
        <f>'Vaccine Supply Calculations'!$H$10/184</f>
        <v>278.66428571428571</v>
      </c>
      <c r="GZ9" s="2">
        <f>'Vaccine Supply Calculations'!$H$10/184</f>
        <v>278.66428571428571</v>
      </c>
      <c r="HA9" s="2">
        <f>'Vaccine Supply Calculations'!$H$10/184</f>
        <v>278.66428571428571</v>
      </c>
      <c r="HB9" s="2">
        <f>'Vaccine Supply Calculations'!$H$10/184</f>
        <v>278.66428571428571</v>
      </c>
      <c r="HC9" s="2">
        <f>'Vaccine Supply Calculations'!$H$10/184</f>
        <v>278.66428571428571</v>
      </c>
      <c r="HD9" s="2">
        <f>'Vaccine Supply Calculations'!$H$10/184</f>
        <v>278.66428571428571</v>
      </c>
      <c r="HE9" s="2">
        <f>'Vaccine Supply Calculations'!$H$10/184</f>
        <v>278.66428571428571</v>
      </c>
      <c r="HF9" s="2">
        <f>'Vaccine Supply Calculations'!$H$10/184</f>
        <v>278.66428571428571</v>
      </c>
      <c r="HG9" s="2">
        <f>'Vaccine Supply Calculations'!$H$10/184</f>
        <v>278.66428571428571</v>
      </c>
      <c r="HH9" s="2">
        <f>'Vaccine Supply Calculations'!$H$10/184</f>
        <v>278.66428571428571</v>
      </c>
      <c r="HI9" s="2">
        <f>'Vaccine Supply Calculations'!$H$10/184</f>
        <v>278.66428571428571</v>
      </c>
      <c r="HJ9" s="2">
        <f>'Vaccine Supply Calculations'!$H$10/184</f>
        <v>278.66428571428571</v>
      </c>
      <c r="HK9" s="2">
        <f>'Vaccine Supply Calculations'!$H$10/184</f>
        <v>278.66428571428571</v>
      </c>
      <c r="HL9" s="2">
        <f>'Vaccine Supply Calculations'!$H$10/184</f>
        <v>278.66428571428571</v>
      </c>
      <c r="HM9" s="2">
        <f>'Vaccine Supply Calculations'!$H$10/184</f>
        <v>278.66428571428571</v>
      </c>
      <c r="HN9" s="2">
        <f>'Vaccine Supply Calculations'!$H$10/184</f>
        <v>278.66428571428571</v>
      </c>
      <c r="HO9" s="2">
        <f>'Vaccine Supply Calculations'!$H$10/184</f>
        <v>278.66428571428571</v>
      </c>
      <c r="HP9" s="2">
        <f>'Vaccine Supply Calculations'!$H$10/184</f>
        <v>278.66428571428571</v>
      </c>
      <c r="HQ9" s="2">
        <f>'Vaccine Supply Calculations'!$H$10/184</f>
        <v>278.66428571428571</v>
      </c>
      <c r="HR9" s="2">
        <f>'Vaccine Supply Calculations'!$H$10/184</f>
        <v>278.66428571428571</v>
      </c>
      <c r="HS9" s="2">
        <f>'Vaccine Supply Calculations'!$H$10/184</f>
        <v>278.66428571428571</v>
      </c>
      <c r="HT9" s="2">
        <f>'Vaccine Supply Calculations'!$H$10/184</f>
        <v>278.66428571428571</v>
      </c>
      <c r="HU9" s="2">
        <f>'Vaccine Supply Calculations'!$H$10/184</f>
        <v>278.66428571428571</v>
      </c>
      <c r="HV9" s="2">
        <f>'Vaccine Supply Calculations'!$H$10/184</f>
        <v>278.66428571428571</v>
      </c>
      <c r="HW9" s="2">
        <f>'Vaccine Supply Calculations'!$H$10/184</f>
        <v>278.66428571428571</v>
      </c>
      <c r="HX9" s="2">
        <f>'Vaccine Supply Calculations'!$H$10/184</f>
        <v>278.66428571428571</v>
      </c>
      <c r="HY9" s="2">
        <f>'Vaccine Supply Calculations'!$H$10/184</f>
        <v>278.66428571428571</v>
      </c>
      <c r="HZ9" s="2">
        <f>'Vaccine Supply Calculations'!$H$10/184</f>
        <v>278.66428571428571</v>
      </c>
      <c r="IA9" s="2">
        <f>'Vaccine Supply Calculations'!$H$10/184</f>
        <v>278.66428571428571</v>
      </c>
      <c r="IB9" s="2">
        <f>'Vaccine Supply Calculations'!$H$10/184</f>
        <v>278.66428571428571</v>
      </c>
      <c r="IC9" s="2">
        <f>'Vaccine Supply Calculations'!$H$10/184</f>
        <v>278.66428571428571</v>
      </c>
      <c r="ID9" s="2">
        <f>'Vaccine Supply Calculations'!$H$10/184</f>
        <v>278.66428571428571</v>
      </c>
      <c r="IE9" s="2">
        <f>'Vaccine Supply Calculations'!$H$10/184</f>
        <v>278.66428571428571</v>
      </c>
      <c r="IF9" s="2">
        <f>'Vaccine Supply Calculations'!$H$10/184</f>
        <v>278.66428571428571</v>
      </c>
      <c r="IG9" s="2">
        <f>'Vaccine Supply Calculations'!$H$10/184</f>
        <v>278.66428571428571</v>
      </c>
      <c r="IH9" s="2">
        <f>'Vaccine Supply Calculations'!$H$10/184</f>
        <v>278.66428571428571</v>
      </c>
      <c r="II9" s="2">
        <f>'Vaccine Supply Calculations'!$H$10/184</f>
        <v>278.66428571428571</v>
      </c>
      <c r="IJ9" s="2">
        <f>'Vaccine Supply Calculations'!$H$10/184</f>
        <v>278.66428571428571</v>
      </c>
      <c r="IK9" s="2">
        <f>'Vaccine Supply Calculations'!$H$10/184</f>
        <v>278.66428571428571</v>
      </c>
      <c r="IL9" s="2">
        <f>'Vaccine Supply Calculations'!$H$10/184</f>
        <v>278.66428571428571</v>
      </c>
      <c r="IM9" s="2">
        <f>'Vaccine Supply Calculations'!$H$10/184</f>
        <v>278.66428571428571</v>
      </c>
      <c r="IN9" s="2">
        <f>'Vaccine Supply Calculations'!$H$10/184</f>
        <v>278.66428571428571</v>
      </c>
      <c r="IO9" s="2">
        <f>'Vaccine Supply Calculations'!$H$10/184</f>
        <v>278.66428571428571</v>
      </c>
      <c r="IP9" s="2">
        <f>'Vaccine Supply Calculations'!$H$10/184</f>
        <v>278.66428571428571</v>
      </c>
      <c r="IQ9" s="2">
        <f>'Vaccine Supply Calculations'!$H$10/184</f>
        <v>278.66428571428571</v>
      </c>
      <c r="IR9" s="2">
        <f>'Vaccine Supply Calculations'!$H$10/184</f>
        <v>278.66428571428571</v>
      </c>
      <c r="IS9" s="2">
        <f>'Vaccine Supply Calculations'!$H$10/184</f>
        <v>278.66428571428571</v>
      </c>
      <c r="IT9" s="2">
        <f>'Vaccine Supply Calculations'!$H$10/184</f>
        <v>278.66428571428571</v>
      </c>
      <c r="IU9" s="2">
        <f>'Vaccine Supply Calculations'!$H$10/184</f>
        <v>278.66428571428571</v>
      </c>
      <c r="IV9" s="2">
        <f>'Vaccine Supply Calculations'!$H$10/184</f>
        <v>278.66428571428571</v>
      </c>
      <c r="IW9" s="2">
        <f>'Vaccine Supply Calculations'!$H$10/184</f>
        <v>278.66428571428571</v>
      </c>
      <c r="IX9" s="2">
        <f>'Vaccine Supply Calculations'!$H$10/184</f>
        <v>278.66428571428571</v>
      </c>
      <c r="IY9" s="2">
        <f>'Vaccine Supply Calculations'!$H$10/184</f>
        <v>278.66428571428571</v>
      </c>
      <c r="IZ9" s="2">
        <f>'Vaccine Supply Calculations'!$H$10/184</f>
        <v>278.66428571428571</v>
      </c>
      <c r="JA9" s="2">
        <f>'Vaccine Supply Calculations'!$H$10/184</f>
        <v>278.66428571428571</v>
      </c>
      <c r="JB9" s="2">
        <f>'Vaccine Supply Calculations'!$H$10/184</f>
        <v>278.66428571428571</v>
      </c>
      <c r="JC9" s="2">
        <f>'Vaccine Supply Calculations'!$H$10/184</f>
        <v>278.66428571428571</v>
      </c>
      <c r="JD9" s="2">
        <f>'Vaccine Supply Calculations'!$H$10/184</f>
        <v>278.66428571428571</v>
      </c>
      <c r="JE9" s="2">
        <f>'Vaccine Supply Calculations'!$H$10/184</f>
        <v>278.66428571428571</v>
      </c>
      <c r="JF9" s="2">
        <f>'Vaccine Supply Calculations'!$H$10/184</f>
        <v>278.66428571428571</v>
      </c>
      <c r="JG9" s="2">
        <f>'Vaccine Supply Calculations'!$H$10/184</f>
        <v>278.66428571428571</v>
      </c>
      <c r="JH9" s="2">
        <f>'Vaccine Supply Calculations'!$H$10/184</f>
        <v>278.66428571428571</v>
      </c>
      <c r="JI9" s="2">
        <f>'Vaccine Supply Calculations'!$H$10/184</f>
        <v>278.66428571428571</v>
      </c>
      <c r="JJ9" s="2">
        <f>'Vaccine Supply Calculations'!$H$10/184</f>
        <v>278.66428571428571</v>
      </c>
      <c r="JK9" s="2">
        <f>'Vaccine Supply Calculations'!$H$10/184</f>
        <v>278.66428571428571</v>
      </c>
      <c r="JL9" s="2">
        <f>'Vaccine Supply Calculations'!$H$10/184</f>
        <v>278.66428571428571</v>
      </c>
      <c r="JM9" s="2">
        <f>'Vaccine Supply Calculations'!$H$10/184</f>
        <v>278.66428571428571</v>
      </c>
      <c r="JN9" s="2">
        <f>'Vaccine Supply Calculations'!$H$10/184</f>
        <v>278.66428571428571</v>
      </c>
      <c r="JO9" s="2">
        <f>'Vaccine Supply Calculations'!$H$10/184</f>
        <v>278.66428571428571</v>
      </c>
      <c r="JP9" s="2">
        <f>'Vaccine Supply Calculations'!$H$10/184</f>
        <v>278.66428571428571</v>
      </c>
      <c r="JQ9" s="2">
        <f>'Vaccine Supply Calculations'!$H$10/184</f>
        <v>278.66428571428571</v>
      </c>
    </row>
    <row r="10" spans="2:277">
      <c r="B10" s="5" t="s">
        <v>17</v>
      </c>
      <c r="C10" s="2">
        <f>'Vaccine Supply Calculations'!$I$7/91</f>
        <v>275.64583987441131</v>
      </c>
      <c r="D10" s="2">
        <f>'Vaccine Supply Calculations'!$I$7/91</f>
        <v>275.64583987441131</v>
      </c>
      <c r="E10" s="2">
        <f>'Vaccine Supply Calculations'!$I$7/91</f>
        <v>275.64583987441131</v>
      </c>
      <c r="F10" s="2">
        <f>'Vaccine Supply Calculations'!$I$7/91</f>
        <v>275.64583987441131</v>
      </c>
      <c r="G10" s="2">
        <f>'Vaccine Supply Calculations'!$I$7/91</f>
        <v>275.64583987441131</v>
      </c>
      <c r="H10" s="2">
        <f>'Vaccine Supply Calculations'!$I$7/91</f>
        <v>275.64583987441131</v>
      </c>
      <c r="I10" s="2">
        <f>'Vaccine Supply Calculations'!$I$7/91</f>
        <v>275.64583987441131</v>
      </c>
      <c r="J10" s="2">
        <f>'Vaccine Supply Calculations'!$I$7/91</f>
        <v>275.64583987441131</v>
      </c>
      <c r="K10" s="2">
        <f>'Vaccine Supply Calculations'!$I$7/91</f>
        <v>275.64583987441131</v>
      </c>
      <c r="L10" s="2">
        <f>'Vaccine Supply Calculations'!$I$7/91</f>
        <v>275.64583987441131</v>
      </c>
      <c r="M10" s="2">
        <f>'Vaccine Supply Calculations'!$I$7/91</f>
        <v>275.64583987441131</v>
      </c>
      <c r="N10" s="2">
        <f>'Vaccine Supply Calculations'!$I$7/91</f>
        <v>275.64583987441131</v>
      </c>
      <c r="O10" s="2">
        <f>'Vaccine Supply Calculations'!$I$7/91</f>
        <v>275.64583987441131</v>
      </c>
      <c r="P10" s="2">
        <f>'Vaccine Supply Calculations'!$I$7/91</f>
        <v>275.64583987441131</v>
      </c>
      <c r="Q10" s="2">
        <f>'Vaccine Supply Calculations'!$I$7/91</f>
        <v>275.64583987441131</v>
      </c>
      <c r="R10" s="2">
        <f>'Vaccine Supply Calculations'!$I$7/91</f>
        <v>275.64583987441131</v>
      </c>
      <c r="S10" s="2">
        <f>'Vaccine Supply Calculations'!$I$7/91</f>
        <v>275.64583987441131</v>
      </c>
      <c r="T10" s="2">
        <f>'Vaccine Supply Calculations'!$I$7/91</f>
        <v>275.64583987441131</v>
      </c>
      <c r="U10" s="2">
        <f>'Vaccine Supply Calculations'!$I$7/91</f>
        <v>275.64583987441131</v>
      </c>
      <c r="V10" s="2">
        <f>'Vaccine Supply Calculations'!$I$7/91</f>
        <v>275.64583987441131</v>
      </c>
      <c r="W10" s="2">
        <f>'Vaccine Supply Calculations'!$I$7/91</f>
        <v>275.64583987441131</v>
      </c>
      <c r="X10" s="2">
        <f>'Vaccine Supply Calculations'!$I$7/91</f>
        <v>275.64583987441131</v>
      </c>
      <c r="Y10" s="2">
        <f>'Vaccine Supply Calculations'!$I$7/91</f>
        <v>275.64583987441131</v>
      </c>
      <c r="Z10" s="2">
        <f>'Vaccine Supply Calculations'!$I$7/91</f>
        <v>275.64583987441131</v>
      </c>
      <c r="AA10" s="2">
        <f>'Vaccine Supply Calculations'!$I$7/91</f>
        <v>275.64583987441131</v>
      </c>
      <c r="AB10" s="2">
        <f>'Vaccine Supply Calculations'!$I$7/91</f>
        <v>275.64583987441131</v>
      </c>
      <c r="AC10" s="2">
        <f>'Vaccine Supply Calculations'!$I$7/91</f>
        <v>275.64583987441131</v>
      </c>
      <c r="AD10" s="2">
        <f>'Vaccine Supply Calculations'!$I$7/91</f>
        <v>275.64583987441131</v>
      </c>
      <c r="AE10" s="2">
        <f>'Vaccine Supply Calculations'!$I$7/91</f>
        <v>275.64583987441131</v>
      </c>
      <c r="AF10" s="2">
        <f>'Vaccine Supply Calculations'!$I$7/91</f>
        <v>275.64583987441131</v>
      </c>
      <c r="AG10" s="2">
        <f>'Vaccine Supply Calculations'!$I$7/91</f>
        <v>275.64583987441131</v>
      </c>
      <c r="AH10" s="2">
        <f>'Vaccine Supply Calculations'!$I$7/91</f>
        <v>275.64583987441131</v>
      </c>
      <c r="AI10" s="2">
        <f>'Vaccine Supply Calculations'!$I$7/91</f>
        <v>275.64583987441131</v>
      </c>
      <c r="AJ10" s="2">
        <f>'Vaccine Supply Calculations'!$I$7/91</f>
        <v>275.64583987441131</v>
      </c>
      <c r="AK10" s="2">
        <f>'Vaccine Supply Calculations'!$I$7/91</f>
        <v>275.64583987441131</v>
      </c>
      <c r="AL10" s="2">
        <f>'Vaccine Supply Calculations'!$I$7/91</f>
        <v>275.64583987441131</v>
      </c>
      <c r="AM10" s="2">
        <f>'Vaccine Supply Calculations'!$I$7/91</f>
        <v>275.64583987441131</v>
      </c>
      <c r="AN10" s="2">
        <f>'Vaccine Supply Calculations'!$I$7/91</f>
        <v>275.64583987441131</v>
      </c>
      <c r="AO10" s="2">
        <f>'Vaccine Supply Calculations'!$I$7/91</f>
        <v>275.64583987441131</v>
      </c>
      <c r="AP10" s="2">
        <f>'Vaccine Supply Calculations'!$I$7/91</f>
        <v>275.64583987441131</v>
      </c>
      <c r="AQ10" s="2">
        <f>'Vaccine Supply Calculations'!$I$7/91</f>
        <v>275.64583987441131</v>
      </c>
      <c r="AR10" s="2">
        <f>'Vaccine Supply Calculations'!$I$7/91</f>
        <v>275.64583987441131</v>
      </c>
      <c r="AS10" s="2">
        <f>'Vaccine Supply Calculations'!$I$7/91</f>
        <v>275.64583987441131</v>
      </c>
      <c r="AT10" s="2">
        <f>'Vaccine Supply Calculations'!$I$7/91</f>
        <v>275.64583987441131</v>
      </c>
      <c r="AU10" s="2">
        <f>'Vaccine Supply Calculations'!$I$7/91</f>
        <v>275.64583987441131</v>
      </c>
      <c r="AV10" s="2">
        <f>'Vaccine Supply Calculations'!$I$7/91</f>
        <v>275.64583987441131</v>
      </c>
      <c r="AW10" s="2">
        <f>'Vaccine Supply Calculations'!$I$7/91</f>
        <v>275.64583987441131</v>
      </c>
      <c r="AX10" s="2">
        <f>'Vaccine Supply Calculations'!$I$7/91</f>
        <v>275.64583987441131</v>
      </c>
      <c r="AY10" s="2">
        <f>'Vaccine Supply Calculations'!$I$7/91</f>
        <v>275.64583987441131</v>
      </c>
      <c r="AZ10" s="2">
        <f>'Vaccine Supply Calculations'!$I$7/91</f>
        <v>275.64583987441131</v>
      </c>
      <c r="BA10" s="2">
        <f>'Vaccine Supply Calculations'!$I$7/91</f>
        <v>275.64583987441131</v>
      </c>
      <c r="BB10" s="2">
        <f>'Vaccine Supply Calculations'!$I$7/91</f>
        <v>275.64583987441131</v>
      </c>
      <c r="BC10" s="2">
        <f>'Vaccine Supply Calculations'!$I$7/91</f>
        <v>275.64583987441131</v>
      </c>
      <c r="BD10" s="2">
        <f>'Vaccine Supply Calculations'!$I$7/91</f>
        <v>275.64583987441131</v>
      </c>
      <c r="BE10" s="2">
        <f>'Vaccine Supply Calculations'!$I$7/91</f>
        <v>275.64583987441131</v>
      </c>
      <c r="BF10" s="2">
        <f>'Vaccine Supply Calculations'!$I$7/91</f>
        <v>275.64583987441131</v>
      </c>
      <c r="BG10" s="2">
        <f>'Vaccine Supply Calculations'!$I$7/91</f>
        <v>275.64583987441131</v>
      </c>
      <c r="BH10" s="2">
        <f>'Vaccine Supply Calculations'!$I$7/91</f>
        <v>275.64583987441131</v>
      </c>
      <c r="BI10" s="2">
        <f>'Vaccine Supply Calculations'!$I$7/91</f>
        <v>275.64583987441131</v>
      </c>
      <c r="BJ10" s="2">
        <f>'Vaccine Supply Calculations'!$I$7/91</f>
        <v>275.64583987441131</v>
      </c>
      <c r="BK10" s="2">
        <f>'Vaccine Supply Calculations'!$I$7/91</f>
        <v>275.64583987441131</v>
      </c>
      <c r="BL10" s="2">
        <f>'Vaccine Supply Calculations'!$I$7/91</f>
        <v>275.64583987441131</v>
      </c>
      <c r="BM10" s="2">
        <f>'Vaccine Supply Calculations'!$I$7/91</f>
        <v>275.64583987441131</v>
      </c>
      <c r="BN10" s="2">
        <f>'Vaccine Supply Calculations'!$I$7/91</f>
        <v>275.64583987441131</v>
      </c>
      <c r="BO10" s="2">
        <f>'Vaccine Supply Calculations'!$I$7/91</f>
        <v>275.64583987441131</v>
      </c>
      <c r="BP10" s="2">
        <f>'Vaccine Supply Calculations'!$I$7/91</f>
        <v>275.64583987441131</v>
      </c>
      <c r="BQ10" s="2">
        <f>'Vaccine Supply Calculations'!$I$7/91</f>
        <v>275.64583987441131</v>
      </c>
      <c r="BR10" s="2">
        <f>'Vaccine Supply Calculations'!$I$7/91</f>
        <v>275.64583987441131</v>
      </c>
      <c r="BS10" s="2">
        <f>'Vaccine Supply Calculations'!$I$7/91</f>
        <v>275.64583987441131</v>
      </c>
      <c r="BT10" s="2">
        <f>'Vaccine Supply Calculations'!$I$7/91</f>
        <v>275.64583987441131</v>
      </c>
      <c r="BU10" s="2">
        <f>'Vaccine Supply Calculations'!$I$7/91</f>
        <v>275.64583987441131</v>
      </c>
      <c r="BV10" s="2">
        <f>'Vaccine Supply Calculations'!$I$7/91</f>
        <v>275.64583987441131</v>
      </c>
      <c r="BW10" s="2">
        <f>'Vaccine Supply Calculations'!$I$7/91</f>
        <v>275.64583987441131</v>
      </c>
      <c r="BX10" s="2">
        <f>'Vaccine Supply Calculations'!$I$7/91</f>
        <v>275.64583987441131</v>
      </c>
      <c r="BY10" s="2">
        <f>'Vaccine Supply Calculations'!$I$7/91</f>
        <v>275.64583987441131</v>
      </c>
      <c r="BZ10" s="2">
        <f>'Vaccine Supply Calculations'!$I$7/91</f>
        <v>275.64583987441131</v>
      </c>
      <c r="CA10" s="2">
        <f>'Vaccine Supply Calculations'!$I$7/91</f>
        <v>275.64583987441131</v>
      </c>
      <c r="CB10" s="2">
        <f>'Vaccine Supply Calculations'!$I$7/91</f>
        <v>275.64583987441131</v>
      </c>
      <c r="CC10" s="2">
        <f>'Vaccine Supply Calculations'!$I$7/91</f>
        <v>275.64583987441131</v>
      </c>
      <c r="CD10" s="2">
        <f>'Vaccine Supply Calculations'!$I$7/91</f>
        <v>275.64583987441131</v>
      </c>
      <c r="CE10" s="2">
        <f>'Vaccine Supply Calculations'!$I$7/91</f>
        <v>275.64583987441131</v>
      </c>
      <c r="CF10" s="2">
        <f>'Vaccine Supply Calculations'!$I$7/91</f>
        <v>275.64583987441131</v>
      </c>
      <c r="CG10" s="2">
        <f>'Vaccine Supply Calculations'!$I$7/91</f>
        <v>275.64583987441131</v>
      </c>
      <c r="CH10" s="2">
        <f>'Vaccine Supply Calculations'!$I$7/91</f>
        <v>275.64583987441131</v>
      </c>
      <c r="CI10" s="2">
        <f>'Vaccine Supply Calculations'!$I$7/91</f>
        <v>275.64583987441131</v>
      </c>
      <c r="CJ10" s="2">
        <f>'Vaccine Supply Calculations'!$I$7/91</f>
        <v>275.64583987441131</v>
      </c>
      <c r="CK10" s="2">
        <f>'Vaccine Supply Calculations'!$I$7/91</f>
        <v>275.64583987441131</v>
      </c>
      <c r="CL10" s="2">
        <f>'Vaccine Supply Calculations'!$I$7/91</f>
        <v>275.64583987441131</v>
      </c>
      <c r="CM10" s="2">
        <f>'Vaccine Supply Calculations'!$I$7/91</f>
        <v>275.64583987441131</v>
      </c>
      <c r="CN10" s="2">
        <f>'Vaccine Supply Calculations'!$I$7/91</f>
        <v>275.64583987441131</v>
      </c>
      <c r="CO10" s="2">
        <f>'Vaccine Supply Calculations'!$I$7/91</f>
        <v>275.64583987441131</v>
      </c>
      <c r="CP10" s="2">
        <f>'Vaccine Supply Calculations'!$I$10/184</f>
        <v>261.28928571428571</v>
      </c>
      <c r="CQ10" s="2">
        <f>'Vaccine Supply Calculations'!$I$10/184</f>
        <v>261.28928571428571</v>
      </c>
      <c r="CR10" s="2">
        <f>'Vaccine Supply Calculations'!$I$10/184</f>
        <v>261.28928571428571</v>
      </c>
      <c r="CS10" s="2">
        <f>'Vaccine Supply Calculations'!$I$10/184</f>
        <v>261.28928571428571</v>
      </c>
      <c r="CT10" s="2">
        <f>'Vaccine Supply Calculations'!$I$10/184</f>
        <v>261.28928571428571</v>
      </c>
      <c r="CU10" s="2">
        <f>'Vaccine Supply Calculations'!$I$10/184</f>
        <v>261.28928571428571</v>
      </c>
      <c r="CV10" s="2">
        <f>'Vaccine Supply Calculations'!$I$10/184</f>
        <v>261.28928571428571</v>
      </c>
      <c r="CW10" s="2">
        <f>'Vaccine Supply Calculations'!$I$10/184</f>
        <v>261.28928571428571</v>
      </c>
      <c r="CX10" s="2">
        <f>'Vaccine Supply Calculations'!$I$10/184</f>
        <v>261.28928571428571</v>
      </c>
      <c r="CY10" s="2">
        <f>'Vaccine Supply Calculations'!$I$10/184</f>
        <v>261.28928571428571</v>
      </c>
      <c r="CZ10" s="2">
        <f>'Vaccine Supply Calculations'!$I$10/184</f>
        <v>261.28928571428571</v>
      </c>
      <c r="DA10" s="2">
        <f>'Vaccine Supply Calculations'!$I$10/184</f>
        <v>261.28928571428571</v>
      </c>
      <c r="DB10" s="2">
        <f>'Vaccine Supply Calculations'!$I$10/184</f>
        <v>261.28928571428571</v>
      </c>
      <c r="DC10" s="2">
        <f>'Vaccine Supply Calculations'!$I$10/184</f>
        <v>261.28928571428571</v>
      </c>
      <c r="DD10" s="2">
        <f>'Vaccine Supply Calculations'!$I$10/184</f>
        <v>261.28928571428571</v>
      </c>
      <c r="DE10" s="2">
        <f>'Vaccine Supply Calculations'!$I$10/184</f>
        <v>261.28928571428571</v>
      </c>
      <c r="DF10" s="2">
        <f>'Vaccine Supply Calculations'!$I$10/184</f>
        <v>261.28928571428571</v>
      </c>
      <c r="DG10" s="2">
        <f>'Vaccine Supply Calculations'!$I$10/184</f>
        <v>261.28928571428571</v>
      </c>
      <c r="DH10" s="2">
        <f>'Vaccine Supply Calculations'!$I$10/184</f>
        <v>261.28928571428571</v>
      </c>
      <c r="DI10" s="2">
        <f>'Vaccine Supply Calculations'!$I$10/184</f>
        <v>261.28928571428571</v>
      </c>
      <c r="DJ10" s="2">
        <f>'Vaccine Supply Calculations'!$I$10/184</f>
        <v>261.28928571428571</v>
      </c>
      <c r="DK10" s="2">
        <f>'Vaccine Supply Calculations'!$I$10/184</f>
        <v>261.28928571428571</v>
      </c>
      <c r="DL10" s="2">
        <f>'Vaccine Supply Calculations'!$I$10/184</f>
        <v>261.28928571428571</v>
      </c>
      <c r="DM10" s="2">
        <f>'Vaccine Supply Calculations'!$I$10/184</f>
        <v>261.28928571428571</v>
      </c>
      <c r="DN10" s="2">
        <f>'Vaccine Supply Calculations'!$I$10/184</f>
        <v>261.28928571428571</v>
      </c>
      <c r="DO10" s="2">
        <f>'Vaccine Supply Calculations'!$I$10/184</f>
        <v>261.28928571428571</v>
      </c>
      <c r="DP10" s="2">
        <f>'Vaccine Supply Calculations'!$I$10/184</f>
        <v>261.28928571428571</v>
      </c>
      <c r="DQ10" s="2">
        <f>'Vaccine Supply Calculations'!$I$10/184</f>
        <v>261.28928571428571</v>
      </c>
      <c r="DR10" s="2">
        <f>'Vaccine Supply Calculations'!$I$10/184</f>
        <v>261.28928571428571</v>
      </c>
      <c r="DS10" s="2">
        <f>'Vaccine Supply Calculations'!$I$10/184</f>
        <v>261.28928571428571</v>
      </c>
      <c r="DT10" s="2">
        <f>'Vaccine Supply Calculations'!$I$10/184</f>
        <v>261.28928571428571</v>
      </c>
      <c r="DU10" s="2">
        <f>'Vaccine Supply Calculations'!$I$10/184</f>
        <v>261.28928571428571</v>
      </c>
      <c r="DV10" s="2">
        <f>'Vaccine Supply Calculations'!$I$10/184</f>
        <v>261.28928571428571</v>
      </c>
      <c r="DW10" s="2">
        <f>'Vaccine Supply Calculations'!$I$10/184</f>
        <v>261.28928571428571</v>
      </c>
      <c r="DX10" s="2">
        <f>'Vaccine Supply Calculations'!$I$10/184</f>
        <v>261.28928571428571</v>
      </c>
      <c r="DY10" s="2">
        <f>'Vaccine Supply Calculations'!$I$10/184</f>
        <v>261.28928571428571</v>
      </c>
      <c r="DZ10" s="2">
        <f>'Vaccine Supply Calculations'!$I$10/184</f>
        <v>261.28928571428571</v>
      </c>
      <c r="EA10" s="2">
        <f>'Vaccine Supply Calculations'!$I$10/184</f>
        <v>261.28928571428571</v>
      </c>
      <c r="EB10" s="2">
        <f>'Vaccine Supply Calculations'!$I$10/184</f>
        <v>261.28928571428571</v>
      </c>
      <c r="EC10" s="2">
        <f>'Vaccine Supply Calculations'!$I$10/184</f>
        <v>261.28928571428571</v>
      </c>
      <c r="ED10" s="2">
        <f>'Vaccine Supply Calculations'!$I$10/184</f>
        <v>261.28928571428571</v>
      </c>
      <c r="EE10" s="2">
        <f>'Vaccine Supply Calculations'!$I$10/184</f>
        <v>261.28928571428571</v>
      </c>
      <c r="EF10" s="2">
        <f>'Vaccine Supply Calculations'!$I$10/184</f>
        <v>261.28928571428571</v>
      </c>
      <c r="EG10" s="2">
        <f>'Vaccine Supply Calculations'!$I$10/184</f>
        <v>261.28928571428571</v>
      </c>
      <c r="EH10" s="2">
        <f>'Vaccine Supply Calculations'!$I$10/184</f>
        <v>261.28928571428571</v>
      </c>
      <c r="EI10" s="2">
        <f>'Vaccine Supply Calculations'!$I$10/184</f>
        <v>261.28928571428571</v>
      </c>
      <c r="EJ10" s="2">
        <f>'Vaccine Supply Calculations'!$I$10/184</f>
        <v>261.28928571428571</v>
      </c>
      <c r="EK10" s="2">
        <f>'Vaccine Supply Calculations'!$I$10/184</f>
        <v>261.28928571428571</v>
      </c>
      <c r="EL10" s="2">
        <f>'Vaccine Supply Calculations'!$I$10/184</f>
        <v>261.28928571428571</v>
      </c>
      <c r="EM10" s="2">
        <f>'Vaccine Supply Calculations'!$I$10/184</f>
        <v>261.28928571428571</v>
      </c>
      <c r="EN10" s="2">
        <f>'Vaccine Supply Calculations'!$I$10/184</f>
        <v>261.28928571428571</v>
      </c>
      <c r="EO10" s="2">
        <f>'Vaccine Supply Calculations'!$I$10/184</f>
        <v>261.28928571428571</v>
      </c>
      <c r="EP10" s="2">
        <f>'Vaccine Supply Calculations'!$I$10/184</f>
        <v>261.28928571428571</v>
      </c>
      <c r="EQ10" s="2">
        <f>'Vaccine Supply Calculations'!$I$10/184</f>
        <v>261.28928571428571</v>
      </c>
      <c r="ER10" s="2">
        <f>'Vaccine Supply Calculations'!$I$10/184</f>
        <v>261.28928571428571</v>
      </c>
      <c r="ES10" s="2">
        <f>'Vaccine Supply Calculations'!$I$10/184</f>
        <v>261.28928571428571</v>
      </c>
      <c r="ET10" s="2">
        <f>'Vaccine Supply Calculations'!$I$10/184</f>
        <v>261.28928571428571</v>
      </c>
      <c r="EU10" s="2">
        <f>'Vaccine Supply Calculations'!$I$10/184</f>
        <v>261.28928571428571</v>
      </c>
      <c r="EV10" s="2">
        <f>'Vaccine Supply Calculations'!$I$10/184</f>
        <v>261.28928571428571</v>
      </c>
      <c r="EW10" s="2">
        <f>'Vaccine Supply Calculations'!$I$10/184</f>
        <v>261.28928571428571</v>
      </c>
      <c r="EX10" s="2">
        <f>'Vaccine Supply Calculations'!$I$10/184</f>
        <v>261.28928571428571</v>
      </c>
      <c r="EY10" s="2">
        <f>'Vaccine Supply Calculations'!$I$10/184</f>
        <v>261.28928571428571</v>
      </c>
      <c r="EZ10" s="2">
        <f>'Vaccine Supply Calculations'!$I$10/184</f>
        <v>261.28928571428571</v>
      </c>
      <c r="FA10" s="2">
        <f>'Vaccine Supply Calculations'!$I$10/184</f>
        <v>261.28928571428571</v>
      </c>
      <c r="FB10" s="2">
        <f>'Vaccine Supply Calculations'!$I$10/184</f>
        <v>261.28928571428571</v>
      </c>
      <c r="FC10" s="2">
        <f>'Vaccine Supply Calculations'!$I$10/184</f>
        <v>261.28928571428571</v>
      </c>
      <c r="FD10" s="2">
        <f>'Vaccine Supply Calculations'!$I$10/184</f>
        <v>261.28928571428571</v>
      </c>
      <c r="FE10" s="2">
        <f>'Vaccine Supply Calculations'!$I$10/184</f>
        <v>261.28928571428571</v>
      </c>
      <c r="FF10" s="2">
        <f>'Vaccine Supply Calculations'!$I$10/184</f>
        <v>261.28928571428571</v>
      </c>
      <c r="FG10" s="2">
        <f>'Vaccine Supply Calculations'!$I$10/184</f>
        <v>261.28928571428571</v>
      </c>
      <c r="FH10" s="2">
        <f>'Vaccine Supply Calculations'!$I$10/184</f>
        <v>261.28928571428571</v>
      </c>
      <c r="FI10" s="2">
        <f>'Vaccine Supply Calculations'!$I$10/184</f>
        <v>261.28928571428571</v>
      </c>
      <c r="FJ10" s="2">
        <f>'Vaccine Supply Calculations'!$I$10/184</f>
        <v>261.28928571428571</v>
      </c>
      <c r="FK10" s="2">
        <f>'Vaccine Supply Calculations'!$I$10/184</f>
        <v>261.28928571428571</v>
      </c>
      <c r="FL10" s="2">
        <f>'Vaccine Supply Calculations'!$I$10/184</f>
        <v>261.28928571428571</v>
      </c>
      <c r="FM10" s="2">
        <f>'Vaccine Supply Calculations'!$I$10/184</f>
        <v>261.28928571428571</v>
      </c>
      <c r="FN10" s="2">
        <f>'Vaccine Supply Calculations'!$I$10/184</f>
        <v>261.28928571428571</v>
      </c>
      <c r="FO10" s="2">
        <f>'Vaccine Supply Calculations'!$I$10/184</f>
        <v>261.28928571428571</v>
      </c>
      <c r="FP10" s="2">
        <f>'Vaccine Supply Calculations'!$I$10/184</f>
        <v>261.28928571428571</v>
      </c>
      <c r="FQ10" s="2">
        <f>'Vaccine Supply Calculations'!$I$10/184</f>
        <v>261.28928571428571</v>
      </c>
      <c r="FR10" s="2">
        <f>'Vaccine Supply Calculations'!$I$10/184</f>
        <v>261.28928571428571</v>
      </c>
      <c r="FS10" s="2">
        <f>'Vaccine Supply Calculations'!$I$10/184</f>
        <v>261.28928571428571</v>
      </c>
      <c r="FT10" s="2">
        <f>'Vaccine Supply Calculations'!$I$10/184</f>
        <v>261.28928571428571</v>
      </c>
      <c r="FU10" s="2">
        <f>'Vaccine Supply Calculations'!$I$10/184</f>
        <v>261.28928571428571</v>
      </c>
      <c r="FV10" s="2">
        <f>'Vaccine Supply Calculations'!$I$10/184</f>
        <v>261.28928571428571</v>
      </c>
      <c r="FW10" s="2">
        <f>'Vaccine Supply Calculations'!$I$10/184</f>
        <v>261.28928571428571</v>
      </c>
      <c r="FX10" s="2">
        <f>'Vaccine Supply Calculations'!$I$10/184</f>
        <v>261.28928571428571</v>
      </c>
      <c r="FY10" s="2">
        <f>'Vaccine Supply Calculations'!$I$10/184</f>
        <v>261.28928571428571</v>
      </c>
      <c r="FZ10" s="2">
        <f>'Vaccine Supply Calculations'!$I$10/184</f>
        <v>261.28928571428571</v>
      </c>
      <c r="GA10" s="2">
        <f>'Vaccine Supply Calculations'!$I$10/184</f>
        <v>261.28928571428571</v>
      </c>
      <c r="GB10" s="2">
        <f>'Vaccine Supply Calculations'!$I$10/184</f>
        <v>261.28928571428571</v>
      </c>
      <c r="GC10" s="2">
        <f>'Vaccine Supply Calculations'!$I$10/184</f>
        <v>261.28928571428571</v>
      </c>
      <c r="GD10" s="2">
        <f>'Vaccine Supply Calculations'!$I$10/184</f>
        <v>261.28928571428571</v>
      </c>
      <c r="GE10" s="2">
        <f>'Vaccine Supply Calculations'!$I$10/184</f>
        <v>261.28928571428571</v>
      </c>
      <c r="GF10" s="2">
        <f>'Vaccine Supply Calculations'!$I$10/184</f>
        <v>261.28928571428571</v>
      </c>
      <c r="GG10" s="2">
        <f>'Vaccine Supply Calculations'!$I$10/184</f>
        <v>261.28928571428571</v>
      </c>
      <c r="GH10" s="2">
        <f>'Vaccine Supply Calculations'!$I$10/184</f>
        <v>261.28928571428571</v>
      </c>
      <c r="GI10" s="2">
        <f>'Vaccine Supply Calculations'!$I$10/184</f>
        <v>261.28928571428571</v>
      </c>
      <c r="GJ10" s="2">
        <f>'Vaccine Supply Calculations'!$I$10/184</f>
        <v>261.28928571428571</v>
      </c>
      <c r="GK10" s="2">
        <f>'Vaccine Supply Calculations'!$I$10/184</f>
        <v>261.28928571428571</v>
      </c>
      <c r="GL10" s="2">
        <f>'Vaccine Supply Calculations'!$I$10/184</f>
        <v>261.28928571428571</v>
      </c>
      <c r="GM10" s="2">
        <f>'Vaccine Supply Calculations'!$I$10/184</f>
        <v>261.28928571428571</v>
      </c>
      <c r="GN10" s="2">
        <f>'Vaccine Supply Calculations'!$I$10/184</f>
        <v>261.28928571428571</v>
      </c>
      <c r="GO10" s="2">
        <f>'Vaccine Supply Calculations'!$I$10/184</f>
        <v>261.28928571428571</v>
      </c>
      <c r="GP10" s="2">
        <f>'Vaccine Supply Calculations'!$I$10/184</f>
        <v>261.28928571428571</v>
      </c>
      <c r="GQ10" s="2">
        <f>'Vaccine Supply Calculations'!$I$10/184</f>
        <v>261.28928571428571</v>
      </c>
      <c r="GR10" s="2">
        <f>'Vaccine Supply Calculations'!$I$10/184</f>
        <v>261.28928571428571</v>
      </c>
      <c r="GS10" s="2">
        <f>'Vaccine Supply Calculations'!$I$10/184</f>
        <v>261.28928571428571</v>
      </c>
      <c r="GT10" s="2">
        <f>'Vaccine Supply Calculations'!$I$10/184</f>
        <v>261.28928571428571</v>
      </c>
      <c r="GU10" s="2">
        <f>'Vaccine Supply Calculations'!$I$10/184</f>
        <v>261.28928571428571</v>
      </c>
      <c r="GV10" s="2">
        <f>'Vaccine Supply Calculations'!$I$10/184</f>
        <v>261.28928571428571</v>
      </c>
      <c r="GW10" s="2">
        <f>'Vaccine Supply Calculations'!$I$10/184</f>
        <v>261.28928571428571</v>
      </c>
      <c r="GX10" s="2">
        <f>'Vaccine Supply Calculations'!$I$10/184</f>
        <v>261.28928571428571</v>
      </c>
      <c r="GY10" s="2">
        <f>'Vaccine Supply Calculations'!$I$10/184</f>
        <v>261.28928571428571</v>
      </c>
      <c r="GZ10" s="2">
        <f>'Vaccine Supply Calculations'!$I$10/184</f>
        <v>261.28928571428571</v>
      </c>
      <c r="HA10" s="2">
        <f>'Vaccine Supply Calculations'!$I$10/184</f>
        <v>261.28928571428571</v>
      </c>
      <c r="HB10" s="2">
        <f>'Vaccine Supply Calculations'!$I$10/184</f>
        <v>261.28928571428571</v>
      </c>
      <c r="HC10" s="2">
        <f>'Vaccine Supply Calculations'!$I$10/184</f>
        <v>261.28928571428571</v>
      </c>
      <c r="HD10" s="2">
        <f>'Vaccine Supply Calculations'!$I$10/184</f>
        <v>261.28928571428571</v>
      </c>
      <c r="HE10" s="2">
        <f>'Vaccine Supply Calculations'!$I$10/184</f>
        <v>261.28928571428571</v>
      </c>
      <c r="HF10" s="2">
        <f>'Vaccine Supply Calculations'!$I$10/184</f>
        <v>261.28928571428571</v>
      </c>
      <c r="HG10" s="2">
        <f>'Vaccine Supply Calculations'!$I$10/184</f>
        <v>261.28928571428571</v>
      </c>
      <c r="HH10" s="2">
        <f>'Vaccine Supply Calculations'!$I$10/184</f>
        <v>261.28928571428571</v>
      </c>
      <c r="HI10" s="2">
        <f>'Vaccine Supply Calculations'!$I$10/184</f>
        <v>261.28928571428571</v>
      </c>
      <c r="HJ10" s="2">
        <f>'Vaccine Supply Calculations'!$I$10/184</f>
        <v>261.28928571428571</v>
      </c>
      <c r="HK10" s="2">
        <f>'Vaccine Supply Calculations'!$I$10/184</f>
        <v>261.28928571428571</v>
      </c>
      <c r="HL10" s="2">
        <f>'Vaccine Supply Calculations'!$I$10/184</f>
        <v>261.28928571428571</v>
      </c>
      <c r="HM10" s="2">
        <f>'Vaccine Supply Calculations'!$I$10/184</f>
        <v>261.28928571428571</v>
      </c>
      <c r="HN10" s="2">
        <f>'Vaccine Supply Calculations'!$I$10/184</f>
        <v>261.28928571428571</v>
      </c>
      <c r="HO10" s="2">
        <f>'Vaccine Supply Calculations'!$I$10/184</f>
        <v>261.28928571428571</v>
      </c>
      <c r="HP10" s="2">
        <f>'Vaccine Supply Calculations'!$I$10/184</f>
        <v>261.28928571428571</v>
      </c>
      <c r="HQ10" s="2">
        <f>'Vaccine Supply Calculations'!$I$10/184</f>
        <v>261.28928571428571</v>
      </c>
      <c r="HR10" s="2">
        <f>'Vaccine Supply Calculations'!$I$10/184</f>
        <v>261.28928571428571</v>
      </c>
      <c r="HS10" s="2">
        <f>'Vaccine Supply Calculations'!$I$10/184</f>
        <v>261.28928571428571</v>
      </c>
      <c r="HT10" s="2">
        <f>'Vaccine Supply Calculations'!$I$10/184</f>
        <v>261.28928571428571</v>
      </c>
      <c r="HU10" s="2">
        <f>'Vaccine Supply Calculations'!$I$10/184</f>
        <v>261.28928571428571</v>
      </c>
      <c r="HV10" s="2">
        <f>'Vaccine Supply Calculations'!$I$10/184</f>
        <v>261.28928571428571</v>
      </c>
      <c r="HW10" s="2">
        <f>'Vaccine Supply Calculations'!$I$10/184</f>
        <v>261.28928571428571</v>
      </c>
      <c r="HX10" s="2">
        <f>'Vaccine Supply Calculations'!$I$10/184</f>
        <v>261.28928571428571</v>
      </c>
      <c r="HY10" s="2">
        <f>'Vaccine Supply Calculations'!$I$10/184</f>
        <v>261.28928571428571</v>
      </c>
      <c r="HZ10" s="2">
        <f>'Vaccine Supply Calculations'!$I$10/184</f>
        <v>261.28928571428571</v>
      </c>
      <c r="IA10" s="2">
        <f>'Vaccine Supply Calculations'!$I$10/184</f>
        <v>261.28928571428571</v>
      </c>
      <c r="IB10" s="2">
        <f>'Vaccine Supply Calculations'!$I$10/184</f>
        <v>261.28928571428571</v>
      </c>
      <c r="IC10" s="2">
        <f>'Vaccine Supply Calculations'!$I$10/184</f>
        <v>261.28928571428571</v>
      </c>
      <c r="ID10" s="2">
        <f>'Vaccine Supply Calculations'!$I$10/184</f>
        <v>261.28928571428571</v>
      </c>
      <c r="IE10" s="2">
        <f>'Vaccine Supply Calculations'!$I$10/184</f>
        <v>261.28928571428571</v>
      </c>
      <c r="IF10" s="2">
        <f>'Vaccine Supply Calculations'!$I$10/184</f>
        <v>261.28928571428571</v>
      </c>
      <c r="IG10" s="2">
        <f>'Vaccine Supply Calculations'!$I$10/184</f>
        <v>261.28928571428571</v>
      </c>
      <c r="IH10" s="2">
        <f>'Vaccine Supply Calculations'!$I$10/184</f>
        <v>261.28928571428571</v>
      </c>
      <c r="II10" s="2">
        <f>'Vaccine Supply Calculations'!$I$10/184</f>
        <v>261.28928571428571</v>
      </c>
      <c r="IJ10" s="2">
        <f>'Vaccine Supply Calculations'!$I$10/184</f>
        <v>261.28928571428571</v>
      </c>
      <c r="IK10" s="2">
        <f>'Vaccine Supply Calculations'!$I$10/184</f>
        <v>261.28928571428571</v>
      </c>
      <c r="IL10" s="2">
        <f>'Vaccine Supply Calculations'!$I$10/184</f>
        <v>261.28928571428571</v>
      </c>
      <c r="IM10" s="2">
        <f>'Vaccine Supply Calculations'!$I$10/184</f>
        <v>261.28928571428571</v>
      </c>
      <c r="IN10" s="2">
        <f>'Vaccine Supply Calculations'!$I$10/184</f>
        <v>261.28928571428571</v>
      </c>
      <c r="IO10" s="2">
        <f>'Vaccine Supply Calculations'!$I$10/184</f>
        <v>261.28928571428571</v>
      </c>
      <c r="IP10" s="2">
        <f>'Vaccine Supply Calculations'!$I$10/184</f>
        <v>261.28928571428571</v>
      </c>
      <c r="IQ10" s="2">
        <f>'Vaccine Supply Calculations'!$I$10/184</f>
        <v>261.28928571428571</v>
      </c>
      <c r="IR10" s="2">
        <f>'Vaccine Supply Calculations'!$I$10/184</f>
        <v>261.28928571428571</v>
      </c>
      <c r="IS10" s="2">
        <f>'Vaccine Supply Calculations'!$I$10/184</f>
        <v>261.28928571428571</v>
      </c>
      <c r="IT10" s="2">
        <f>'Vaccine Supply Calculations'!$I$10/184</f>
        <v>261.28928571428571</v>
      </c>
      <c r="IU10" s="2">
        <f>'Vaccine Supply Calculations'!$I$10/184</f>
        <v>261.28928571428571</v>
      </c>
      <c r="IV10" s="2">
        <f>'Vaccine Supply Calculations'!$I$10/184</f>
        <v>261.28928571428571</v>
      </c>
      <c r="IW10" s="2">
        <f>'Vaccine Supply Calculations'!$I$10/184</f>
        <v>261.28928571428571</v>
      </c>
      <c r="IX10" s="2">
        <f>'Vaccine Supply Calculations'!$I$10/184</f>
        <v>261.28928571428571</v>
      </c>
      <c r="IY10" s="2">
        <f>'Vaccine Supply Calculations'!$I$10/184</f>
        <v>261.28928571428571</v>
      </c>
      <c r="IZ10" s="2">
        <f>'Vaccine Supply Calculations'!$I$10/184</f>
        <v>261.28928571428571</v>
      </c>
      <c r="JA10" s="2">
        <f>'Vaccine Supply Calculations'!$I$10/184</f>
        <v>261.28928571428571</v>
      </c>
      <c r="JB10" s="2">
        <f>'Vaccine Supply Calculations'!$I$10/184</f>
        <v>261.28928571428571</v>
      </c>
      <c r="JC10" s="2">
        <f>'Vaccine Supply Calculations'!$I$10/184</f>
        <v>261.28928571428571</v>
      </c>
      <c r="JD10" s="2">
        <f>'Vaccine Supply Calculations'!$I$10/184</f>
        <v>261.28928571428571</v>
      </c>
      <c r="JE10" s="2">
        <f>'Vaccine Supply Calculations'!$I$10/184</f>
        <v>261.28928571428571</v>
      </c>
      <c r="JF10" s="2">
        <f>'Vaccine Supply Calculations'!$I$10/184</f>
        <v>261.28928571428571</v>
      </c>
      <c r="JG10" s="2">
        <f>'Vaccine Supply Calculations'!$I$10/184</f>
        <v>261.28928571428571</v>
      </c>
      <c r="JH10" s="2">
        <f>'Vaccine Supply Calculations'!$I$10/184</f>
        <v>261.28928571428571</v>
      </c>
      <c r="JI10" s="2">
        <f>'Vaccine Supply Calculations'!$I$10/184</f>
        <v>261.28928571428571</v>
      </c>
      <c r="JJ10" s="2">
        <f>'Vaccine Supply Calculations'!$I$10/184</f>
        <v>261.28928571428571</v>
      </c>
      <c r="JK10" s="2">
        <f>'Vaccine Supply Calculations'!$I$10/184</f>
        <v>261.28928571428571</v>
      </c>
      <c r="JL10" s="2">
        <f>'Vaccine Supply Calculations'!$I$10/184</f>
        <v>261.28928571428571</v>
      </c>
      <c r="JM10" s="2">
        <f>'Vaccine Supply Calculations'!$I$10/184</f>
        <v>261.28928571428571</v>
      </c>
      <c r="JN10" s="2">
        <f>'Vaccine Supply Calculations'!$I$10/184</f>
        <v>261.28928571428571</v>
      </c>
      <c r="JO10" s="2">
        <f>'Vaccine Supply Calculations'!$I$10/184</f>
        <v>261.28928571428571</v>
      </c>
      <c r="JP10" s="2">
        <f>'Vaccine Supply Calculations'!$I$10/184</f>
        <v>261.28928571428571</v>
      </c>
      <c r="JQ10" s="2">
        <f>'Vaccine Supply Calculations'!$I$10/184</f>
        <v>261.28928571428571</v>
      </c>
    </row>
    <row r="11" spans="2:277">
      <c r="B11" s="5" t="s">
        <v>18</v>
      </c>
      <c r="C11" s="2">
        <f>'Vaccine Supply Calculations'!$J$7/91</f>
        <v>246.81946624803771</v>
      </c>
      <c r="D11" s="2">
        <f>'Vaccine Supply Calculations'!$J$7/91</f>
        <v>246.81946624803771</v>
      </c>
      <c r="E11" s="2">
        <f>'Vaccine Supply Calculations'!$J$7/91</f>
        <v>246.81946624803771</v>
      </c>
      <c r="F11" s="2">
        <f>'Vaccine Supply Calculations'!$J$7/91</f>
        <v>246.81946624803771</v>
      </c>
      <c r="G11" s="2">
        <f>'Vaccine Supply Calculations'!$J$7/91</f>
        <v>246.81946624803771</v>
      </c>
      <c r="H11" s="2">
        <f>'Vaccine Supply Calculations'!$J$7/91</f>
        <v>246.81946624803771</v>
      </c>
      <c r="I11" s="2">
        <f>'Vaccine Supply Calculations'!$J$7/91</f>
        <v>246.81946624803771</v>
      </c>
      <c r="J11" s="2">
        <f>'Vaccine Supply Calculations'!$J$7/91</f>
        <v>246.81946624803771</v>
      </c>
      <c r="K11" s="2">
        <f>'Vaccine Supply Calculations'!$J$7/91</f>
        <v>246.81946624803771</v>
      </c>
      <c r="L11" s="2">
        <f>'Vaccine Supply Calculations'!$J$7/91</f>
        <v>246.81946624803771</v>
      </c>
      <c r="M11" s="2">
        <f>'Vaccine Supply Calculations'!$J$7/91</f>
        <v>246.81946624803771</v>
      </c>
      <c r="N11" s="2">
        <f>'Vaccine Supply Calculations'!$J$7/91</f>
        <v>246.81946624803771</v>
      </c>
      <c r="O11" s="2">
        <f>'Vaccine Supply Calculations'!$J$7/91</f>
        <v>246.81946624803771</v>
      </c>
      <c r="P11" s="2">
        <f>'Vaccine Supply Calculations'!$J$7/91</f>
        <v>246.81946624803771</v>
      </c>
      <c r="Q11" s="2">
        <f>'Vaccine Supply Calculations'!$J$7/91</f>
        <v>246.81946624803771</v>
      </c>
      <c r="R11" s="2">
        <f>'Vaccine Supply Calculations'!$J$7/91</f>
        <v>246.81946624803771</v>
      </c>
      <c r="S11" s="2">
        <f>'Vaccine Supply Calculations'!$J$7/91</f>
        <v>246.81946624803771</v>
      </c>
      <c r="T11" s="2">
        <f>'Vaccine Supply Calculations'!$J$7/91</f>
        <v>246.81946624803771</v>
      </c>
      <c r="U11" s="2">
        <f>'Vaccine Supply Calculations'!$J$7/91</f>
        <v>246.81946624803771</v>
      </c>
      <c r="V11" s="2">
        <f>'Vaccine Supply Calculations'!$J$7/91</f>
        <v>246.81946624803771</v>
      </c>
      <c r="W11" s="2">
        <f>'Vaccine Supply Calculations'!$J$7/91</f>
        <v>246.81946624803771</v>
      </c>
      <c r="X11" s="2">
        <f>'Vaccine Supply Calculations'!$J$7/91</f>
        <v>246.81946624803771</v>
      </c>
      <c r="Y11" s="2">
        <f>'Vaccine Supply Calculations'!$J$7/91</f>
        <v>246.81946624803771</v>
      </c>
      <c r="Z11" s="2">
        <f>'Vaccine Supply Calculations'!$J$7/91</f>
        <v>246.81946624803771</v>
      </c>
      <c r="AA11" s="2">
        <f>'Vaccine Supply Calculations'!$J$7/91</f>
        <v>246.81946624803771</v>
      </c>
      <c r="AB11" s="2">
        <f>'Vaccine Supply Calculations'!$J$7/91</f>
        <v>246.81946624803771</v>
      </c>
      <c r="AC11" s="2">
        <f>'Vaccine Supply Calculations'!$J$7/91</f>
        <v>246.81946624803771</v>
      </c>
      <c r="AD11" s="2">
        <f>'Vaccine Supply Calculations'!$J$7/91</f>
        <v>246.81946624803771</v>
      </c>
      <c r="AE11" s="2">
        <f>'Vaccine Supply Calculations'!$J$7/91</f>
        <v>246.81946624803771</v>
      </c>
      <c r="AF11" s="2">
        <f>'Vaccine Supply Calculations'!$J$7/91</f>
        <v>246.81946624803771</v>
      </c>
      <c r="AG11" s="2">
        <f>'Vaccine Supply Calculations'!$J$7/91</f>
        <v>246.81946624803771</v>
      </c>
      <c r="AH11" s="2">
        <f>'Vaccine Supply Calculations'!$J$7/91</f>
        <v>246.81946624803771</v>
      </c>
      <c r="AI11" s="2">
        <f>'Vaccine Supply Calculations'!$J$7/91</f>
        <v>246.81946624803771</v>
      </c>
      <c r="AJ11" s="2">
        <f>'Vaccine Supply Calculations'!$J$7/91</f>
        <v>246.81946624803771</v>
      </c>
      <c r="AK11" s="2">
        <f>'Vaccine Supply Calculations'!$J$7/91</f>
        <v>246.81946624803771</v>
      </c>
      <c r="AL11" s="2">
        <f>'Vaccine Supply Calculations'!$J$7/91</f>
        <v>246.81946624803771</v>
      </c>
      <c r="AM11" s="2">
        <f>'Vaccine Supply Calculations'!$J$7/91</f>
        <v>246.81946624803771</v>
      </c>
      <c r="AN11" s="2">
        <f>'Vaccine Supply Calculations'!$J$7/91</f>
        <v>246.81946624803771</v>
      </c>
      <c r="AO11" s="2">
        <f>'Vaccine Supply Calculations'!$J$7/91</f>
        <v>246.81946624803771</v>
      </c>
      <c r="AP11" s="2">
        <f>'Vaccine Supply Calculations'!$J$7/91</f>
        <v>246.81946624803771</v>
      </c>
      <c r="AQ11" s="2">
        <f>'Vaccine Supply Calculations'!$J$7/91</f>
        <v>246.81946624803771</v>
      </c>
      <c r="AR11" s="2">
        <f>'Vaccine Supply Calculations'!$J$7/91</f>
        <v>246.81946624803771</v>
      </c>
      <c r="AS11" s="2">
        <f>'Vaccine Supply Calculations'!$J$7/91</f>
        <v>246.81946624803771</v>
      </c>
      <c r="AT11" s="2">
        <f>'Vaccine Supply Calculations'!$J$7/91</f>
        <v>246.81946624803771</v>
      </c>
      <c r="AU11" s="2">
        <f>'Vaccine Supply Calculations'!$J$7/91</f>
        <v>246.81946624803771</v>
      </c>
      <c r="AV11" s="2">
        <f>'Vaccine Supply Calculations'!$J$7/91</f>
        <v>246.81946624803771</v>
      </c>
      <c r="AW11" s="2">
        <f>'Vaccine Supply Calculations'!$J$7/91</f>
        <v>246.81946624803771</v>
      </c>
      <c r="AX11" s="2">
        <f>'Vaccine Supply Calculations'!$J$7/91</f>
        <v>246.81946624803771</v>
      </c>
      <c r="AY11" s="2">
        <f>'Vaccine Supply Calculations'!$J$7/91</f>
        <v>246.81946624803771</v>
      </c>
      <c r="AZ11" s="2">
        <f>'Vaccine Supply Calculations'!$J$7/91</f>
        <v>246.81946624803771</v>
      </c>
      <c r="BA11" s="2">
        <f>'Vaccine Supply Calculations'!$J$7/91</f>
        <v>246.81946624803771</v>
      </c>
      <c r="BB11" s="2">
        <f>'Vaccine Supply Calculations'!$J$7/91</f>
        <v>246.81946624803771</v>
      </c>
      <c r="BC11" s="2">
        <f>'Vaccine Supply Calculations'!$J$7/91</f>
        <v>246.81946624803771</v>
      </c>
      <c r="BD11" s="2">
        <f>'Vaccine Supply Calculations'!$J$7/91</f>
        <v>246.81946624803771</v>
      </c>
      <c r="BE11" s="2">
        <f>'Vaccine Supply Calculations'!$J$7/91</f>
        <v>246.81946624803771</v>
      </c>
      <c r="BF11" s="2">
        <f>'Vaccine Supply Calculations'!$J$7/91</f>
        <v>246.81946624803771</v>
      </c>
      <c r="BG11" s="2">
        <f>'Vaccine Supply Calculations'!$J$7/91</f>
        <v>246.81946624803771</v>
      </c>
      <c r="BH11" s="2">
        <f>'Vaccine Supply Calculations'!$J$7/91</f>
        <v>246.81946624803771</v>
      </c>
      <c r="BI11" s="2">
        <f>'Vaccine Supply Calculations'!$J$7/91</f>
        <v>246.81946624803771</v>
      </c>
      <c r="BJ11" s="2">
        <f>'Vaccine Supply Calculations'!$J$7/91</f>
        <v>246.81946624803771</v>
      </c>
      <c r="BK11" s="2">
        <f>'Vaccine Supply Calculations'!$J$7/91</f>
        <v>246.81946624803771</v>
      </c>
      <c r="BL11" s="2">
        <f>'Vaccine Supply Calculations'!$J$7/91</f>
        <v>246.81946624803771</v>
      </c>
      <c r="BM11" s="2">
        <f>'Vaccine Supply Calculations'!$J$7/91</f>
        <v>246.81946624803771</v>
      </c>
      <c r="BN11" s="2">
        <f>'Vaccine Supply Calculations'!$J$7/91</f>
        <v>246.81946624803771</v>
      </c>
      <c r="BO11" s="2">
        <f>'Vaccine Supply Calculations'!$J$7/91</f>
        <v>246.81946624803771</v>
      </c>
      <c r="BP11" s="2">
        <f>'Vaccine Supply Calculations'!$J$7/91</f>
        <v>246.81946624803771</v>
      </c>
      <c r="BQ11" s="2">
        <f>'Vaccine Supply Calculations'!$J$7/91</f>
        <v>246.81946624803771</v>
      </c>
      <c r="BR11" s="2">
        <f>'Vaccine Supply Calculations'!$J$7/91</f>
        <v>246.81946624803771</v>
      </c>
      <c r="BS11" s="2">
        <f>'Vaccine Supply Calculations'!$J$7/91</f>
        <v>246.81946624803771</v>
      </c>
      <c r="BT11" s="2">
        <f>'Vaccine Supply Calculations'!$J$7/91</f>
        <v>246.81946624803771</v>
      </c>
      <c r="BU11" s="2">
        <f>'Vaccine Supply Calculations'!$J$7/91</f>
        <v>246.81946624803771</v>
      </c>
      <c r="BV11" s="2">
        <f>'Vaccine Supply Calculations'!$J$7/91</f>
        <v>246.81946624803771</v>
      </c>
      <c r="BW11" s="2">
        <f>'Vaccine Supply Calculations'!$J$7/91</f>
        <v>246.81946624803771</v>
      </c>
      <c r="BX11" s="2">
        <f>'Vaccine Supply Calculations'!$J$7/91</f>
        <v>246.81946624803771</v>
      </c>
      <c r="BY11" s="2">
        <f>'Vaccine Supply Calculations'!$J$7/91</f>
        <v>246.81946624803771</v>
      </c>
      <c r="BZ11" s="2">
        <f>'Vaccine Supply Calculations'!$J$7/91</f>
        <v>246.81946624803771</v>
      </c>
      <c r="CA11" s="2">
        <f>'Vaccine Supply Calculations'!$J$7/91</f>
        <v>246.81946624803771</v>
      </c>
      <c r="CB11" s="2">
        <f>'Vaccine Supply Calculations'!$J$7/91</f>
        <v>246.81946624803771</v>
      </c>
      <c r="CC11" s="2">
        <f>'Vaccine Supply Calculations'!$J$7/91</f>
        <v>246.81946624803771</v>
      </c>
      <c r="CD11" s="2">
        <f>'Vaccine Supply Calculations'!$J$7/91</f>
        <v>246.81946624803771</v>
      </c>
      <c r="CE11" s="2">
        <f>'Vaccine Supply Calculations'!$J$7/91</f>
        <v>246.81946624803771</v>
      </c>
      <c r="CF11" s="2">
        <f>'Vaccine Supply Calculations'!$J$7/91</f>
        <v>246.81946624803771</v>
      </c>
      <c r="CG11" s="2">
        <f>'Vaccine Supply Calculations'!$J$7/91</f>
        <v>246.81946624803771</v>
      </c>
      <c r="CH11" s="2">
        <f>'Vaccine Supply Calculations'!$J$7/91</f>
        <v>246.81946624803771</v>
      </c>
      <c r="CI11" s="2">
        <f>'Vaccine Supply Calculations'!$J$7/91</f>
        <v>246.81946624803771</v>
      </c>
      <c r="CJ11" s="2">
        <f>'Vaccine Supply Calculations'!$J$7/91</f>
        <v>246.81946624803771</v>
      </c>
      <c r="CK11" s="2">
        <f>'Vaccine Supply Calculations'!$J$7/91</f>
        <v>246.81946624803771</v>
      </c>
      <c r="CL11" s="2">
        <f>'Vaccine Supply Calculations'!$J$7/91</f>
        <v>246.81946624803771</v>
      </c>
      <c r="CM11" s="2">
        <f>'Vaccine Supply Calculations'!$J$7/91</f>
        <v>246.81946624803771</v>
      </c>
      <c r="CN11" s="2">
        <f>'Vaccine Supply Calculations'!$J$7/91</f>
        <v>246.81946624803771</v>
      </c>
      <c r="CO11" s="2">
        <f>'Vaccine Supply Calculations'!$J$7/91</f>
        <v>246.81946624803771</v>
      </c>
      <c r="CP11" s="2">
        <f>'Vaccine Supply Calculations'!$J$10/184</f>
        <v>233.96428571428572</v>
      </c>
      <c r="CQ11" s="2">
        <f>'Vaccine Supply Calculations'!$J$10/184</f>
        <v>233.96428571428572</v>
      </c>
      <c r="CR11" s="2">
        <f>'Vaccine Supply Calculations'!$J$10/184</f>
        <v>233.96428571428572</v>
      </c>
      <c r="CS11" s="2">
        <f>'Vaccine Supply Calculations'!$J$10/184</f>
        <v>233.96428571428572</v>
      </c>
      <c r="CT11" s="2">
        <f>'Vaccine Supply Calculations'!$J$10/184</f>
        <v>233.96428571428572</v>
      </c>
      <c r="CU11" s="2">
        <f>'Vaccine Supply Calculations'!$J$10/184</f>
        <v>233.96428571428572</v>
      </c>
      <c r="CV11" s="2">
        <f>'Vaccine Supply Calculations'!$J$10/184</f>
        <v>233.96428571428572</v>
      </c>
      <c r="CW11" s="2">
        <f>'Vaccine Supply Calculations'!$J$10/184</f>
        <v>233.96428571428572</v>
      </c>
      <c r="CX11" s="2">
        <f>'Vaccine Supply Calculations'!$J$10/184</f>
        <v>233.96428571428572</v>
      </c>
      <c r="CY11" s="2">
        <f>'Vaccine Supply Calculations'!$J$10/184</f>
        <v>233.96428571428572</v>
      </c>
      <c r="CZ11" s="2">
        <f>'Vaccine Supply Calculations'!$J$10/184</f>
        <v>233.96428571428572</v>
      </c>
      <c r="DA11" s="2">
        <f>'Vaccine Supply Calculations'!$J$10/184</f>
        <v>233.96428571428572</v>
      </c>
      <c r="DB11" s="2">
        <f>'Vaccine Supply Calculations'!$J$10/184</f>
        <v>233.96428571428572</v>
      </c>
      <c r="DC11" s="2">
        <f>'Vaccine Supply Calculations'!$J$10/184</f>
        <v>233.96428571428572</v>
      </c>
      <c r="DD11" s="2">
        <f>'Vaccine Supply Calculations'!$J$10/184</f>
        <v>233.96428571428572</v>
      </c>
      <c r="DE11" s="2">
        <f>'Vaccine Supply Calculations'!$J$10/184</f>
        <v>233.96428571428572</v>
      </c>
      <c r="DF11" s="2">
        <f>'Vaccine Supply Calculations'!$J$10/184</f>
        <v>233.96428571428572</v>
      </c>
      <c r="DG11" s="2">
        <f>'Vaccine Supply Calculations'!$J$10/184</f>
        <v>233.96428571428572</v>
      </c>
      <c r="DH11" s="2">
        <f>'Vaccine Supply Calculations'!$J$10/184</f>
        <v>233.96428571428572</v>
      </c>
      <c r="DI11" s="2">
        <f>'Vaccine Supply Calculations'!$J$10/184</f>
        <v>233.96428571428572</v>
      </c>
      <c r="DJ11" s="2">
        <f>'Vaccine Supply Calculations'!$J$10/184</f>
        <v>233.96428571428572</v>
      </c>
      <c r="DK11" s="2">
        <f>'Vaccine Supply Calculations'!$J$10/184</f>
        <v>233.96428571428572</v>
      </c>
      <c r="DL11" s="2">
        <f>'Vaccine Supply Calculations'!$J$10/184</f>
        <v>233.96428571428572</v>
      </c>
      <c r="DM11" s="2">
        <f>'Vaccine Supply Calculations'!$J$10/184</f>
        <v>233.96428571428572</v>
      </c>
      <c r="DN11" s="2">
        <f>'Vaccine Supply Calculations'!$J$10/184</f>
        <v>233.96428571428572</v>
      </c>
      <c r="DO11" s="2">
        <f>'Vaccine Supply Calculations'!$J$10/184</f>
        <v>233.96428571428572</v>
      </c>
      <c r="DP11" s="2">
        <f>'Vaccine Supply Calculations'!$J$10/184</f>
        <v>233.96428571428572</v>
      </c>
      <c r="DQ11" s="2">
        <f>'Vaccine Supply Calculations'!$J$10/184</f>
        <v>233.96428571428572</v>
      </c>
      <c r="DR11" s="2">
        <f>'Vaccine Supply Calculations'!$J$10/184</f>
        <v>233.96428571428572</v>
      </c>
      <c r="DS11" s="2">
        <f>'Vaccine Supply Calculations'!$J$10/184</f>
        <v>233.96428571428572</v>
      </c>
      <c r="DT11" s="2">
        <f>'Vaccine Supply Calculations'!$J$10/184</f>
        <v>233.96428571428572</v>
      </c>
      <c r="DU11" s="2">
        <f>'Vaccine Supply Calculations'!$J$10/184</f>
        <v>233.96428571428572</v>
      </c>
      <c r="DV11" s="2">
        <f>'Vaccine Supply Calculations'!$J$10/184</f>
        <v>233.96428571428572</v>
      </c>
      <c r="DW11" s="2">
        <f>'Vaccine Supply Calculations'!$J$10/184</f>
        <v>233.96428571428572</v>
      </c>
      <c r="DX11" s="2">
        <f>'Vaccine Supply Calculations'!$J$10/184</f>
        <v>233.96428571428572</v>
      </c>
      <c r="DY11" s="2">
        <f>'Vaccine Supply Calculations'!$J$10/184</f>
        <v>233.96428571428572</v>
      </c>
      <c r="DZ11" s="2">
        <f>'Vaccine Supply Calculations'!$J$10/184</f>
        <v>233.96428571428572</v>
      </c>
      <c r="EA11" s="2">
        <f>'Vaccine Supply Calculations'!$J$10/184</f>
        <v>233.96428571428572</v>
      </c>
      <c r="EB11" s="2">
        <f>'Vaccine Supply Calculations'!$J$10/184</f>
        <v>233.96428571428572</v>
      </c>
      <c r="EC11" s="2">
        <f>'Vaccine Supply Calculations'!$J$10/184</f>
        <v>233.96428571428572</v>
      </c>
      <c r="ED11" s="2">
        <f>'Vaccine Supply Calculations'!$J$10/184</f>
        <v>233.96428571428572</v>
      </c>
      <c r="EE11" s="2">
        <f>'Vaccine Supply Calculations'!$J$10/184</f>
        <v>233.96428571428572</v>
      </c>
      <c r="EF11" s="2">
        <f>'Vaccine Supply Calculations'!$J$10/184</f>
        <v>233.96428571428572</v>
      </c>
      <c r="EG11" s="2">
        <f>'Vaccine Supply Calculations'!$J$10/184</f>
        <v>233.96428571428572</v>
      </c>
      <c r="EH11" s="2">
        <f>'Vaccine Supply Calculations'!$J$10/184</f>
        <v>233.96428571428572</v>
      </c>
      <c r="EI11" s="2">
        <f>'Vaccine Supply Calculations'!$J$10/184</f>
        <v>233.96428571428572</v>
      </c>
      <c r="EJ11" s="2">
        <f>'Vaccine Supply Calculations'!$J$10/184</f>
        <v>233.96428571428572</v>
      </c>
      <c r="EK11" s="2">
        <f>'Vaccine Supply Calculations'!$J$10/184</f>
        <v>233.96428571428572</v>
      </c>
      <c r="EL11" s="2">
        <f>'Vaccine Supply Calculations'!$J$10/184</f>
        <v>233.96428571428572</v>
      </c>
      <c r="EM11" s="2">
        <f>'Vaccine Supply Calculations'!$J$10/184</f>
        <v>233.96428571428572</v>
      </c>
      <c r="EN11" s="2">
        <f>'Vaccine Supply Calculations'!$J$10/184</f>
        <v>233.96428571428572</v>
      </c>
      <c r="EO11" s="2">
        <f>'Vaccine Supply Calculations'!$J$10/184</f>
        <v>233.96428571428572</v>
      </c>
      <c r="EP11" s="2">
        <f>'Vaccine Supply Calculations'!$J$10/184</f>
        <v>233.96428571428572</v>
      </c>
      <c r="EQ11" s="2">
        <f>'Vaccine Supply Calculations'!$J$10/184</f>
        <v>233.96428571428572</v>
      </c>
      <c r="ER11" s="2">
        <f>'Vaccine Supply Calculations'!$J$10/184</f>
        <v>233.96428571428572</v>
      </c>
      <c r="ES11" s="2">
        <f>'Vaccine Supply Calculations'!$J$10/184</f>
        <v>233.96428571428572</v>
      </c>
      <c r="ET11" s="2">
        <f>'Vaccine Supply Calculations'!$J$10/184</f>
        <v>233.96428571428572</v>
      </c>
      <c r="EU11" s="2">
        <f>'Vaccine Supply Calculations'!$J$10/184</f>
        <v>233.96428571428572</v>
      </c>
      <c r="EV11" s="2">
        <f>'Vaccine Supply Calculations'!$J$10/184</f>
        <v>233.96428571428572</v>
      </c>
      <c r="EW11" s="2">
        <f>'Vaccine Supply Calculations'!$J$10/184</f>
        <v>233.96428571428572</v>
      </c>
      <c r="EX11" s="2">
        <f>'Vaccine Supply Calculations'!$J$10/184</f>
        <v>233.96428571428572</v>
      </c>
      <c r="EY11" s="2">
        <f>'Vaccine Supply Calculations'!$J$10/184</f>
        <v>233.96428571428572</v>
      </c>
      <c r="EZ11" s="2">
        <f>'Vaccine Supply Calculations'!$J$10/184</f>
        <v>233.96428571428572</v>
      </c>
      <c r="FA11" s="2">
        <f>'Vaccine Supply Calculations'!$J$10/184</f>
        <v>233.96428571428572</v>
      </c>
      <c r="FB11" s="2">
        <f>'Vaccine Supply Calculations'!$J$10/184</f>
        <v>233.96428571428572</v>
      </c>
      <c r="FC11" s="2">
        <f>'Vaccine Supply Calculations'!$J$10/184</f>
        <v>233.96428571428572</v>
      </c>
      <c r="FD11" s="2">
        <f>'Vaccine Supply Calculations'!$J$10/184</f>
        <v>233.96428571428572</v>
      </c>
      <c r="FE11" s="2">
        <f>'Vaccine Supply Calculations'!$J$10/184</f>
        <v>233.96428571428572</v>
      </c>
      <c r="FF11" s="2">
        <f>'Vaccine Supply Calculations'!$J$10/184</f>
        <v>233.96428571428572</v>
      </c>
      <c r="FG11" s="2">
        <f>'Vaccine Supply Calculations'!$J$10/184</f>
        <v>233.96428571428572</v>
      </c>
      <c r="FH11" s="2">
        <f>'Vaccine Supply Calculations'!$J$10/184</f>
        <v>233.96428571428572</v>
      </c>
      <c r="FI11" s="2">
        <f>'Vaccine Supply Calculations'!$J$10/184</f>
        <v>233.96428571428572</v>
      </c>
      <c r="FJ11" s="2">
        <f>'Vaccine Supply Calculations'!$J$10/184</f>
        <v>233.96428571428572</v>
      </c>
      <c r="FK11" s="2">
        <f>'Vaccine Supply Calculations'!$J$10/184</f>
        <v>233.96428571428572</v>
      </c>
      <c r="FL11" s="2">
        <f>'Vaccine Supply Calculations'!$J$10/184</f>
        <v>233.96428571428572</v>
      </c>
      <c r="FM11" s="2">
        <f>'Vaccine Supply Calculations'!$J$10/184</f>
        <v>233.96428571428572</v>
      </c>
      <c r="FN11" s="2">
        <f>'Vaccine Supply Calculations'!$J$10/184</f>
        <v>233.96428571428572</v>
      </c>
      <c r="FO11" s="2">
        <f>'Vaccine Supply Calculations'!$J$10/184</f>
        <v>233.96428571428572</v>
      </c>
      <c r="FP11" s="2">
        <f>'Vaccine Supply Calculations'!$J$10/184</f>
        <v>233.96428571428572</v>
      </c>
      <c r="FQ11" s="2">
        <f>'Vaccine Supply Calculations'!$J$10/184</f>
        <v>233.96428571428572</v>
      </c>
      <c r="FR11" s="2">
        <f>'Vaccine Supply Calculations'!$J$10/184</f>
        <v>233.96428571428572</v>
      </c>
      <c r="FS11" s="2">
        <f>'Vaccine Supply Calculations'!$J$10/184</f>
        <v>233.96428571428572</v>
      </c>
      <c r="FT11" s="2">
        <f>'Vaccine Supply Calculations'!$J$10/184</f>
        <v>233.96428571428572</v>
      </c>
      <c r="FU11" s="2">
        <f>'Vaccine Supply Calculations'!$J$10/184</f>
        <v>233.96428571428572</v>
      </c>
      <c r="FV11" s="2">
        <f>'Vaccine Supply Calculations'!$J$10/184</f>
        <v>233.96428571428572</v>
      </c>
      <c r="FW11" s="2">
        <f>'Vaccine Supply Calculations'!$J$10/184</f>
        <v>233.96428571428572</v>
      </c>
      <c r="FX11" s="2">
        <f>'Vaccine Supply Calculations'!$J$10/184</f>
        <v>233.96428571428572</v>
      </c>
      <c r="FY11" s="2">
        <f>'Vaccine Supply Calculations'!$J$10/184</f>
        <v>233.96428571428572</v>
      </c>
      <c r="FZ11" s="2">
        <f>'Vaccine Supply Calculations'!$J$10/184</f>
        <v>233.96428571428572</v>
      </c>
      <c r="GA11" s="2">
        <f>'Vaccine Supply Calculations'!$J$10/184</f>
        <v>233.96428571428572</v>
      </c>
      <c r="GB11" s="2">
        <f>'Vaccine Supply Calculations'!$J$10/184</f>
        <v>233.96428571428572</v>
      </c>
      <c r="GC11" s="2">
        <f>'Vaccine Supply Calculations'!$J$10/184</f>
        <v>233.96428571428572</v>
      </c>
      <c r="GD11" s="2">
        <f>'Vaccine Supply Calculations'!$J$10/184</f>
        <v>233.96428571428572</v>
      </c>
      <c r="GE11" s="2">
        <f>'Vaccine Supply Calculations'!$J$10/184</f>
        <v>233.96428571428572</v>
      </c>
      <c r="GF11" s="2">
        <f>'Vaccine Supply Calculations'!$J$10/184</f>
        <v>233.96428571428572</v>
      </c>
      <c r="GG11" s="2">
        <f>'Vaccine Supply Calculations'!$J$10/184</f>
        <v>233.96428571428572</v>
      </c>
      <c r="GH11" s="2">
        <f>'Vaccine Supply Calculations'!$J$10/184</f>
        <v>233.96428571428572</v>
      </c>
      <c r="GI11" s="2">
        <f>'Vaccine Supply Calculations'!$J$10/184</f>
        <v>233.96428571428572</v>
      </c>
      <c r="GJ11" s="2">
        <f>'Vaccine Supply Calculations'!$J$10/184</f>
        <v>233.96428571428572</v>
      </c>
      <c r="GK11" s="2">
        <f>'Vaccine Supply Calculations'!$J$10/184</f>
        <v>233.96428571428572</v>
      </c>
      <c r="GL11" s="2">
        <f>'Vaccine Supply Calculations'!$J$10/184</f>
        <v>233.96428571428572</v>
      </c>
      <c r="GM11" s="2">
        <f>'Vaccine Supply Calculations'!$J$10/184</f>
        <v>233.96428571428572</v>
      </c>
      <c r="GN11" s="2">
        <f>'Vaccine Supply Calculations'!$J$10/184</f>
        <v>233.96428571428572</v>
      </c>
      <c r="GO11" s="2">
        <f>'Vaccine Supply Calculations'!$J$10/184</f>
        <v>233.96428571428572</v>
      </c>
      <c r="GP11" s="2">
        <f>'Vaccine Supply Calculations'!$J$10/184</f>
        <v>233.96428571428572</v>
      </c>
      <c r="GQ11" s="2">
        <f>'Vaccine Supply Calculations'!$J$10/184</f>
        <v>233.96428571428572</v>
      </c>
      <c r="GR11" s="2">
        <f>'Vaccine Supply Calculations'!$J$10/184</f>
        <v>233.96428571428572</v>
      </c>
      <c r="GS11" s="2">
        <f>'Vaccine Supply Calculations'!$J$10/184</f>
        <v>233.96428571428572</v>
      </c>
      <c r="GT11" s="2">
        <f>'Vaccine Supply Calculations'!$J$10/184</f>
        <v>233.96428571428572</v>
      </c>
      <c r="GU11" s="2">
        <f>'Vaccine Supply Calculations'!$J$10/184</f>
        <v>233.96428571428572</v>
      </c>
      <c r="GV11" s="2">
        <f>'Vaccine Supply Calculations'!$J$10/184</f>
        <v>233.96428571428572</v>
      </c>
      <c r="GW11" s="2">
        <f>'Vaccine Supply Calculations'!$J$10/184</f>
        <v>233.96428571428572</v>
      </c>
      <c r="GX11" s="2">
        <f>'Vaccine Supply Calculations'!$J$10/184</f>
        <v>233.96428571428572</v>
      </c>
      <c r="GY11" s="2">
        <f>'Vaccine Supply Calculations'!$J$10/184</f>
        <v>233.96428571428572</v>
      </c>
      <c r="GZ11" s="2">
        <f>'Vaccine Supply Calculations'!$J$10/184</f>
        <v>233.96428571428572</v>
      </c>
      <c r="HA11" s="2">
        <f>'Vaccine Supply Calculations'!$J$10/184</f>
        <v>233.96428571428572</v>
      </c>
      <c r="HB11" s="2">
        <f>'Vaccine Supply Calculations'!$J$10/184</f>
        <v>233.96428571428572</v>
      </c>
      <c r="HC11" s="2">
        <f>'Vaccine Supply Calculations'!$J$10/184</f>
        <v>233.96428571428572</v>
      </c>
      <c r="HD11" s="2">
        <f>'Vaccine Supply Calculations'!$J$10/184</f>
        <v>233.96428571428572</v>
      </c>
      <c r="HE11" s="2">
        <f>'Vaccine Supply Calculations'!$J$10/184</f>
        <v>233.96428571428572</v>
      </c>
      <c r="HF11" s="2">
        <f>'Vaccine Supply Calculations'!$J$10/184</f>
        <v>233.96428571428572</v>
      </c>
      <c r="HG11" s="2">
        <f>'Vaccine Supply Calculations'!$J$10/184</f>
        <v>233.96428571428572</v>
      </c>
      <c r="HH11" s="2">
        <f>'Vaccine Supply Calculations'!$J$10/184</f>
        <v>233.96428571428572</v>
      </c>
      <c r="HI11" s="2">
        <f>'Vaccine Supply Calculations'!$J$10/184</f>
        <v>233.96428571428572</v>
      </c>
      <c r="HJ11" s="2">
        <f>'Vaccine Supply Calculations'!$J$10/184</f>
        <v>233.96428571428572</v>
      </c>
      <c r="HK11" s="2">
        <f>'Vaccine Supply Calculations'!$J$10/184</f>
        <v>233.96428571428572</v>
      </c>
      <c r="HL11" s="2">
        <f>'Vaccine Supply Calculations'!$J$10/184</f>
        <v>233.96428571428572</v>
      </c>
      <c r="HM11" s="2">
        <f>'Vaccine Supply Calculations'!$J$10/184</f>
        <v>233.96428571428572</v>
      </c>
      <c r="HN11" s="2">
        <f>'Vaccine Supply Calculations'!$J$10/184</f>
        <v>233.96428571428572</v>
      </c>
      <c r="HO11" s="2">
        <f>'Vaccine Supply Calculations'!$J$10/184</f>
        <v>233.96428571428572</v>
      </c>
      <c r="HP11" s="2">
        <f>'Vaccine Supply Calculations'!$J$10/184</f>
        <v>233.96428571428572</v>
      </c>
      <c r="HQ11" s="2">
        <f>'Vaccine Supply Calculations'!$J$10/184</f>
        <v>233.96428571428572</v>
      </c>
      <c r="HR11" s="2">
        <f>'Vaccine Supply Calculations'!$J$10/184</f>
        <v>233.96428571428572</v>
      </c>
      <c r="HS11" s="2">
        <f>'Vaccine Supply Calculations'!$J$10/184</f>
        <v>233.96428571428572</v>
      </c>
      <c r="HT11" s="2">
        <f>'Vaccine Supply Calculations'!$J$10/184</f>
        <v>233.96428571428572</v>
      </c>
      <c r="HU11" s="2">
        <f>'Vaccine Supply Calculations'!$J$10/184</f>
        <v>233.96428571428572</v>
      </c>
      <c r="HV11" s="2">
        <f>'Vaccine Supply Calculations'!$J$10/184</f>
        <v>233.96428571428572</v>
      </c>
      <c r="HW11" s="2">
        <f>'Vaccine Supply Calculations'!$J$10/184</f>
        <v>233.96428571428572</v>
      </c>
      <c r="HX11" s="2">
        <f>'Vaccine Supply Calculations'!$J$10/184</f>
        <v>233.96428571428572</v>
      </c>
      <c r="HY11" s="2">
        <f>'Vaccine Supply Calculations'!$J$10/184</f>
        <v>233.96428571428572</v>
      </c>
      <c r="HZ11" s="2">
        <f>'Vaccine Supply Calculations'!$J$10/184</f>
        <v>233.96428571428572</v>
      </c>
      <c r="IA11" s="2">
        <f>'Vaccine Supply Calculations'!$J$10/184</f>
        <v>233.96428571428572</v>
      </c>
      <c r="IB11" s="2">
        <f>'Vaccine Supply Calculations'!$J$10/184</f>
        <v>233.96428571428572</v>
      </c>
      <c r="IC11" s="2">
        <f>'Vaccine Supply Calculations'!$J$10/184</f>
        <v>233.96428571428572</v>
      </c>
      <c r="ID11" s="2">
        <f>'Vaccine Supply Calculations'!$J$10/184</f>
        <v>233.96428571428572</v>
      </c>
      <c r="IE11" s="2">
        <f>'Vaccine Supply Calculations'!$J$10/184</f>
        <v>233.96428571428572</v>
      </c>
      <c r="IF11" s="2">
        <f>'Vaccine Supply Calculations'!$J$10/184</f>
        <v>233.96428571428572</v>
      </c>
      <c r="IG11" s="2">
        <f>'Vaccine Supply Calculations'!$J$10/184</f>
        <v>233.96428571428572</v>
      </c>
      <c r="IH11" s="2">
        <f>'Vaccine Supply Calculations'!$J$10/184</f>
        <v>233.96428571428572</v>
      </c>
      <c r="II11" s="2">
        <f>'Vaccine Supply Calculations'!$J$10/184</f>
        <v>233.96428571428572</v>
      </c>
      <c r="IJ11" s="2">
        <f>'Vaccine Supply Calculations'!$J$10/184</f>
        <v>233.96428571428572</v>
      </c>
      <c r="IK11" s="2">
        <f>'Vaccine Supply Calculations'!$J$10/184</f>
        <v>233.96428571428572</v>
      </c>
      <c r="IL11" s="2">
        <f>'Vaccine Supply Calculations'!$J$10/184</f>
        <v>233.96428571428572</v>
      </c>
      <c r="IM11" s="2">
        <f>'Vaccine Supply Calculations'!$J$10/184</f>
        <v>233.96428571428572</v>
      </c>
      <c r="IN11" s="2">
        <f>'Vaccine Supply Calculations'!$J$10/184</f>
        <v>233.96428571428572</v>
      </c>
      <c r="IO11" s="2">
        <f>'Vaccine Supply Calculations'!$J$10/184</f>
        <v>233.96428571428572</v>
      </c>
      <c r="IP11" s="2">
        <f>'Vaccine Supply Calculations'!$J$10/184</f>
        <v>233.96428571428572</v>
      </c>
      <c r="IQ11" s="2">
        <f>'Vaccine Supply Calculations'!$J$10/184</f>
        <v>233.96428571428572</v>
      </c>
      <c r="IR11" s="2">
        <f>'Vaccine Supply Calculations'!$J$10/184</f>
        <v>233.96428571428572</v>
      </c>
      <c r="IS11" s="2">
        <f>'Vaccine Supply Calculations'!$J$10/184</f>
        <v>233.96428571428572</v>
      </c>
      <c r="IT11" s="2">
        <f>'Vaccine Supply Calculations'!$J$10/184</f>
        <v>233.96428571428572</v>
      </c>
      <c r="IU11" s="2">
        <f>'Vaccine Supply Calculations'!$J$10/184</f>
        <v>233.96428571428572</v>
      </c>
      <c r="IV11" s="2">
        <f>'Vaccine Supply Calculations'!$J$10/184</f>
        <v>233.96428571428572</v>
      </c>
      <c r="IW11" s="2">
        <f>'Vaccine Supply Calculations'!$J$10/184</f>
        <v>233.96428571428572</v>
      </c>
      <c r="IX11" s="2">
        <f>'Vaccine Supply Calculations'!$J$10/184</f>
        <v>233.96428571428572</v>
      </c>
      <c r="IY11" s="2">
        <f>'Vaccine Supply Calculations'!$J$10/184</f>
        <v>233.96428571428572</v>
      </c>
      <c r="IZ11" s="2">
        <f>'Vaccine Supply Calculations'!$J$10/184</f>
        <v>233.96428571428572</v>
      </c>
      <c r="JA11" s="2">
        <f>'Vaccine Supply Calculations'!$J$10/184</f>
        <v>233.96428571428572</v>
      </c>
      <c r="JB11" s="2">
        <f>'Vaccine Supply Calculations'!$J$10/184</f>
        <v>233.96428571428572</v>
      </c>
      <c r="JC11" s="2">
        <f>'Vaccine Supply Calculations'!$J$10/184</f>
        <v>233.96428571428572</v>
      </c>
      <c r="JD11" s="2">
        <f>'Vaccine Supply Calculations'!$J$10/184</f>
        <v>233.96428571428572</v>
      </c>
      <c r="JE11" s="2">
        <f>'Vaccine Supply Calculations'!$J$10/184</f>
        <v>233.96428571428572</v>
      </c>
      <c r="JF11" s="2">
        <f>'Vaccine Supply Calculations'!$J$10/184</f>
        <v>233.96428571428572</v>
      </c>
      <c r="JG11" s="2">
        <f>'Vaccine Supply Calculations'!$J$10/184</f>
        <v>233.96428571428572</v>
      </c>
      <c r="JH11" s="2">
        <f>'Vaccine Supply Calculations'!$J$10/184</f>
        <v>233.96428571428572</v>
      </c>
      <c r="JI11" s="2">
        <f>'Vaccine Supply Calculations'!$J$10/184</f>
        <v>233.96428571428572</v>
      </c>
      <c r="JJ11" s="2">
        <f>'Vaccine Supply Calculations'!$J$10/184</f>
        <v>233.96428571428572</v>
      </c>
      <c r="JK11" s="2">
        <f>'Vaccine Supply Calculations'!$J$10/184</f>
        <v>233.96428571428572</v>
      </c>
      <c r="JL11" s="2">
        <f>'Vaccine Supply Calculations'!$J$10/184</f>
        <v>233.96428571428572</v>
      </c>
      <c r="JM11" s="2">
        <f>'Vaccine Supply Calculations'!$J$10/184</f>
        <v>233.96428571428572</v>
      </c>
      <c r="JN11" s="2">
        <f>'Vaccine Supply Calculations'!$J$10/184</f>
        <v>233.96428571428572</v>
      </c>
      <c r="JO11" s="2">
        <f>'Vaccine Supply Calculations'!$J$10/184</f>
        <v>233.96428571428572</v>
      </c>
      <c r="JP11" s="2">
        <f>'Vaccine Supply Calculations'!$J$10/184</f>
        <v>233.96428571428572</v>
      </c>
      <c r="JQ11" s="2">
        <f>'Vaccine Supply Calculations'!$J$10/184</f>
        <v>233.96428571428572</v>
      </c>
    </row>
    <row r="12" spans="2:277">
      <c r="B12" s="5" t="s">
        <v>19</v>
      </c>
      <c r="C12" s="2">
        <f>'Vaccine Supply Calculations'!$K$7/91</f>
        <v>181.12276295133438</v>
      </c>
      <c r="D12" s="2">
        <f>'Vaccine Supply Calculations'!$K$7/91</f>
        <v>181.12276295133438</v>
      </c>
      <c r="E12" s="2">
        <f>'Vaccine Supply Calculations'!$K$7/91</f>
        <v>181.12276295133438</v>
      </c>
      <c r="F12" s="2">
        <f>'Vaccine Supply Calculations'!$K$7/91</f>
        <v>181.12276295133438</v>
      </c>
      <c r="G12" s="2">
        <f>'Vaccine Supply Calculations'!$K$7/91</f>
        <v>181.12276295133438</v>
      </c>
      <c r="H12" s="2">
        <f>'Vaccine Supply Calculations'!$K$7/91</f>
        <v>181.12276295133438</v>
      </c>
      <c r="I12" s="2">
        <f>'Vaccine Supply Calculations'!$K$7/91</f>
        <v>181.12276295133438</v>
      </c>
      <c r="J12" s="2">
        <f>'Vaccine Supply Calculations'!$K$7/91</f>
        <v>181.12276295133438</v>
      </c>
      <c r="K12" s="2">
        <f>'Vaccine Supply Calculations'!$K$7/91</f>
        <v>181.12276295133438</v>
      </c>
      <c r="L12" s="2">
        <f>'Vaccine Supply Calculations'!$K$7/91</f>
        <v>181.12276295133438</v>
      </c>
      <c r="M12" s="2">
        <f>'Vaccine Supply Calculations'!$K$7/91</f>
        <v>181.12276295133438</v>
      </c>
      <c r="N12" s="2">
        <f>'Vaccine Supply Calculations'!$K$7/91</f>
        <v>181.12276295133438</v>
      </c>
      <c r="O12" s="2">
        <f>'Vaccine Supply Calculations'!$K$7/91</f>
        <v>181.12276295133438</v>
      </c>
      <c r="P12" s="2">
        <f>'Vaccine Supply Calculations'!$K$7/91</f>
        <v>181.12276295133438</v>
      </c>
      <c r="Q12" s="2">
        <f>'Vaccine Supply Calculations'!$K$7/91</f>
        <v>181.12276295133438</v>
      </c>
      <c r="R12" s="2">
        <f>'Vaccine Supply Calculations'!$K$7/91</f>
        <v>181.12276295133438</v>
      </c>
      <c r="S12" s="2">
        <f>'Vaccine Supply Calculations'!$K$7/91</f>
        <v>181.12276295133438</v>
      </c>
      <c r="T12" s="2">
        <f>'Vaccine Supply Calculations'!$K$7/91</f>
        <v>181.12276295133438</v>
      </c>
      <c r="U12" s="2">
        <f>'Vaccine Supply Calculations'!$K$7/91</f>
        <v>181.12276295133438</v>
      </c>
      <c r="V12" s="2">
        <f>'Vaccine Supply Calculations'!$K$7/91</f>
        <v>181.12276295133438</v>
      </c>
      <c r="W12" s="2">
        <f>'Vaccine Supply Calculations'!$K$7/91</f>
        <v>181.12276295133438</v>
      </c>
      <c r="X12" s="2">
        <f>'Vaccine Supply Calculations'!$K$7/91</f>
        <v>181.12276295133438</v>
      </c>
      <c r="Y12" s="2">
        <f>'Vaccine Supply Calculations'!$K$7/91</f>
        <v>181.12276295133438</v>
      </c>
      <c r="Z12" s="2">
        <f>'Vaccine Supply Calculations'!$K$7/91</f>
        <v>181.12276295133438</v>
      </c>
      <c r="AA12" s="2">
        <f>'Vaccine Supply Calculations'!$K$7/91</f>
        <v>181.12276295133438</v>
      </c>
      <c r="AB12" s="2">
        <f>'Vaccine Supply Calculations'!$K$7/91</f>
        <v>181.12276295133438</v>
      </c>
      <c r="AC12" s="2">
        <f>'Vaccine Supply Calculations'!$K$7/91</f>
        <v>181.12276295133438</v>
      </c>
      <c r="AD12" s="2">
        <f>'Vaccine Supply Calculations'!$K$7/91</f>
        <v>181.12276295133438</v>
      </c>
      <c r="AE12" s="2">
        <f>'Vaccine Supply Calculations'!$K$7/91</f>
        <v>181.12276295133438</v>
      </c>
      <c r="AF12" s="2">
        <f>'Vaccine Supply Calculations'!$K$7/91</f>
        <v>181.12276295133438</v>
      </c>
      <c r="AG12" s="2">
        <f>'Vaccine Supply Calculations'!$K$7/91</f>
        <v>181.12276295133438</v>
      </c>
      <c r="AH12" s="2">
        <f>'Vaccine Supply Calculations'!$K$7/91</f>
        <v>181.12276295133438</v>
      </c>
      <c r="AI12" s="2">
        <f>'Vaccine Supply Calculations'!$K$7/91</f>
        <v>181.12276295133438</v>
      </c>
      <c r="AJ12" s="2">
        <f>'Vaccine Supply Calculations'!$K$7/91</f>
        <v>181.12276295133438</v>
      </c>
      <c r="AK12" s="2">
        <f>'Vaccine Supply Calculations'!$K$7/91</f>
        <v>181.12276295133438</v>
      </c>
      <c r="AL12" s="2">
        <f>'Vaccine Supply Calculations'!$K$7/91</f>
        <v>181.12276295133438</v>
      </c>
      <c r="AM12" s="2">
        <f>'Vaccine Supply Calculations'!$K$7/91</f>
        <v>181.12276295133438</v>
      </c>
      <c r="AN12" s="2">
        <f>'Vaccine Supply Calculations'!$K$7/91</f>
        <v>181.12276295133438</v>
      </c>
      <c r="AO12" s="2">
        <f>'Vaccine Supply Calculations'!$K$7/91</f>
        <v>181.12276295133438</v>
      </c>
      <c r="AP12" s="2">
        <f>'Vaccine Supply Calculations'!$K$7/91</f>
        <v>181.12276295133438</v>
      </c>
      <c r="AQ12" s="2">
        <f>'Vaccine Supply Calculations'!$K$7/91</f>
        <v>181.12276295133438</v>
      </c>
      <c r="AR12" s="2">
        <f>'Vaccine Supply Calculations'!$K$7/91</f>
        <v>181.12276295133438</v>
      </c>
      <c r="AS12" s="2">
        <f>'Vaccine Supply Calculations'!$K$7/91</f>
        <v>181.12276295133438</v>
      </c>
      <c r="AT12" s="2">
        <f>'Vaccine Supply Calculations'!$K$7/91</f>
        <v>181.12276295133438</v>
      </c>
      <c r="AU12" s="2">
        <f>'Vaccine Supply Calculations'!$K$7/91</f>
        <v>181.12276295133438</v>
      </c>
      <c r="AV12" s="2">
        <f>'Vaccine Supply Calculations'!$K$7/91</f>
        <v>181.12276295133438</v>
      </c>
      <c r="AW12" s="2">
        <f>'Vaccine Supply Calculations'!$K$7/91</f>
        <v>181.12276295133438</v>
      </c>
      <c r="AX12" s="2">
        <f>'Vaccine Supply Calculations'!$K$7/91</f>
        <v>181.12276295133438</v>
      </c>
      <c r="AY12" s="2">
        <f>'Vaccine Supply Calculations'!$K$7/91</f>
        <v>181.12276295133438</v>
      </c>
      <c r="AZ12" s="2">
        <f>'Vaccine Supply Calculations'!$K$7/91</f>
        <v>181.12276295133438</v>
      </c>
      <c r="BA12" s="2">
        <f>'Vaccine Supply Calculations'!$K$7/91</f>
        <v>181.12276295133438</v>
      </c>
      <c r="BB12" s="2">
        <f>'Vaccine Supply Calculations'!$K$7/91</f>
        <v>181.12276295133438</v>
      </c>
      <c r="BC12" s="2">
        <f>'Vaccine Supply Calculations'!$K$7/91</f>
        <v>181.12276295133438</v>
      </c>
      <c r="BD12" s="2">
        <f>'Vaccine Supply Calculations'!$K$7/91</f>
        <v>181.12276295133438</v>
      </c>
      <c r="BE12" s="2">
        <f>'Vaccine Supply Calculations'!$K$7/91</f>
        <v>181.12276295133438</v>
      </c>
      <c r="BF12" s="2">
        <f>'Vaccine Supply Calculations'!$K$7/91</f>
        <v>181.12276295133438</v>
      </c>
      <c r="BG12" s="2">
        <f>'Vaccine Supply Calculations'!$K$7/91</f>
        <v>181.12276295133438</v>
      </c>
      <c r="BH12" s="2">
        <f>'Vaccine Supply Calculations'!$K$7/91</f>
        <v>181.12276295133438</v>
      </c>
      <c r="BI12" s="2">
        <f>'Vaccine Supply Calculations'!$K$7/91</f>
        <v>181.12276295133438</v>
      </c>
      <c r="BJ12" s="2">
        <f>'Vaccine Supply Calculations'!$K$7/91</f>
        <v>181.12276295133438</v>
      </c>
      <c r="BK12" s="2">
        <f>'Vaccine Supply Calculations'!$K$7/91</f>
        <v>181.12276295133438</v>
      </c>
      <c r="BL12" s="2">
        <f>'Vaccine Supply Calculations'!$K$7/91</f>
        <v>181.12276295133438</v>
      </c>
      <c r="BM12" s="2">
        <f>'Vaccine Supply Calculations'!$K$7/91</f>
        <v>181.12276295133438</v>
      </c>
      <c r="BN12" s="2">
        <f>'Vaccine Supply Calculations'!$K$7/91</f>
        <v>181.12276295133438</v>
      </c>
      <c r="BO12" s="2">
        <f>'Vaccine Supply Calculations'!$K$7/91</f>
        <v>181.12276295133438</v>
      </c>
      <c r="BP12" s="2">
        <f>'Vaccine Supply Calculations'!$K$7/91</f>
        <v>181.12276295133438</v>
      </c>
      <c r="BQ12" s="2">
        <f>'Vaccine Supply Calculations'!$K$7/91</f>
        <v>181.12276295133438</v>
      </c>
      <c r="BR12" s="2">
        <f>'Vaccine Supply Calculations'!$K$7/91</f>
        <v>181.12276295133438</v>
      </c>
      <c r="BS12" s="2">
        <f>'Vaccine Supply Calculations'!$K$7/91</f>
        <v>181.12276295133438</v>
      </c>
      <c r="BT12" s="2">
        <f>'Vaccine Supply Calculations'!$K$7/91</f>
        <v>181.12276295133438</v>
      </c>
      <c r="BU12" s="2">
        <f>'Vaccine Supply Calculations'!$K$7/91</f>
        <v>181.12276295133438</v>
      </c>
      <c r="BV12" s="2">
        <f>'Vaccine Supply Calculations'!$K$7/91</f>
        <v>181.12276295133438</v>
      </c>
      <c r="BW12" s="2">
        <f>'Vaccine Supply Calculations'!$K$7/91</f>
        <v>181.12276295133438</v>
      </c>
      <c r="BX12" s="2">
        <f>'Vaccine Supply Calculations'!$K$7/91</f>
        <v>181.12276295133438</v>
      </c>
      <c r="BY12" s="2">
        <f>'Vaccine Supply Calculations'!$K$7/91</f>
        <v>181.12276295133438</v>
      </c>
      <c r="BZ12" s="2">
        <f>'Vaccine Supply Calculations'!$K$7/91</f>
        <v>181.12276295133438</v>
      </c>
      <c r="CA12" s="2">
        <f>'Vaccine Supply Calculations'!$K$7/91</f>
        <v>181.12276295133438</v>
      </c>
      <c r="CB12" s="2">
        <f>'Vaccine Supply Calculations'!$K$7/91</f>
        <v>181.12276295133438</v>
      </c>
      <c r="CC12" s="2">
        <f>'Vaccine Supply Calculations'!$K$7/91</f>
        <v>181.12276295133438</v>
      </c>
      <c r="CD12" s="2">
        <f>'Vaccine Supply Calculations'!$K$7/91</f>
        <v>181.12276295133438</v>
      </c>
      <c r="CE12" s="2">
        <f>'Vaccine Supply Calculations'!$K$7/91</f>
        <v>181.12276295133438</v>
      </c>
      <c r="CF12" s="2">
        <f>'Vaccine Supply Calculations'!$K$7/91</f>
        <v>181.12276295133438</v>
      </c>
      <c r="CG12" s="2">
        <f>'Vaccine Supply Calculations'!$K$7/91</f>
        <v>181.12276295133438</v>
      </c>
      <c r="CH12" s="2">
        <f>'Vaccine Supply Calculations'!$K$7/91</f>
        <v>181.12276295133438</v>
      </c>
      <c r="CI12" s="2">
        <f>'Vaccine Supply Calculations'!$K$7/91</f>
        <v>181.12276295133438</v>
      </c>
      <c r="CJ12" s="2">
        <f>'Vaccine Supply Calculations'!$K$7/91</f>
        <v>181.12276295133438</v>
      </c>
      <c r="CK12" s="2">
        <f>'Vaccine Supply Calculations'!$K$7/91</f>
        <v>181.12276295133438</v>
      </c>
      <c r="CL12" s="2">
        <f>'Vaccine Supply Calculations'!$K$7/91</f>
        <v>181.12276295133438</v>
      </c>
      <c r="CM12" s="2">
        <f>'Vaccine Supply Calculations'!$K$7/91</f>
        <v>181.12276295133438</v>
      </c>
      <c r="CN12" s="2">
        <f>'Vaccine Supply Calculations'!$K$7/91</f>
        <v>181.12276295133438</v>
      </c>
      <c r="CO12" s="2">
        <f>'Vaccine Supply Calculations'!$K$7/91</f>
        <v>181.12276295133438</v>
      </c>
      <c r="CP12" s="2">
        <f>'Vaccine Supply Calculations'!$K$10/184</f>
        <v>171.68928571428572</v>
      </c>
      <c r="CQ12" s="2">
        <f>'Vaccine Supply Calculations'!$K$10/184</f>
        <v>171.68928571428572</v>
      </c>
      <c r="CR12" s="2">
        <f>'Vaccine Supply Calculations'!$K$10/184</f>
        <v>171.68928571428572</v>
      </c>
      <c r="CS12" s="2">
        <f>'Vaccine Supply Calculations'!$K$10/184</f>
        <v>171.68928571428572</v>
      </c>
      <c r="CT12" s="2">
        <f>'Vaccine Supply Calculations'!$K$10/184</f>
        <v>171.68928571428572</v>
      </c>
      <c r="CU12" s="2">
        <f>'Vaccine Supply Calculations'!$K$10/184</f>
        <v>171.68928571428572</v>
      </c>
      <c r="CV12" s="2">
        <f>'Vaccine Supply Calculations'!$K$10/184</f>
        <v>171.68928571428572</v>
      </c>
      <c r="CW12" s="2">
        <f>'Vaccine Supply Calculations'!$K$10/184</f>
        <v>171.68928571428572</v>
      </c>
      <c r="CX12" s="2">
        <f>'Vaccine Supply Calculations'!$K$10/184</f>
        <v>171.68928571428572</v>
      </c>
      <c r="CY12" s="2">
        <f>'Vaccine Supply Calculations'!$K$10/184</f>
        <v>171.68928571428572</v>
      </c>
      <c r="CZ12" s="2">
        <f>'Vaccine Supply Calculations'!$K$10/184</f>
        <v>171.68928571428572</v>
      </c>
      <c r="DA12" s="2">
        <f>'Vaccine Supply Calculations'!$K$10/184</f>
        <v>171.68928571428572</v>
      </c>
      <c r="DB12" s="2">
        <f>'Vaccine Supply Calculations'!$K$10/184</f>
        <v>171.68928571428572</v>
      </c>
      <c r="DC12" s="2">
        <f>'Vaccine Supply Calculations'!$K$10/184</f>
        <v>171.68928571428572</v>
      </c>
      <c r="DD12" s="2">
        <f>'Vaccine Supply Calculations'!$K$10/184</f>
        <v>171.68928571428572</v>
      </c>
      <c r="DE12" s="2">
        <f>'Vaccine Supply Calculations'!$K$10/184</f>
        <v>171.68928571428572</v>
      </c>
      <c r="DF12" s="2">
        <f>'Vaccine Supply Calculations'!$K$10/184</f>
        <v>171.68928571428572</v>
      </c>
      <c r="DG12" s="2">
        <f>'Vaccine Supply Calculations'!$K$10/184</f>
        <v>171.68928571428572</v>
      </c>
      <c r="DH12" s="2">
        <f>'Vaccine Supply Calculations'!$K$10/184</f>
        <v>171.68928571428572</v>
      </c>
      <c r="DI12" s="2">
        <f>'Vaccine Supply Calculations'!$K$10/184</f>
        <v>171.68928571428572</v>
      </c>
      <c r="DJ12" s="2">
        <f>'Vaccine Supply Calculations'!$K$10/184</f>
        <v>171.68928571428572</v>
      </c>
      <c r="DK12" s="2">
        <f>'Vaccine Supply Calculations'!$K$10/184</f>
        <v>171.68928571428572</v>
      </c>
      <c r="DL12" s="2">
        <f>'Vaccine Supply Calculations'!$K$10/184</f>
        <v>171.68928571428572</v>
      </c>
      <c r="DM12" s="2">
        <f>'Vaccine Supply Calculations'!$K$10/184</f>
        <v>171.68928571428572</v>
      </c>
      <c r="DN12" s="2">
        <f>'Vaccine Supply Calculations'!$K$10/184</f>
        <v>171.68928571428572</v>
      </c>
      <c r="DO12" s="2">
        <f>'Vaccine Supply Calculations'!$K$10/184</f>
        <v>171.68928571428572</v>
      </c>
      <c r="DP12" s="2">
        <f>'Vaccine Supply Calculations'!$K$10/184</f>
        <v>171.68928571428572</v>
      </c>
      <c r="DQ12" s="2">
        <f>'Vaccine Supply Calculations'!$K$10/184</f>
        <v>171.68928571428572</v>
      </c>
      <c r="DR12" s="2">
        <f>'Vaccine Supply Calculations'!$K$10/184</f>
        <v>171.68928571428572</v>
      </c>
      <c r="DS12" s="2">
        <f>'Vaccine Supply Calculations'!$K$10/184</f>
        <v>171.68928571428572</v>
      </c>
      <c r="DT12" s="2">
        <f>'Vaccine Supply Calculations'!$K$10/184</f>
        <v>171.68928571428572</v>
      </c>
      <c r="DU12" s="2">
        <f>'Vaccine Supply Calculations'!$K$10/184</f>
        <v>171.68928571428572</v>
      </c>
      <c r="DV12" s="2">
        <f>'Vaccine Supply Calculations'!$K$10/184</f>
        <v>171.68928571428572</v>
      </c>
      <c r="DW12" s="2">
        <f>'Vaccine Supply Calculations'!$K$10/184</f>
        <v>171.68928571428572</v>
      </c>
      <c r="DX12" s="2">
        <f>'Vaccine Supply Calculations'!$K$10/184</f>
        <v>171.68928571428572</v>
      </c>
      <c r="DY12" s="2">
        <f>'Vaccine Supply Calculations'!$K$10/184</f>
        <v>171.68928571428572</v>
      </c>
      <c r="DZ12" s="2">
        <f>'Vaccine Supply Calculations'!$K$10/184</f>
        <v>171.68928571428572</v>
      </c>
      <c r="EA12" s="2">
        <f>'Vaccine Supply Calculations'!$K$10/184</f>
        <v>171.68928571428572</v>
      </c>
      <c r="EB12" s="2">
        <f>'Vaccine Supply Calculations'!$K$10/184</f>
        <v>171.68928571428572</v>
      </c>
      <c r="EC12" s="2">
        <f>'Vaccine Supply Calculations'!$K$10/184</f>
        <v>171.68928571428572</v>
      </c>
      <c r="ED12" s="2">
        <f>'Vaccine Supply Calculations'!$K$10/184</f>
        <v>171.68928571428572</v>
      </c>
      <c r="EE12" s="2">
        <f>'Vaccine Supply Calculations'!$K$10/184</f>
        <v>171.68928571428572</v>
      </c>
      <c r="EF12" s="2">
        <f>'Vaccine Supply Calculations'!$K$10/184</f>
        <v>171.68928571428572</v>
      </c>
      <c r="EG12" s="2">
        <f>'Vaccine Supply Calculations'!$K$10/184</f>
        <v>171.68928571428572</v>
      </c>
      <c r="EH12" s="2">
        <f>'Vaccine Supply Calculations'!$K$10/184</f>
        <v>171.68928571428572</v>
      </c>
      <c r="EI12" s="2">
        <f>'Vaccine Supply Calculations'!$K$10/184</f>
        <v>171.68928571428572</v>
      </c>
      <c r="EJ12" s="2">
        <f>'Vaccine Supply Calculations'!$K$10/184</f>
        <v>171.68928571428572</v>
      </c>
      <c r="EK12" s="2">
        <f>'Vaccine Supply Calculations'!$K$10/184</f>
        <v>171.68928571428572</v>
      </c>
      <c r="EL12" s="2">
        <f>'Vaccine Supply Calculations'!$K$10/184</f>
        <v>171.68928571428572</v>
      </c>
      <c r="EM12" s="2">
        <f>'Vaccine Supply Calculations'!$K$10/184</f>
        <v>171.68928571428572</v>
      </c>
      <c r="EN12" s="2">
        <f>'Vaccine Supply Calculations'!$K$10/184</f>
        <v>171.68928571428572</v>
      </c>
      <c r="EO12" s="2">
        <f>'Vaccine Supply Calculations'!$K$10/184</f>
        <v>171.68928571428572</v>
      </c>
      <c r="EP12" s="2">
        <f>'Vaccine Supply Calculations'!$K$10/184</f>
        <v>171.68928571428572</v>
      </c>
      <c r="EQ12" s="2">
        <f>'Vaccine Supply Calculations'!$K$10/184</f>
        <v>171.68928571428572</v>
      </c>
      <c r="ER12" s="2">
        <f>'Vaccine Supply Calculations'!$K$10/184</f>
        <v>171.68928571428572</v>
      </c>
      <c r="ES12" s="2">
        <f>'Vaccine Supply Calculations'!$K$10/184</f>
        <v>171.68928571428572</v>
      </c>
      <c r="ET12" s="2">
        <f>'Vaccine Supply Calculations'!$K$10/184</f>
        <v>171.68928571428572</v>
      </c>
      <c r="EU12" s="2">
        <f>'Vaccine Supply Calculations'!$K$10/184</f>
        <v>171.68928571428572</v>
      </c>
      <c r="EV12" s="2">
        <f>'Vaccine Supply Calculations'!$K$10/184</f>
        <v>171.68928571428572</v>
      </c>
      <c r="EW12" s="2">
        <f>'Vaccine Supply Calculations'!$K$10/184</f>
        <v>171.68928571428572</v>
      </c>
      <c r="EX12" s="2">
        <f>'Vaccine Supply Calculations'!$K$10/184</f>
        <v>171.68928571428572</v>
      </c>
      <c r="EY12" s="2">
        <f>'Vaccine Supply Calculations'!$K$10/184</f>
        <v>171.68928571428572</v>
      </c>
      <c r="EZ12" s="2">
        <f>'Vaccine Supply Calculations'!$K$10/184</f>
        <v>171.68928571428572</v>
      </c>
      <c r="FA12" s="2">
        <f>'Vaccine Supply Calculations'!$K$10/184</f>
        <v>171.68928571428572</v>
      </c>
      <c r="FB12" s="2">
        <f>'Vaccine Supply Calculations'!$K$10/184</f>
        <v>171.68928571428572</v>
      </c>
      <c r="FC12" s="2">
        <f>'Vaccine Supply Calculations'!$K$10/184</f>
        <v>171.68928571428572</v>
      </c>
      <c r="FD12" s="2">
        <f>'Vaccine Supply Calculations'!$K$10/184</f>
        <v>171.68928571428572</v>
      </c>
      <c r="FE12" s="2">
        <f>'Vaccine Supply Calculations'!$K$10/184</f>
        <v>171.68928571428572</v>
      </c>
      <c r="FF12" s="2">
        <f>'Vaccine Supply Calculations'!$K$10/184</f>
        <v>171.68928571428572</v>
      </c>
      <c r="FG12" s="2">
        <f>'Vaccine Supply Calculations'!$K$10/184</f>
        <v>171.68928571428572</v>
      </c>
      <c r="FH12" s="2">
        <f>'Vaccine Supply Calculations'!$K$10/184</f>
        <v>171.68928571428572</v>
      </c>
      <c r="FI12" s="2">
        <f>'Vaccine Supply Calculations'!$K$10/184</f>
        <v>171.68928571428572</v>
      </c>
      <c r="FJ12" s="2">
        <f>'Vaccine Supply Calculations'!$K$10/184</f>
        <v>171.68928571428572</v>
      </c>
      <c r="FK12" s="2">
        <f>'Vaccine Supply Calculations'!$K$10/184</f>
        <v>171.68928571428572</v>
      </c>
      <c r="FL12" s="2">
        <f>'Vaccine Supply Calculations'!$K$10/184</f>
        <v>171.68928571428572</v>
      </c>
      <c r="FM12" s="2">
        <f>'Vaccine Supply Calculations'!$K$10/184</f>
        <v>171.68928571428572</v>
      </c>
      <c r="FN12" s="2">
        <f>'Vaccine Supply Calculations'!$K$10/184</f>
        <v>171.68928571428572</v>
      </c>
      <c r="FO12" s="2">
        <f>'Vaccine Supply Calculations'!$K$10/184</f>
        <v>171.68928571428572</v>
      </c>
      <c r="FP12" s="2">
        <f>'Vaccine Supply Calculations'!$K$10/184</f>
        <v>171.68928571428572</v>
      </c>
      <c r="FQ12" s="2">
        <f>'Vaccine Supply Calculations'!$K$10/184</f>
        <v>171.68928571428572</v>
      </c>
      <c r="FR12" s="2">
        <f>'Vaccine Supply Calculations'!$K$10/184</f>
        <v>171.68928571428572</v>
      </c>
      <c r="FS12" s="2">
        <f>'Vaccine Supply Calculations'!$K$10/184</f>
        <v>171.68928571428572</v>
      </c>
      <c r="FT12" s="2">
        <f>'Vaccine Supply Calculations'!$K$10/184</f>
        <v>171.68928571428572</v>
      </c>
      <c r="FU12" s="2">
        <f>'Vaccine Supply Calculations'!$K$10/184</f>
        <v>171.68928571428572</v>
      </c>
      <c r="FV12" s="2">
        <f>'Vaccine Supply Calculations'!$K$10/184</f>
        <v>171.68928571428572</v>
      </c>
      <c r="FW12" s="2">
        <f>'Vaccine Supply Calculations'!$K$10/184</f>
        <v>171.68928571428572</v>
      </c>
      <c r="FX12" s="2">
        <f>'Vaccine Supply Calculations'!$K$10/184</f>
        <v>171.68928571428572</v>
      </c>
      <c r="FY12" s="2">
        <f>'Vaccine Supply Calculations'!$K$10/184</f>
        <v>171.68928571428572</v>
      </c>
      <c r="FZ12" s="2">
        <f>'Vaccine Supply Calculations'!$K$10/184</f>
        <v>171.68928571428572</v>
      </c>
      <c r="GA12" s="2">
        <f>'Vaccine Supply Calculations'!$K$10/184</f>
        <v>171.68928571428572</v>
      </c>
      <c r="GB12" s="2">
        <f>'Vaccine Supply Calculations'!$K$10/184</f>
        <v>171.68928571428572</v>
      </c>
      <c r="GC12" s="2">
        <f>'Vaccine Supply Calculations'!$K$10/184</f>
        <v>171.68928571428572</v>
      </c>
      <c r="GD12" s="2">
        <f>'Vaccine Supply Calculations'!$K$10/184</f>
        <v>171.68928571428572</v>
      </c>
      <c r="GE12" s="2">
        <f>'Vaccine Supply Calculations'!$K$10/184</f>
        <v>171.68928571428572</v>
      </c>
      <c r="GF12" s="2">
        <f>'Vaccine Supply Calculations'!$K$10/184</f>
        <v>171.68928571428572</v>
      </c>
      <c r="GG12" s="2">
        <f>'Vaccine Supply Calculations'!$K$10/184</f>
        <v>171.68928571428572</v>
      </c>
      <c r="GH12" s="2">
        <f>'Vaccine Supply Calculations'!$K$10/184</f>
        <v>171.68928571428572</v>
      </c>
      <c r="GI12" s="2">
        <f>'Vaccine Supply Calculations'!$K$10/184</f>
        <v>171.68928571428572</v>
      </c>
      <c r="GJ12" s="2">
        <f>'Vaccine Supply Calculations'!$K$10/184</f>
        <v>171.68928571428572</v>
      </c>
      <c r="GK12" s="2">
        <f>'Vaccine Supply Calculations'!$K$10/184</f>
        <v>171.68928571428572</v>
      </c>
      <c r="GL12" s="2">
        <f>'Vaccine Supply Calculations'!$K$10/184</f>
        <v>171.68928571428572</v>
      </c>
      <c r="GM12" s="2">
        <f>'Vaccine Supply Calculations'!$K$10/184</f>
        <v>171.68928571428572</v>
      </c>
      <c r="GN12" s="2">
        <f>'Vaccine Supply Calculations'!$K$10/184</f>
        <v>171.68928571428572</v>
      </c>
      <c r="GO12" s="2">
        <f>'Vaccine Supply Calculations'!$K$10/184</f>
        <v>171.68928571428572</v>
      </c>
      <c r="GP12" s="2">
        <f>'Vaccine Supply Calculations'!$K$10/184</f>
        <v>171.68928571428572</v>
      </c>
      <c r="GQ12" s="2">
        <f>'Vaccine Supply Calculations'!$K$10/184</f>
        <v>171.68928571428572</v>
      </c>
      <c r="GR12" s="2">
        <f>'Vaccine Supply Calculations'!$K$10/184</f>
        <v>171.68928571428572</v>
      </c>
      <c r="GS12" s="2">
        <f>'Vaccine Supply Calculations'!$K$10/184</f>
        <v>171.68928571428572</v>
      </c>
      <c r="GT12" s="2">
        <f>'Vaccine Supply Calculations'!$K$10/184</f>
        <v>171.68928571428572</v>
      </c>
      <c r="GU12" s="2">
        <f>'Vaccine Supply Calculations'!$K$10/184</f>
        <v>171.68928571428572</v>
      </c>
      <c r="GV12" s="2">
        <f>'Vaccine Supply Calculations'!$K$10/184</f>
        <v>171.68928571428572</v>
      </c>
      <c r="GW12" s="2">
        <f>'Vaccine Supply Calculations'!$K$10/184</f>
        <v>171.68928571428572</v>
      </c>
      <c r="GX12" s="2">
        <f>'Vaccine Supply Calculations'!$K$10/184</f>
        <v>171.68928571428572</v>
      </c>
      <c r="GY12" s="2">
        <f>'Vaccine Supply Calculations'!$K$10/184</f>
        <v>171.68928571428572</v>
      </c>
      <c r="GZ12" s="2">
        <f>'Vaccine Supply Calculations'!$K$10/184</f>
        <v>171.68928571428572</v>
      </c>
      <c r="HA12" s="2">
        <f>'Vaccine Supply Calculations'!$K$10/184</f>
        <v>171.68928571428572</v>
      </c>
      <c r="HB12" s="2">
        <f>'Vaccine Supply Calculations'!$K$10/184</f>
        <v>171.68928571428572</v>
      </c>
      <c r="HC12" s="2">
        <f>'Vaccine Supply Calculations'!$K$10/184</f>
        <v>171.68928571428572</v>
      </c>
      <c r="HD12" s="2">
        <f>'Vaccine Supply Calculations'!$K$10/184</f>
        <v>171.68928571428572</v>
      </c>
      <c r="HE12" s="2">
        <f>'Vaccine Supply Calculations'!$K$10/184</f>
        <v>171.68928571428572</v>
      </c>
      <c r="HF12" s="2">
        <f>'Vaccine Supply Calculations'!$K$10/184</f>
        <v>171.68928571428572</v>
      </c>
      <c r="HG12" s="2">
        <f>'Vaccine Supply Calculations'!$K$10/184</f>
        <v>171.68928571428572</v>
      </c>
      <c r="HH12" s="2">
        <f>'Vaccine Supply Calculations'!$K$10/184</f>
        <v>171.68928571428572</v>
      </c>
      <c r="HI12" s="2">
        <f>'Vaccine Supply Calculations'!$K$10/184</f>
        <v>171.68928571428572</v>
      </c>
      <c r="HJ12" s="2">
        <f>'Vaccine Supply Calculations'!$K$10/184</f>
        <v>171.68928571428572</v>
      </c>
      <c r="HK12" s="2">
        <f>'Vaccine Supply Calculations'!$K$10/184</f>
        <v>171.68928571428572</v>
      </c>
      <c r="HL12" s="2">
        <f>'Vaccine Supply Calculations'!$K$10/184</f>
        <v>171.68928571428572</v>
      </c>
      <c r="HM12" s="2">
        <f>'Vaccine Supply Calculations'!$K$10/184</f>
        <v>171.68928571428572</v>
      </c>
      <c r="HN12" s="2">
        <f>'Vaccine Supply Calculations'!$K$10/184</f>
        <v>171.68928571428572</v>
      </c>
      <c r="HO12" s="2">
        <f>'Vaccine Supply Calculations'!$K$10/184</f>
        <v>171.68928571428572</v>
      </c>
      <c r="HP12" s="2">
        <f>'Vaccine Supply Calculations'!$K$10/184</f>
        <v>171.68928571428572</v>
      </c>
      <c r="HQ12" s="2">
        <f>'Vaccine Supply Calculations'!$K$10/184</f>
        <v>171.68928571428572</v>
      </c>
      <c r="HR12" s="2">
        <f>'Vaccine Supply Calculations'!$K$10/184</f>
        <v>171.68928571428572</v>
      </c>
      <c r="HS12" s="2">
        <f>'Vaccine Supply Calculations'!$K$10/184</f>
        <v>171.68928571428572</v>
      </c>
      <c r="HT12" s="2">
        <f>'Vaccine Supply Calculations'!$K$10/184</f>
        <v>171.68928571428572</v>
      </c>
      <c r="HU12" s="2">
        <f>'Vaccine Supply Calculations'!$K$10/184</f>
        <v>171.68928571428572</v>
      </c>
      <c r="HV12" s="2">
        <f>'Vaccine Supply Calculations'!$K$10/184</f>
        <v>171.68928571428572</v>
      </c>
      <c r="HW12" s="2">
        <f>'Vaccine Supply Calculations'!$K$10/184</f>
        <v>171.68928571428572</v>
      </c>
      <c r="HX12" s="2">
        <f>'Vaccine Supply Calculations'!$K$10/184</f>
        <v>171.68928571428572</v>
      </c>
      <c r="HY12" s="2">
        <f>'Vaccine Supply Calculations'!$K$10/184</f>
        <v>171.68928571428572</v>
      </c>
      <c r="HZ12" s="2">
        <f>'Vaccine Supply Calculations'!$K$10/184</f>
        <v>171.68928571428572</v>
      </c>
      <c r="IA12" s="2">
        <f>'Vaccine Supply Calculations'!$K$10/184</f>
        <v>171.68928571428572</v>
      </c>
      <c r="IB12" s="2">
        <f>'Vaccine Supply Calculations'!$K$10/184</f>
        <v>171.68928571428572</v>
      </c>
      <c r="IC12" s="2">
        <f>'Vaccine Supply Calculations'!$K$10/184</f>
        <v>171.68928571428572</v>
      </c>
      <c r="ID12" s="2">
        <f>'Vaccine Supply Calculations'!$K$10/184</f>
        <v>171.68928571428572</v>
      </c>
      <c r="IE12" s="2">
        <f>'Vaccine Supply Calculations'!$K$10/184</f>
        <v>171.68928571428572</v>
      </c>
      <c r="IF12" s="2">
        <f>'Vaccine Supply Calculations'!$K$10/184</f>
        <v>171.68928571428572</v>
      </c>
      <c r="IG12" s="2">
        <f>'Vaccine Supply Calculations'!$K$10/184</f>
        <v>171.68928571428572</v>
      </c>
      <c r="IH12" s="2">
        <f>'Vaccine Supply Calculations'!$K$10/184</f>
        <v>171.68928571428572</v>
      </c>
      <c r="II12" s="2">
        <f>'Vaccine Supply Calculations'!$K$10/184</f>
        <v>171.68928571428572</v>
      </c>
      <c r="IJ12" s="2">
        <f>'Vaccine Supply Calculations'!$K$10/184</f>
        <v>171.68928571428572</v>
      </c>
      <c r="IK12" s="2">
        <f>'Vaccine Supply Calculations'!$K$10/184</f>
        <v>171.68928571428572</v>
      </c>
      <c r="IL12" s="2">
        <f>'Vaccine Supply Calculations'!$K$10/184</f>
        <v>171.68928571428572</v>
      </c>
      <c r="IM12" s="2">
        <f>'Vaccine Supply Calculations'!$K$10/184</f>
        <v>171.68928571428572</v>
      </c>
      <c r="IN12" s="2">
        <f>'Vaccine Supply Calculations'!$K$10/184</f>
        <v>171.68928571428572</v>
      </c>
      <c r="IO12" s="2">
        <f>'Vaccine Supply Calculations'!$K$10/184</f>
        <v>171.68928571428572</v>
      </c>
      <c r="IP12" s="2">
        <f>'Vaccine Supply Calculations'!$K$10/184</f>
        <v>171.68928571428572</v>
      </c>
      <c r="IQ12" s="2">
        <f>'Vaccine Supply Calculations'!$K$10/184</f>
        <v>171.68928571428572</v>
      </c>
      <c r="IR12" s="2">
        <f>'Vaccine Supply Calculations'!$K$10/184</f>
        <v>171.68928571428572</v>
      </c>
      <c r="IS12" s="2">
        <f>'Vaccine Supply Calculations'!$K$10/184</f>
        <v>171.68928571428572</v>
      </c>
      <c r="IT12" s="2">
        <f>'Vaccine Supply Calculations'!$K$10/184</f>
        <v>171.68928571428572</v>
      </c>
      <c r="IU12" s="2">
        <f>'Vaccine Supply Calculations'!$K$10/184</f>
        <v>171.68928571428572</v>
      </c>
      <c r="IV12" s="2">
        <f>'Vaccine Supply Calculations'!$K$10/184</f>
        <v>171.68928571428572</v>
      </c>
      <c r="IW12" s="2">
        <f>'Vaccine Supply Calculations'!$K$10/184</f>
        <v>171.68928571428572</v>
      </c>
      <c r="IX12" s="2">
        <f>'Vaccine Supply Calculations'!$K$10/184</f>
        <v>171.68928571428572</v>
      </c>
      <c r="IY12" s="2">
        <f>'Vaccine Supply Calculations'!$K$10/184</f>
        <v>171.68928571428572</v>
      </c>
      <c r="IZ12" s="2">
        <f>'Vaccine Supply Calculations'!$K$10/184</f>
        <v>171.68928571428572</v>
      </c>
      <c r="JA12" s="2">
        <f>'Vaccine Supply Calculations'!$K$10/184</f>
        <v>171.68928571428572</v>
      </c>
      <c r="JB12" s="2">
        <f>'Vaccine Supply Calculations'!$K$10/184</f>
        <v>171.68928571428572</v>
      </c>
      <c r="JC12" s="2">
        <f>'Vaccine Supply Calculations'!$K$10/184</f>
        <v>171.68928571428572</v>
      </c>
      <c r="JD12" s="2">
        <f>'Vaccine Supply Calculations'!$K$10/184</f>
        <v>171.68928571428572</v>
      </c>
      <c r="JE12" s="2">
        <f>'Vaccine Supply Calculations'!$K$10/184</f>
        <v>171.68928571428572</v>
      </c>
      <c r="JF12" s="2">
        <f>'Vaccine Supply Calculations'!$K$10/184</f>
        <v>171.68928571428572</v>
      </c>
      <c r="JG12" s="2">
        <f>'Vaccine Supply Calculations'!$K$10/184</f>
        <v>171.68928571428572</v>
      </c>
      <c r="JH12" s="2">
        <f>'Vaccine Supply Calculations'!$K$10/184</f>
        <v>171.68928571428572</v>
      </c>
      <c r="JI12" s="2">
        <f>'Vaccine Supply Calculations'!$K$10/184</f>
        <v>171.68928571428572</v>
      </c>
      <c r="JJ12" s="2">
        <f>'Vaccine Supply Calculations'!$K$10/184</f>
        <v>171.68928571428572</v>
      </c>
      <c r="JK12" s="2">
        <f>'Vaccine Supply Calculations'!$K$10/184</f>
        <v>171.68928571428572</v>
      </c>
      <c r="JL12" s="2">
        <f>'Vaccine Supply Calculations'!$K$10/184</f>
        <v>171.68928571428572</v>
      </c>
      <c r="JM12" s="2">
        <f>'Vaccine Supply Calculations'!$K$10/184</f>
        <v>171.68928571428572</v>
      </c>
      <c r="JN12" s="2">
        <f>'Vaccine Supply Calculations'!$K$10/184</f>
        <v>171.68928571428572</v>
      </c>
      <c r="JO12" s="2">
        <f>'Vaccine Supply Calculations'!$K$10/184</f>
        <v>171.68928571428572</v>
      </c>
      <c r="JP12" s="2">
        <f>'Vaccine Supply Calculations'!$K$10/184</f>
        <v>171.68928571428572</v>
      </c>
      <c r="JQ12" s="2">
        <f>'Vaccine Supply Calculations'!$K$10/184</f>
        <v>171.68928571428572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3D098-32B5-4667-9C0A-4A0B6BF42CEE}">
  <sheetPr codeName="Sheet6"/>
  <dimension ref="B2:V57"/>
  <sheetViews>
    <sheetView topLeftCell="B2" workbookViewId="0">
      <selection activeCell="U2" sqref="U2"/>
    </sheetView>
  </sheetViews>
  <sheetFormatPr baseColWidth="10" defaultColWidth="8.83203125" defaultRowHeight="16"/>
  <cols>
    <col min="2" max="2" width="12.1640625" bestFit="1" customWidth="1"/>
    <col min="3" max="3" width="30.5" bestFit="1" customWidth="1"/>
    <col min="4" max="4" width="21.6640625" customWidth="1"/>
    <col min="5" max="5" width="18.1640625" bestFit="1" customWidth="1"/>
    <col min="6" max="6" width="12.1640625" bestFit="1" customWidth="1"/>
    <col min="7" max="11" width="12.1640625" customWidth="1"/>
    <col min="12" max="12" width="12.6640625" customWidth="1"/>
    <col min="13" max="13" width="14.1640625" customWidth="1"/>
    <col min="14" max="14" width="9.6640625" bestFit="1" customWidth="1"/>
    <col min="15" max="15" width="9.6640625" customWidth="1"/>
    <col min="17" max="17" width="13.5" bestFit="1" customWidth="1"/>
    <col min="18" max="18" width="20.33203125" customWidth="1"/>
    <col min="19" max="19" width="10.6640625" bestFit="1" customWidth="1"/>
    <col min="20" max="20" width="28.83203125" customWidth="1"/>
  </cols>
  <sheetData>
    <row r="2" spans="2:22">
      <c r="G2" t="s">
        <v>194</v>
      </c>
      <c r="N2" s="55" t="s">
        <v>193</v>
      </c>
      <c r="S2" t="s">
        <v>195</v>
      </c>
      <c r="U2" s="15">
        <f>'Vaccine Supply Calculations'!M7/2</f>
        <v>239646.32557714279</v>
      </c>
    </row>
    <row r="3" spans="2:22">
      <c r="B3" s="52" t="s">
        <v>0</v>
      </c>
      <c r="C3" s="52" t="s">
        <v>145</v>
      </c>
      <c r="D3" s="38" t="s">
        <v>205</v>
      </c>
      <c r="E3" s="38" t="s">
        <v>204</v>
      </c>
      <c r="F3" s="38" t="s">
        <v>181</v>
      </c>
      <c r="G3" s="38" t="s">
        <v>182</v>
      </c>
      <c r="H3" s="38" t="s">
        <v>183</v>
      </c>
      <c r="I3" s="38" t="s">
        <v>184</v>
      </c>
      <c r="J3" s="38" t="s">
        <v>185</v>
      </c>
      <c r="K3" s="38" t="s">
        <v>186</v>
      </c>
      <c r="L3" s="38" t="s">
        <v>198</v>
      </c>
      <c r="M3" t="s">
        <v>179</v>
      </c>
      <c r="N3" t="s">
        <v>180</v>
      </c>
      <c r="O3" t="s">
        <v>203</v>
      </c>
      <c r="P3" s="56"/>
      <c r="Q3" t="s">
        <v>199</v>
      </c>
      <c r="S3" t="s">
        <v>196</v>
      </c>
      <c r="U3">
        <f>U2/975</f>
        <v>245.7911031560439</v>
      </c>
    </row>
    <row r="4" spans="2:22">
      <c r="B4" s="70" t="s">
        <v>10</v>
      </c>
      <c r="C4" s="52" t="s">
        <v>25</v>
      </c>
      <c r="D4" s="57">
        <f>IF(E4/6&gt;975,E4/6,975)</f>
        <v>2005.9537705025359</v>
      </c>
      <c r="E4" s="53">
        <v>12035.722623015216</v>
      </c>
      <c r="F4" s="63">
        <v>3</v>
      </c>
      <c r="G4" s="63">
        <v>3</v>
      </c>
      <c r="H4" s="63">
        <v>3</v>
      </c>
      <c r="I4" s="63">
        <v>1</v>
      </c>
      <c r="J4" s="63">
        <v>1</v>
      </c>
      <c r="K4" s="63">
        <v>1</v>
      </c>
      <c r="L4" s="58">
        <v>0</v>
      </c>
      <c r="M4" s="38">
        <f>SUM(F4:K4)*975</f>
        <v>11700</v>
      </c>
      <c r="N4" s="57">
        <f>M4-E4</f>
        <v>-335.7226230152155</v>
      </c>
      <c r="O4" s="57">
        <f>-N4</f>
        <v>335.7226230152155</v>
      </c>
      <c r="P4" s="56" t="s">
        <v>187</v>
      </c>
      <c r="Q4" s="57">
        <f>E4*0.25</f>
        <v>3008.9306557538039</v>
      </c>
      <c r="S4" t="s">
        <v>197</v>
      </c>
      <c r="U4">
        <f>ROUNDDOWN(U3,0)</f>
        <v>245</v>
      </c>
      <c r="V4">
        <f>U4*975</f>
        <v>238875</v>
      </c>
    </row>
    <row r="5" spans="2:22">
      <c r="B5" s="70"/>
      <c r="C5" s="52" t="s">
        <v>26</v>
      </c>
      <c r="D5" s="57">
        <f t="shared" ref="D5:D27" si="0">IF(E5/6&gt;975,E5/6,975)</f>
        <v>1677.29620609481</v>
      </c>
      <c r="E5" s="53">
        <v>10063.77723656886</v>
      </c>
      <c r="F5" s="63">
        <v>1</v>
      </c>
      <c r="G5" s="63">
        <v>2</v>
      </c>
      <c r="H5" s="63">
        <v>1</v>
      </c>
      <c r="I5" s="63">
        <v>2</v>
      </c>
      <c r="J5" s="63">
        <v>1</v>
      </c>
      <c r="K5" s="63">
        <v>1</v>
      </c>
      <c r="L5" s="58">
        <v>0</v>
      </c>
      <c r="M5" s="38">
        <f t="shared" ref="M5:M27" si="1">SUM(F5:K5)*975</f>
        <v>7800</v>
      </c>
      <c r="N5" s="57">
        <f t="shared" ref="N5:N27" si="2">M5-E5</f>
        <v>-2263.7772365688597</v>
      </c>
      <c r="O5" s="57">
        <f t="shared" ref="O5:O27" si="3">-N5</f>
        <v>2263.7772365688597</v>
      </c>
      <c r="P5" s="56" t="s">
        <v>187</v>
      </c>
      <c r="Q5" s="57">
        <f t="shared" ref="Q5:Q27" si="4">E5*0.25</f>
        <v>2515.9443091422149</v>
      </c>
    </row>
    <row r="6" spans="2:22">
      <c r="B6" s="70"/>
      <c r="C6" s="52" t="s">
        <v>27</v>
      </c>
      <c r="D6" s="57">
        <f t="shared" si="0"/>
        <v>2051.3613862721777</v>
      </c>
      <c r="E6" s="53">
        <v>12308.168317633066</v>
      </c>
      <c r="F6" s="63">
        <v>1</v>
      </c>
      <c r="G6" s="63">
        <v>1</v>
      </c>
      <c r="H6" s="63">
        <v>1</v>
      </c>
      <c r="I6" s="63">
        <v>3</v>
      </c>
      <c r="J6" s="63">
        <v>1</v>
      </c>
      <c r="K6" s="63">
        <v>3</v>
      </c>
      <c r="L6" s="58">
        <v>0</v>
      </c>
      <c r="M6" s="38">
        <f t="shared" si="1"/>
        <v>9750</v>
      </c>
      <c r="N6" s="57">
        <f t="shared" si="2"/>
        <v>-2558.1683176330662</v>
      </c>
      <c r="O6" s="57">
        <f t="shared" si="3"/>
        <v>2558.1683176330662</v>
      </c>
      <c r="P6" s="56" t="s">
        <v>187</v>
      </c>
      <c r="Q6" s="57">
        <f t="shared" si="4"/>
        <v>3077.0420794082665</v>
      </c>
    </row>
    <row r="7" spans="2:22">
      <c r="B7" s="70"/>
      <c r="C7" s="52" t="s">
        <v>175</v>
      </c>
      <c r="D7" s="57">
        <f t="shared" si="0"/>
        <v>3129.6773219286151</v>
      </c>
      <c r="E7" s="53">
        <v>18778.063931571691</v>
      </c>
      <c r="F7" s="63">
        <v>2</v>
      </c>
      <c r="G7" s="63">
        <v>4</v>
      </c>
      <c r="H7" s="63">
        <v>4</v>
      </c>
      <c r="I7" s="63">
        <v>2</v>
      </c>
      <c r="J7" s="63">
        <v>2</v>
      </c>
      <c r="K7" s="63">
        <v>4</v>
      </c>
      <c r="L7" s="58">
        <v>0</v>
      </c>
      <c r="M7" s="38">
        <f t="shared" si="1"/>
        <v>17550</v>
      </c>
      <c r="N7" s="57">
        <f t="shared" si="2"/>
        <v>-1228.0639315716908</v>
      </c>
      <c r="O7" s="57">
        <f t="shared" si="3"/>
        <v>1228.0639315716908</v>
      </c>
      <c r="P7" s="56" t="s">
        <v>187</v>
      </c>
      <c r="Q7" s="57">
        <f t="shared" si="4"/>
        <v>4694.5159828929227</v>
      </c>
    </row>
    <row r="8" spans="2:22">
      <c r="B8" s="70"/>
      <c r="C8" s="52" t="s">
        <v>28</v>
      </c>
      <c r="D8" s="57">
        <f t="shared" si="0"/>
        <v>1420.1711870776153</v>
      </c>
      <c r="E8" s="53">
        <v>8521.0271224656917</v>
      </c>
      <c r="F8" s="63">
        <v>1</v>
      </c>
      <c r="G8" s="63">
        <v>2</v>
      </c>
      <c r="H8" s="63">
        <v>1</v>
      </c>
      <c r="I8" s="63">
        <v>1</v>
      </c>
      <c r="J8" s="63">
        <v>2</v>
      </c>
      <c r="K8" s="63">
        <v>1</v>
      </c>
      <c r="L8" s="58">
        <v>0</v>
      </c>
      <c r="M8" s="38">
        <f t="shared" si="1"/>
        <v>7800</v>
      </c>
      <c r="N8" s="57">
        <f t="shared" si="2"/>
        <v>-721.02712246569172</v>
      </c>
      <c r="O8" s="57">
        <f t="shared" si="3"/>
        <v>721.02712246569172</v>
      </c>
      <c r="P8" s="56" t="s">
        <v>187</v>
      </c>
      <c r="Q8" s="57">
        <f t="shared" si="4"/>
        <v>2130.2567806164229</v>
      </c>
    </row>
    <row r="9" spans="2:22">
      <c r="B9" s="70"/>
      <c r="C9" s="52" t="s">
        <v>29</v>
      </c>
      <c r="D9" s="57">
        <f t="shared" si="0"/>
        <v>7002.9821048518434</v>
      </c>
      <c r="E9" s="53">
        <v>42017.892629111062</v>
      </c>
      <c r="F9" s="63">
        <v>8</v>
      </c>
      <c r="G9" s="63">
        <v>5</v>
      </c>
      <c r="H9" s="63">
        <v>5</v>
      </c>
      <c r="I9" s="63">
        <v>6</v>
      </c>
      <c r="J9" s="63">
        <v>5</v>
      </c>
      <c r="K9" s="63">
        <v>9</v>
      </c>
      <c r="L9" s="58">
        <v>0</v>
      </c>
      <c r="M9" s="38">
        <f t="shared" si="1"/>
        <v>37050</v>
      </c>
      <c r="N9" s="57">
        <f t="shared" si="2"/>
        <v>-4967.892629111062</v>
      </c>
      <c r="O9" s="57">
        <f t="shared" si="3"/>
        <v>4967.892629111062</v>
      </c>
      <c r="P9" s="56" t="s">
        <v>187</v>
      </c>
      <c r="Q9" s="57">
        <f t="shared" si="4"/>
        <v>10504.473157277765</v>
      </c>
    </row>
    <row r="10" spans="2:22">
      <c r="B10" s="70"/>
      <c r="C10" s="52" t="s">
        <v>30</v>
      </c>
      <c r="D10" s="57">
        <f t="shared" si="0"/>
        <v>2681.5779856050922</v>
      </c>
      <c r="E10" s="53">
        <v>16089.467913630553</v>
      </c>
      <c r="F10" s="63">
        <v>2</v>
      </c>
      <c r="G10" s="63">
        <v>2</v>
      </c>
      <c r="H10" s="63">
        <v>2</v>
      </c>
      <c r="I10" s="63">
        <v>4</v>
      </c>
      <c r="J10" s="63">
        <v>2</v>
      </c>
      <c r="K10" s="63">
        <v>2</v>
      </c>
      <c r="L10" s="58">
        <v>0</v>
      </c>
      <c r="M10" s="38">
        <f t="shared" si="1"/>
        <v>13650</v>
      </c>
      <c r="N10" s="57">
        <f t="shared" si="2"/>
        <v>-2439.4679136305531</v>
      </c>
      <c r="O10" s="57">
        <f t="shared" si="3"/>
        <v>2439.4679136305531</v>
      </c>
      <c r="P10" s="56" t="s">
        <v>187</v>
      </c>
      <c r="Q10" s="57">
        <f t="shared" si="4"/>
        <v>4022.3669784076383</v>
      </c>
    </row>
    <row r="11" spans="2:22">
      <c r="B11" s="70"/>
      <c r="C11" s="52" t="s">
        <v>31</v>
      </c>
      <c r="D11" s="57">
        <f t="shared" si="0"/>
        <v>5128.3020490281897</v>
      </c>
      <c r="E11" s="53">
        <v>30769.812294169136</v>
      </c>
      <c r="F11" s="63">
        <v>4</v>
      </c>
      <c r="G11" s="63">
        <v>4</v>
      </c>
      <c r="H11" s="63">
        <v>4</v>
      </c>
      <c r="I11" s="63">
        <v>4</v>
      </c>
      <c r="J11" s="63">
        <v>4</v>
      </c>
      <c r="K11" s="63">
        <v>4</v>
      </c>
      <c r="L11" s="58">
        <v>0</v>
      </c>
      <c r="M11" s="38">
        <f t="shared" si="1"/>
        <v>23400</v>
      </c>
      <c r="N11" s="57">
        <f t="shared" si="2"/>
        <v>-7369.8122941691363</v>
      </c>
      <c r="O11" s="57">
        <f t="shared" si="3"/>
        <v>7369.8122941691363</v>
      </c>
      <c r="P11" s="56" t="s">
        <v>187</v>
      </c>
      <c r="Q11" s="57">
        <f t="shared" si="4"/>
        <v>7692.4530735422841</v>
      </c>
      <c r="U11">
        <f>V4/E28</f>
        <v>0.84158669658050489</v>
      </c>
    </row>
    <row r="12" spans="2:22">
      <c r="B12" s="70"/>
      <c r="C12" s="52" t="s">
        <v>32</v>
      </c>
      <c r="D12" s="57">
        <f t="shared" si="0"/>
        <v>1382.4847590996549</v>
      </c>
      <c r="E12" s="53">
        <v>8294.9085545979287</v>
      </c>
      <c r="F12" s="63">
        <v>1</v>
      </c>
      <c r="G12" s="63">
        <v>1</v>
      </c>
      <c r="H12" s="63">
        <v>2</v>
      </c>
      <c r="I12" s="63">
        <v>1</v>
      </c>
      <c r="J12" s="63">
        <v>2</v>
      </c>
      <c r="K12" s="63">
        <v>1</v>
      </c>
      <c r="L12" s="58">
        <v>0</v>
      </c>
      <c r="M12" s="38">
        <f t="shared" si="1"/>
        <v>7800</v>
      </c>
      <c r="N12" s="57">
        <f t="shared" si="2"/>
        <v>-494.90855459792874</v>
      </c>
      <c r="O12" s="57">
        <f t="shared" si="3"/>
        <v>494.90855459792874</v>
      </c>
      <c r="P12" s="56" t="s">
        <v>187</v>
      </c>
      <c r="Q12" s="57">
        <f t="shared" si="4"/>
        <v>2073.7271386494822</v>
      </c>
    </row>
    <row r="13" spans="2:22">
      <c r="B13" s="70"/>
      <c r="C13" s="52" t="s">
        <v>33</v>
      </c>
      <c r="D13" s="57">
        <f t="shared" si="0"/>
        <v>1936.016847107483</v>
      </c>
      <c r="E13" s="53">
        <v>11616.101082644898</v>
      </c>
      <c r="F13" s="63">
        <v>1</v>
      </c>
      <c r="G13" s="63">
        <v>1</v>
      </c>
      <c r="H13" s="63">
        <v>2</v>
      </c>
      <c r="I13" s="63">
        <v>2</v>
      </c>
      <c r="J13" s="63">
        <v>1</v>
      </c>
      <c r="K13" s="63">
        <v>2</v>
      </c>
      <c r="L13" s="58">
        <v>0</v>
      </c>
      <c r="M13" s="38">
        <f t="shared" si="1"/>
        <v>8775</v>
      </c>
      <c r="N13" s="57">
        <f t="shared" si="2"/>
        <v>-2841.1010826448983</v>
      </c>
      <c r="O13" s="57">
        <f t="shared" si="3"/>
        <v>2841.1010826448983</v>
      </c>
      <c r="P13" s="56" t="s">
        <v>187</v>
      </c>
      <c r="Q13" s="57">
        <f t="shared" si="4"/>
        <v>2904.0252706612246</v>
      </c>
    </row>
    <row r="14" spans="2:22">
      <c r="B14" s="70"/>
      <c r="C14" s="52" t="s">
        <v>34</v>
      </c>
      <c r="D14" s="57">
        <f t="shared" si="0"/>
        <v>1112.2837530517145</v>
      </c>
      <c r="E14" s="53">
        <v>6673.7025183102869</v>
      </c>
      <c r="F14" s="63">
        <v>1</v>
      </c>
      <c r="G14" s="63">
        <v>1</v>
      </c>
      <c r="H14" s="63">
        <v>1</v>
      </c>
      <c r="I14" s="63">
        <v>1</v>
      </c>
      <c r="J14" s="63">
        <v>1</v>
      </c>
      <c r="K14" s="63">
        <v>1</v>
      </c>
      <c r="L14" s="58">
        <v>0</v>
      </c>
      <c r="M14" s="38">
        <f t="shared" si="1"/>
        <v>5850</v>
      </c>
      <c r="N14" s="57">
        <f t="shared" si="2"/>
        <v>-823.70251831028691</v>
      </c>
      <c r="O14" s="57">
        <f t="shared" si="3"/>
        <v>823.70251831028691</v>
      </c>
      <c r="P14" s="56" t="s">
        <v>187</v>
      </c>
      <c r="Q14" s="57">
        <f t="shared" si="4"/>
        <v>1668.4256295775717</v>
      </c>
    </row>
    <row r="15" spans="2:22">
      <c r="B15" s="70"/>
      <c r="C15" s="52" t="s">
        <v>35</v>
      </c>
      <c r="D15" s="57">
        <f t="shared" si="0"/>
        <v>975</v>
      </c>
      <c r="E15" s="53">
        <v>5760.1413147971844</v>
      </c>
      <c r="F15" s="63">
        <v>1</v>
      </c>
      <c r="G15" s="63">
        <v>1</v>
      </c>
      <c r="H15" s="63">
        <v>1</v>
      </c>
      <c r="I15" s="63">
        <v>0</v>
      </c>
      <c r="J15" s="63">
        <v>1</v>
      </c>
      <c r="K15" s="63">
        <v>1</v>
      </c>
      <c r="L15" s="58">
        <v>0</v>
      </c>
      <c r="M15" s="38">
        <f t="shared" si="1"/>
        <v>4875</v>
      </c>
      <c r="N15" s="57">
        <f t="shared" si="2"/>
        <v>-885.14131479718435</v>
      </c>
      <c r="O15" s="57">
        <f t="shared" si="3"/>
        <v>885.14131479718435</v>
      </c>
      <c r="P15" s="56" t="s">
        <v>187</v>
      </c>
      <c r="Q15" s="57">
        <f t="shared" si="4"/>
        <v>1440.0353286992961</v>
      </c>
    </row>
    <row r="16" spans="2:22">
      <c r="B16" s="70"/>
      <c r="C16" s="52" t="s">
        <v>36</v>
      </c>
      <c r="D16" s="57">
        <f t="shared" si="0"/>
        <v>1877.3304110025856</v>
      </c>
      <c r="E16" s="53">
        <v>11263.982466015514</v>
      </c>
      <c r="F16" s="63">
        <v>1</v>
      </c>
      <c r="G16" s="63">
        <v>2</v>
      </c>
      <c r="H16" s="63">
        <v>2</v>
      </c>
      <c r="I16" s="63">
        <v>1</v>
      </c>
      <c r="J16" s="63">
        <v>2</v>
      </c>
      <c r="K16" s="63">
        <v>1</v>
      </c>
      <c r="L16" s="58">
        <v>0</v>
      </c>
      <c r="M16" s="38">
        <f t="shared" si="1"/>
        <v>8775</v>
      </c>
      <c r="N16" s="57">
        <f t="shared" si="2"/>
        <v>-2488.9824660155136</v>
      </c>
      <c r="O16" s="57">
        <f t="shared" si="3"/>
        <v>2488.9824660155136</v>
      </c>
      <c r="P16" s="56" t="s">
        <v>187</v>
      </c>
      <c r="Q16" s="57">
        <f t="shared" si="4"/>
        <v>2815.9956165038784</v>
      </c>
    </row>
    <row r="17" spans="2:17">
      <c r="B17" s="70" t="s">
        <v>11</v>
      </c>
      <c r="C17" s="52" t="s">
        <v>109</v>
      </c>
      <c r="D17" s="57">
        <f t="shared" si="0"/>
        <v>3671.0290227215005</v>
      </c>
      <c r="E17" s="53">
        <v>22026.174136329002</v>
      </c>
      <c r="F17" s="63">
        <v>3</v>
      </c>
      <c r="G17" s="63">
        <v>4</v>
      </c>
      <c r="H17" s="63">
        <v>3</v>
      </c>
      <c r="I17" s="63">
        <v>3</v>
      </c>
      <c r="J17" s="63">
        <v>3</v>
      </c>
      <c r="K17" s="63">
        <v>3</v>
      </c>
      <c r="L17" s="58">
        <v>0</v>
      </c>
      <c r="M17" s="38">
        <f t="shared" si="1"/>
        <v>18525</v>
      </c>
      <c r="N17" s="57">
        <f t="shared" si="2"/>
        <v>-3501.1741363290021</v>
      </c>
      <c r="O17" s="57">
        <f t="shared" si="3"/>
        <v>3501.1741363290021</v>
      </c>
      <c r="P17" s="56" t="s">
        <v>187</v>
      </c>
      <c r="Q17" s="57">
        <f t="shared" si="4"/>
        <v>5506.5435340822505</v>
      </c>
    </row>
    <row r="18" spans="2:17">
      <c r="B18" s="70"/>
      <c r="C18" s="52" t="s">
        <v>110</v>
      </c>
      <c r="D18" s="57">
        <f t="shared" si="0"/>
        <v>975</v>
      </c>
      <c r="E18" s="53">
        <v>5231.2123766602444</v>
      </c>
      <c r="F18" s="63">
        <v>1</v>
      </c>
      <c r="G18" s="63">
        <v>0</v>
      </c>
      <c r="H18" s="63">
        <v>1</v>
      </c>
      <c r="I18" s="63">
        <v>1</v>
      </c>
      <c r="J18" s="63">
        <v>1</v>
      </c>
      <c r="K18" s="63">
        <v>1</v>
      </c>
      <c r="L18" s="58">
        <v>0</v>
      </c>
      <c r="M18" s="38">
        <f t="shared" si="1"/>
        <v>4875</v>
      </c>
      <c r="N18" s="57">
        <f t="shared" si="2"/>
        <v>-356.21237666024444</v>
      </c>
      <c r="O18" s="57">
        <f t="shared" si="3"/>
        <v>356.21237666024444</v>
      </c>
      <c r="P18" s="56" t="s">
        <v>187</v>
      </c>
      <c r="Q18" s="57">
        <f t="shared" si="4"/>
        <v>1307.8030941650611</v>
      </c>
    </row>
    <row r="19" spans="2:17">
      <c r="B19" s="70"/>
      <c r="C19" s="52" t="s">
        <v>111</v>
      </c>
      <c r="D19" s="57">
        <f t="shared" si="0"/>
        <v>975</v>
      </c>
      <c r="E19" s="53">
        <v>5137.5282400275855</v>
      </c>
      <c r="F19" s="63">
        <v>0</v>
      </c>
      <c r="G19" s="63">
        <v>1</v>
      </c>
      <c r="H19" s="63">
        <v>1</v>
      </c>
      <c r="I19" s="63">
        <v>1</v>
      </c>
      <c r="J19" s="63">
        <v>1</v>
      </c>
      <c r="K19" s="63">
        <v>0</v>
      </c>
      <c r="L19" s="58">
        <v>0</v>
      </c>
      <c r="M19" s="38">
        <f t="shared" si="1"/>
        <v>3900</v>
      </c>
      <c r="N19" s="57">
        <f t="shared" si="2"/>
        <v>-1237.5282400275855</v>
      </c>
      <c r="O19" s="57">
        <f t="shared" si="3"/>
        <v>1237.5282400275855</v>
      </c>
      <c r="P19" s="56" t="s">
        <v>187</v>
      </c>
      <c r="Q19" s="57">
        <f t="shared" si="4"/>
        <v>1284.3820600068964</v>
      </c>
    </row>
    <row r="20" spans="2:17">
      <c r="B20" s="62" t="s">
        <v>12</v>
      </c>
      <c r="C20" s="52" t="s">
        <v>155</v>
      </c>
      <c r="D20" s="57">
        <f t="shared" si="0"/>
        <v>1902.6958379783248</v>
      </c>
      <c r="E20" s="53">
        <v>11416.175027869949</v>
      </c>
      <c r="F20" s="63">
        <v>1</v>
      </c>
      <c r="G20" s="63">
        <v>1</v>
      </c>
      <c r="H20" s="63">
        <v>1</v>
      </c>
      <c r="I20" s="63">
        <v>2</v>
      </c>
      <c r="J20" s="63">
        <v>2</v>
      </c>
      <c r="K20" s="63">
        <v>2</v>
      </c>
      <c r="L20" s="58">
        <v>0</v>
      </c>
      <c r="M20" s="38">
        <f t="shared" si="1"/>
        <v>8775</v>
      </c>
      <c r="N20" s="57">
        <f t="shared" si="2"/>
        <v>-2641.1750278699492</v>
      </c>
      <c r="O20" s="57">
        <f t="shared" si="3"/>
        <v>2641.1750278699492</v>
      </c>
      <c r="P20" s="56" t="s">
        <v>187</v>
      </c>
      <c r="Q20" s="57">
        <f t="shared" si="4"/>
        <v>2854.0437569674873</v>
      </c>
    </row>
    <row r="21" spans="2:17">
      <c r="B21" s="62" t="s">
        <v>13</v>
      </c>
      <c r="C21" s="52" t="s">
        <v>156</v>
      </c>
      <c r="D21" s="57">
        <f t="shared" si="0"/>
        <v>1387.1499107166301</v>
      </c>
      <c r="E21" s="53">
        <v>8322.8994642997804</v>
      </c>
      <c r="F21" s="63">
        <v>1</v>
      </c>
      <c r="G21" s="63">
        <v>2</v>
      </c>
      <c r="H21" s="63">
        <v>1</v>
      </c>
      <c r="I21" s="63">
        <v>1</v>
      </c>
      <c r="J21" s="63">
        <v>2</v>
      </c>
      <c r="K21" s="63">
        <v>1</v>
      </c>
      <c r="L21" s="58">
        <v>0</v>
      </c>
      <c r="M21" s="38">
        <f t="shared" si="1"/>
        <v>7800</v>
      </c>
      <c r="N21" s="57">
        <f t="shared" si="2"/>
        <v>-522.89946429978045</v>
      </c>
      <c r="O21" s="57">
        <f t="shared" si="3"/>
        <v>522.89946429978045</v>
      </c>
      <c r="P21" s="56" t="s">
        <v>187</v>
      </c>
      <c r="Q21" s="57">
        <f t="shared" si="4"/>
        <v>2080.7248660749451</v>
      </c>
    </row>
    <row r="22" spans="2:17">
      <c r="B22" s="62" t="s">
        <v>14</v>
      </c>
      <c r="C22" s="52" t="s">
        <v>157</v>
      </c>
      <c r="D22" s="57">
        <f t="shared" si="0"/>
        <v>1678.0450240792968</v>
      </c>
      <c r="E22" s="53">
        <v>10068.27014447578</v>
      </c>
      <c r="F22" s="63">
        <v>2</v>
      </c>
      <c r="G22" s="63">
        <v>1</v>
      </c>
      <c r="H22" s="63">
        <v>1</v>
      </c>
      <c r="I22" s="63">
        <v>1</v>
      </c>
      <c r="J22" s="63">
        <v>2</v>
      </c>
      <c r="K22" s="63">
        <v>1</v>
      </c>
      <c r="L22" s="58">
        <v>0</v>
      </c>
      <c r="M22" s="38">
        <f t="shared" si="1"/>
        <v>7800</v>
      </c>
      <c r="N22" s="57">
        <f t="shared" si="2"/>
        <v>-2268.2701444757804</v>
      </c>
      <c r="O22" s="57">
        <f t="shared" si="3"/>
        <v>2268.2701444757804</v>
      </c>
      <c r="P22" s="56" t="s">
        <v>187</v>
      </c>
      <c r="Q22" s="57">
        <f t="shared" si="4"/>
        <v>2517.0675361189451</v>
      </c>
    </row>
    <row r="23" spans="2:17">
      <c r="B23" s="62" t="s">
        <v>15</v>
      </c>
      <c r="C23" s="52" t="s">
        <v>158</v>
      </c>
      <c r="D23" s="57">
        <f t="shared" si="0"/>
        <v>1273.3298855143914</v>
      </c>
      <c r="E23" s="53">
        <v>7639.9793130863491</v>
      </c>
      <c r="F23" s="63">
        <v>1</v>
      </c>
      <c r="G23" s="63">
        <v>1</v>
      </c>
      <c r="H23" s="63">
        <v>1</v>
      </c>
      <c r="I23" s="63">
        <v>1</v>
      </c>
      <c r="J23" s="63">
        <v>1</v>
      </c>
      <c r="K23" s="63">
        <v>1</v>
      </c>
      <c r="L23" s="58">
        <v>0</v>
      </c>
      <c r="M23" s="38">
        <f t="shared" si="1"/>
        <v>5850</v>
      </c>
      <c r="N23" s="57">
        <f t="shared" si="2"/>
        <v>-1789.9793130863491</v>
      </c>
      <c r="O23" s="57">
        <f t="shared" si="3"/>
        <v>1789.9793130863491</v>
      </c>
      <c r="P23" s="56" t="s">
        <v>187</v>
      </c>
      <c r="Q23" s="57">
        <f t="shared" si="4"/>
        <v>1909.9948282715873</v>
      </c>
    </row>
    <row r="24" spans="2:17">
      <c r="B24" s="62" t="s">
        <v>16</v>
      </c>
      <c r="C24" s="52" t="s">
        <v>159</v>
      </c>
      <c r="D24" s="57">
        <f t="shared" si="0"/>
        <v>983.1594641390285</v>
      </c>
      <c r="E24" s="53">
        <v>5898.9567848341712</v>
      </c>
      <c r="F24" s="63">
        <v>1</v>
      </c>
      <c r="G24" s="63">
        <v>0</v>
      </c>
      <c r="H24" s="63">
        <v>1</v>
      </c>
      <c r="I24" s="63">
        <v>1</v>
      </c>
      <c r="J24" s="63">
        <v>1</v>
      </c>
      <c r="K24" s="63">
        <v>1</v>
      </c>
      <c r="L24" s="58">
        <v>0</v>
      </c>
      <c r="M24" s="38">
        <f t="shared" si="1"/>
        <v>4875</v>
      </c>
      <c r="N24" s="57">
        <f t="shared" si="2"/>
        <v>-1023.9567848341712</v>
      </c>
      <c r="O24" s="57">
        <f t="shared" si="3"/>
        <v>1023.9567848341712</v>
      </c>
      <c r="P24" s="56" t="s">
        <v>187</v>
      </c>
      <c r="Q24" s="57">
        <f t="shared" si="4"/>
        <v>1474.7391962085428</v>
      </c>
    </row>
    <row r="25" spans="2:17">
      <c r="B25" s="62" t="s">
        <v>17</v>
      </c>
      <c r="C25" s="52" t="s">
        <v>160</v>
      </c>
      <c r="D25" s="57">
        <f t="shared" si="0"/>
        <v>975</v>
      </c>
      <c r="E25" s="53">
        <v>4975.3975463488987</v>
      </c>
      <c r="F25" s="63">
        <v>1</v>
      </c>
      <c r="G25" s="63">
        <v>1</v>
      </c>
      <c r="H25" s="63">
        <v>0</v>
      </c>
      <c r="I25" s="63">
        <v>1</v>
      </c>
      <c r="J25" s="63">
        <v>1</v>
      </c>
      <c r="K25" s="63">
        <v>0</v>
      </c>
      <c r="L25" s="58">
        <v>0</v>
      </c>
      <c r="M25" s="38">
        <f t="shared" si="1"/>
        <v>3900</v>
      </c>
      <c r="N25" s="57">
        <f t="shared" si="2"/>
        <v>-1075.3975463488987</v>
      </c>
      <c r="O25" s="57">
        <f t="shared" si="3"/>
        <v>1075.3975463488987</v>
      </c>
      <c r="P25" s="56" t="s">
        <v>187</v>
      </c>
      <c r="Q25" s="57">
        <f t="shared" si="4"/>
        <v>1243.8493865872247</v>
      </c>
    </row>
    <row r="26" spans="2:17">
      <c r="B26" s="62" t="s">
        <v>18</v>
      </c>
      <c r="C26" s="52" t="s">
        <v>161</v>
      </c>
      <c r="D26" s="57">
        <f t="shared" si="0"/>
        <v>975</v>
      </c>
      <c r="E26" s="53">
        <v>4711.2059085329247</v>
      </c>
      <c r="F26" s="63">
        <v>1</v>
      </c>
      <c r="G26" s="63">
        <v>0</v>
      </c>
      <c r="H26" s="63">
        <v>0</v>
      </c>
      <c r="I26" s="63">
        <v>1</v>
      </c>
      <c r="J26" s="63">
        <v>1</v>
      </c>
      <c r="K26" s="63">
        <v>1</v>
      </c>
      <c r="L26" s="58">
        <v>0</v>
      </c>
      <c r="M26" s="38">
        <f t="shared" si="1"/>
        <v>3900</v>
      </c>
      <c r="N26" s="57">
        <f t="shared" si="2"/>
        <v>-811.2059085329247</v>
      </c>
      <c r="O26" s="57">
        <f t="shared" si="3"/>
        <v>811.2059085329247</v>
      </c>
      <c r="P26" s="56" t="s">
        <v>187</v>
      </c>
      <c r="Q26" s="57">
        <f t="shared" si="4"/>
        <v>1177.8014771332312</v>
      </c>
    </row>
    <row r="27" spans="2:17">
      <c r="B27" s="62" t="s">
        <v>19</v>
      </c>
      <c r="C27" s="52" t="s">
        <v>162</v>
      </c>
      <c r="D27" s="57">
        <f t="shared" si="0"/>
        <v>975</v>
      </c>
      <c r="E27" s="61">
        <v>4218.2828953146327</v>
      </c>
      <c r="F27" s="63">
        <v>1</v>
      </c>
      <c r="G27" s="63">
        <v>1</v>
      </c>
      <c r="H27" s="63">
        <v>1</v>
      </c>
      <c r="I27" s="63">
        <v>0</v>
      </c>
      <c r="J27" s="63">
        <v>0</v>
      </c>
      <c r="K27" s="63">
        <v>1</v>
      </c>
      <c r="L27" s="58">
        <v>0</v>
      </c>
      <c r="M27" s="38">
        <f t="shared" si="1"/>
        <v>3900</v>
      </c>
      <c r="N27" s="57">
        <f t="shared" si="2"/>
        <v>-318.2828953146327</v>
      </c>
      <c r="O27" s="57">
        <f t="shared" si="3"/>
        <v>318.2828953146327</v>
      </c>
      <c r="P27" s="56" t="s">
        <v>187</v>
      </c>
      <c r="Q27" s="57">
        <f t="shared" si="4"/>
        <v>1054.5707238286582</v>
      </c>
    </row>
    <row r="28" spans="2:17">
      <c r="B28" s="68"/>
      <c r="D28" s="38"/>
      <c r="E28" s="59">
        <f>SUM(E4:E27)</f>
        <v>283838.84984231042</v>
      </c>
      <c r="F28" s="38">
        <f>SUM(F4:F27)</f>
        <v>40</v>
      </c>
      <c r="G28" s="38">
        <f t="shared" ref="G28:K28" si="5">SUM(G4:G27)</f>
        <v>41</v>
      </c>
      <c r="H28" s="38">
        <f t="shared" si="5"/>
        <v>40</v>
      </c>
      <c r="I28" s="38">
        <f t="shared" si="5"/>
        <v>41</v>
      </c>
      <c r="J28" s="38">
        <f t="shared" si="5"/>
        <v>40</v>
      </c>
      <c r="K28" s="38">
        <f t="shared" si="5"/>
        <v>43</v>
      </c>
      <c r="L28" s="60">
        <f>SUM(L4:L27)</f>
        <v>0</v>
      </c>
      <c r="M28" s="38">
        <f>SUM(M4:M27)</f>
        <v>238875</v>
      </c>
      <c r="N28" s="57"/>
      <c r="O28" s="57"/>
      <c r="P28" s="38"/>
      <c r="Q28" s="57"/>
    </row>
    <row r="29" spans="2:17">
      <c r="B29" s="68"/>
      <c r="E29" s="54" t="s">
        <v>193</v>
      </c>
      <c r="F29" s="56" t="s">
        <v>105</v>
      </c>
      <c r="G29" s="56" t="s">
        <v>105</v>
      </c>
      <c r="H29" s="56" t="s">
        <v>105</v>
      </c>
      <c r="I29" s="56" t="s">
        <v>105</v>
      </c>
      <c r="J29" s="56" t="s">
        <v>105</v>
      </c>
      <c r="K29" s="56" t="s">
        <v>105</v>
      </c>
      <c r="L29" t="s">
        <v>192</v>
      </c>
      <c r="N29" s="15"/>
      <c r="O29" s="15"/>
    </row>
    <row r="30" spans="2:17">
      <c r="B30" s="68"/>
      <c r="C30" s="18"/>
      <c r="D30" s="18" t="s">
        <v>202</v>
      </c>
      <c r="E30" s="38">
        <f>SUM(F30:K30)</f>
        <v>245</v>
      </c>
      <c r="F30" s="38">
        <f>ROUNDDOWN($U$4/6,0)</f>
        <v>40</v>
      </c>
      <c r="G30" s="38">
        <f>ROUNDUP($U$4/6,0)</f>
        <v>41</v>
      </c>
      <c r="H30" s="38">
        <f t="shared" ref="H30:J30" si="6">ROUNDDOWN($U$4/6,0)</f>
        <v>40</v>
      </c>
      <c r="I30" s="38">
        <f>ROUNDUP($U$4/6,0)</f>
        <v>41</v>
      </c>
      <c r="J30" s="38">
        <f t="shared" si="6"/>
        <v>40</v>
      </c>
      <c r="K30" s="38">
        <f>U4-SUM(F30:J30)</f>
        <v>43</v>
      </c>
      <c r="N30" s="15"/>
      <c r="O30" s="15"/>
    </row>
    <row r="31" spans="2:17">
      <c r="B31" s="5"/>
      <c r="E31" s="15"/>
      <c r="N31" s="15"/>
      <c r="O31" s="15"/>
    </row>
    <row r="32" spans="2:17">
      <c r="B32" s="5"/>
      <c r="E32" s="54" t="s">
        <v>193</v>
      </c>
      <c r="N32" s="15"/>
      <c r="O32" s="15"/>
    </row>
    <row r="33" spans="2:15">
      <c r="B33" s="5"/>
      <c r="D33" t="s">
        <v>145</v>
      </c>
      <c r="G33" t="s">
        <v>188</v>
      </c>
      <c r="I33" t="s">
        <v>189</v>
      </c>
      <c r="K33" t="s">
        <v>191</v>
      </c>
      <c r="N33" s="15"/>
      <c r="O33" s="15"/>
    </row>
    <row r="34" spans="2:15" ht="15.75" customHeight="1">
      <c r="B34" s="5"/>
      <c r="D34" t="s">
        <v>25</v>
      </c>
      <c r="E34" s="69" t="s">
        <v>201</v>
      </c>
      <c r="F34" s="69"/>
      <c r="G34" s="38">
        <f>ROUNDDOWN(D4*0.8/975,0)</f>
        <v>1</v>
      </c>
      <c r="H34" s="56" t="s">
        <v>187</v>
      </c>
      <c r="J34" s="56" t="s">
        <v>187</v>
      </c>
      <c r="K34" s="38">
        <f>ROUNDDOWN(D4*1.5/975,0)</f>
        <v>3</v>
      </c>
      <c r="L34" s="69" t="s">
        <v>200</v>
      </c>
      <c r="M34" s="69"/>
      <c r="O34" s="15"/>
    </row>
    <row r="35" spans="2:15">
      <c r="B35" s="5"/>
      <c r="D35" t="s">
        <v>26</v>
      </c>
      <c r="E35" s="69"/>
      <c r="F35" s="69"/>
      <c r="G35" s="38">
        <f t="shared" ref="G35:G57" si="7">ROUNDDOWN(D5*0.8/975,0)</f>
        <v>1</v>
      </c>
      <c r="H35" s="56" t="s">
        <v>187</v>
      </c>
      <c r="J35" s="56" t="s">
        <v>187</v>
      </c>
      <c r="K35" s="38">
        <f t="shared" ref="K35:K57" si="8">ROUNDDOWN(D5*1.5/975,0)</f>
        <v>2</v>
      </c>
      <c r="L35" s="69"/>
      <c r="M35" s="69"/>
      <c r="O35" s="15"/>
    </row>
    <row r="36" spans="2:15">
      <c r="B36" s="5"/>
      <c r="D36" t="s">
        <v>27</v>
      </c>
      <c r="G36" s="38">
        <f t="shared" si="7"/>
        <v>1</v>
      </c>
      <c r="H36" s="56" t="s">
        <v>187</v>
      </c>
      <c r="J36" s="56" t="s">
        <v>187</v>
      </c>
      <c r="K36" s="38">
        <f t="shared" si="8"/>
        <v>3</v>
      </c>
      <c r="N36" s="15"/>
      <c r="O36" s="15"/>
    </row>
    <row r="37" spans="2:15">
      <c r="B37" s="5"/>
      <c r="D37" t="s">
        <v>175</v>
      </c>
      <c r="G37" s="38">
        <f t="shared" si="7"/>
        <v>2</v>
      </c>
      <c r="H37" s="56" t="s">
        <v>187</v>
      </c>
      <c r="J37" s="56" t="s">
        <v>187</v>
      </c>
      <c r="K37" s="38">
        <f t="shared" si="8"/>
        <v>4</v>
      </c>
      <c r="N37" s="15"/>
      <c r="O37" s="15"/>
    </row>
    <row r="38" spans="2:15">
      <c r="B38" s="5"/>
      <c r="D38" t="s">
        <v>28</v>
      </c>
      <c r="G38" s="38">
        <f t="shared" si="7"/>
        <v>1</v>
      </c>
      <c r="H38" s="56" t="s">
        <v>187</v>
      </c>
      <c r="J38" s="56" t="s">
        <v>187</v>
      </c>
      <c r="K38" s="38">
        <f t="shared" si="8"/>
        <v>2</v>
      </c>
      <c r="N38" s="15"/>
      <c r="O38" s="15"/>
    </row>
    <row r="39" spans="2:15">
      <c r="D39" t="s">
        <v>29</v>
      </c>
      <c r="G39" s="38">
        <f t="shared" si="7"/>
        <v>5</v>
      </c>
      <c r="H39" s="56" t="s">
        <v>187</v>
      </c>
      <c r="J39" s="56" t="s">
        <v>187</v>
      </c>
      <c r="K39" s="38">
        <f t="shared" si="8"/>
        <v>10</v>
      </c>
    </row>
    <row r="40" spans="2:15">
      <c r="D40" t="s">
        <v>30</v>
      </c>
      <c r="G40" s="38">
        <f t="shared" si="7"/>
        <v>2</v>
      </c>
      <c r="H40" s="56" t="s">
        <v>187</v>
      </c>
      <c r="J40" s="56" t="s">
        <v>187</v>
      </c>
      <c r="K40" s="38">
        <f t="shared" si="8"/>
        <v>4</v>
      </c>
    </row>
    <row r="41" spans="2:15">
      <c r="D41" t="s">
        <v>31</v>
      </c>
      <c r="G41" s="38">
        <f t="shared" si="7"/>
        <v>4</v>
      </c>
      <c r="H41" s="56" t="s">
        <v>187</v>
      </c>
      <c r="J41" s="56" t="s">
        <v>187</v>
      </c>
      <c r="K41" s="38">
        <f t="shared" si="8"/>
        <v>7</v>
      </c>
    </row>
    <row r="42" spans="2:15">
      <c r="D42" t="s">
        <v>32</v>
      </c>
      <c r="G42" s="38">
        <f t="shared" si="7"/>
        <v>1</v>
      </c>
      <c r="H42" s="56" t="s">
        <v>187</v>
      </c>
      <c r="J42" s="56" t="s">
        <v>187</v>
      </c>
      <c r="K42" s="38">
        <f t="shared" si="8"/>
        <v>2</v>
      </c>
    </row>
    <row r="43" spans="2:15">
      <c r="D43" t="s">
        <v>33</v>
      </c>
      <c r="G43" s="38">
        <f t="shared" si="7"/>
        <v>1</v>
      </c>
      <c r="H43" s="56" t="s">
        <v>187</v>
      </c>
      <c r="J43" s="56" t="s">
        <v>187</v>
      </c>
      <c r="K43" s="38">
        <f t="shared" si="8"/>
        <v>2</v>
      </c>
    </row>
    <row r="44" spans="2:15">
      <c r="D44" t="s">
        <v>34</v>
      </c>
      <c r="G44" s="38">
        <f t="shared" si="7"/>
        <v>0</v>
      </c>
      <c r="H44" s="56" t="s">
        <v>187</v>
      </c>
      <c r="J44" s="56" t="s">
        <v>187</v>
      </c>
      <c r="K44" s="38">
        <f t="shared" si="8"/>
        <v>1</v>
      </c>
    </row>
    <row r="45" spans="2:15">
      <c r="D45" t="s">
        <v>35</v>
      </c>
      <c r="G45" s="38">
        <f t="shared" si="7"/>
        <v>0</v>
      </c>
      <c r="H45" s="56" t="s">
        <v>187</v>
      </c>
      <c r="J45" s="56" t="s">
        <v>187</v>
      </c>
      <c r="K45" s="38">
        <f t="shared" si="8"/>
        <v>1</v>
      </c>
    </row>
    <row r="46" spans="2:15">
      <c r="D46" s="18" t="s">
        <v>36</v>
      </c>
      <c r="G46" s="38">
        <f t="shared" si="7"/>
        <v>1</v>
      </c>
      <c r="H46" s="56" t="s">
        <v>187</v>
      </c>
      <c r="J46" s="56" t="s">
        <v>187</v>
      </c>
      <c r="K46" s="38">
        <f t="shared" si="8"/>
        <v>2</v>
      </c>
    </row>
    <row r="47" spans="2:15">
      <c r="D47" s="18" t="s">
        <v>109</v>
      </c>
      <c r="G47" s="38">
        <f t="shared" si="7"/>
        <v>3</v>
      </c>
      <c r="H47" s="56" t="s">
        <v>187</v>
      </c>
      <c r="J47" s="56" t="s">
        <v>187</v>
      </c>
      <c r="K47" s="38">
        <f t="shared" si="8"/>
        <v>5</v>
      </c>
    </row>
    <row r="48" spans="2:15">
      <c r="D48" s="18" t="s">
        <v>110</v>
      </c>
      <c r="G48" s="38">
        <f t="shared" si="7"/>
        <v>0</v>
      </c>
      <c r="H48" s="56" t="s">
        <v>187</v>
      </c>
      <c r="J48" s="56" t="s">
        <v>187</v>
      </c>
      <c r="K48" s="38">
        <f t="shared" si="8"/>
        <v>1</v>
      </c>
    </row>
    <row r="49" spans="4:11">
      <c r="D49" s="18" t="s">
        <v>111</v>
      </c>
      <c r="G49" s="38">
        <f t="shared" si="7"/>
        <v>0</v>
      </c>
      <c r="H49" s="56" t="s">
        <v>187</v>
      </c>
      <c r="J49" s="56" t="s">
        <v>187</v>
      </c>
      <c r="K49" s="38">
        <f t="shared" si="8"/>
        <v>1</v>
      </c>
    </row>
    <row r="50" spans="4:11">
      <c r="D50" s="18" t="s">
        <v>155</v>
      </c>
      <c r="G50" s="38">
        <f t="shared" si="7"/>
        <v>1</v>
      </c>
      <c r="H50" s="56" t="s">
        <v>187</v>
      </c>
      <c r="J50" s="56" t="s">
        <v>187</v>
      </c>
      <c r="K50" s="38">
        <f t="shared" si="8"/>
        <v>2</v>
      </c>
    </row>
    <row r="51" spans="4:11">
      <c r="D51" t="s">
        <v>156</v>
      </c>
      <c r="G51" s="38">
        <f t="shared" si="7"/>
        <v>1</v>
      </c>
      <c r="H51" s="56" t="s">
        <v>187</v>
      </c>
      <c r="J51" s="56" t="s">
        <v>187</v>
      </c>
      <c r="K51" s="38">
        <f t="shared" si="8"/>
        <v>2</v>
      </c>
    </row>
    <row r="52" spans="4:11">
      <c r="D52" t="s">
        <v>157</v>
      </c>
      <c r="G52" s="38">
        <f t="shared" si="7"/>
        <v>1</v>
      </c>
      <c r="H52" s="56" t="s">
        <v>187</v>
      </c>
      <c r="J52" s="56" t="s">
        <v>187</v>
      </c>
      <c r="K52" s="38">
        <f t="shared" si="8"/>
        <v>2</v>
      </c>
    </row>
    <row r="53" spans="4:11">
      <c r="D53" t="s">
        <v>158</v>
      </c>
      <c r="G53" s="38">
        <f t="shared" si="7"/>
        <v>1</v>
      </c>
      <c r="H53" s="56" t="s">
        <v>187</v>
      </c>
      <c r="J53" s="56" t="s">
        <v>187</v>
      </c>
      <c r="K53" s="38">
        <f t="shared" si="8"/>
        <v>1</v>
      </c>
    </row>
    <row r="54" spans="4:11">
      <c r="D54" t="s">
        <v>159</v>
      </c>
      <c r="G54" s="38">
        <f t="shared" si="7"/>
        <v>0</v>
      </c>
      <c r="H54" s="56" t="s">
        <v>187</v>
      </c>
      <c r="J54" s="56" t="s">
        <v>187</v>
      </c>
      <c r="K54" s="38">
        <f t="shared" si="8"/>
        <v>1</v>
      </c>
    </row>
    <row r="55" spans="4:11">
      <c r="D55" t="s">
        <v>160</v>
      </c>
      <c r="G55" s="38">
        <f t="shared" si="7"/>
        <v>0</v>
      </c>
      <c r="H55" s="56" t="s">
        <v>187</v>
      </c>
      <c r="J55" s="56" t="s">
        <v>187</v>
      </c>
      <c r="K55" s="38">
        <f t="shared" si="8"/>
        <v>1</v>
      </c>
    </row>
    <row r="56" spans="4:11">
      <c r="D56" t="s">
        <v>161</v>
      </c>
      <c r="G56" s="38">
        <f t="shared" si="7"/>
        <v>0</v>
      </c>
      <c r="H56" s="56" t="s">
        <v>187</v>
      </c>
      <c r="J56" s="56" t="s">
        <v>187</v>
      </c>
      <c r="K56" s="38">
        <f t="shared" si="8"/>
        <v>1</v>
      </c>
    </row>
    <row r="57" spans="4:11">
      <c r="D57" t="s">
        <v>162</v>
      </c>
      <c r="G57" s="38">
        <f t="shared" si="7"/>
        <v>0</v>
      </c>
      <c r="H57" s="56" t="s">
        <v>187</v>
      </c>
      <c r="J57" s="56" t="s">
        <v>187</v>
      </c>
      <c r="K57" s="38">
        <f t="shared" si="8"/>
        <v>1</v>
      </c>
    </row>
  </sheetData>
  <mergeCells count="5">
    <mergeCell ref="L34:M35"/>
    <mergeCell ref="B4:B16"/>
    <mergeCell ref="B28:B30"/>
    <mergeCell ref="E34:F35"/>
    <mergeCell ref="B17:B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City Demand Breakdown</vt:lpstr>
      <vt:lpstr>M1 Vancouver Hospital Breakdown</vt:lpstr>
      <vt:lpstr>M2 Victoria Hospital Breakdown</vt:lpstr>
      <vt:lpstr>First Dose Daily Demand</vt:lpstr>
      <vt:lpstr>Daily Demand Schedule</vt:lpstr>
      <vt:lpstr>Monthly Demand</vt:lpstr>
      <vt:lpstr>Vaccine Supply Calculations</vt:lpstr>
      <vt:lpstr>Daily Supply Schedule</vt:lpstr>
      <vt:lpstr>M3 Supply_Demand Model-Q2-April</vt:lpstr>
      <vt:lpstr>M4 Supply_Demand Model-Q2-May</vt:lpstr>
      <vt:lpstr>M5 Supply_Demand Model-Q2-June</vt:lpstr>
      <vt:lpstr>Demand (Q3)</vt:lpstr>
      <vt:lpstr>July Prototype To Be Explanded</vt:lpstr>
      <vt:lpstr>Vancouver Hospital Matching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Khush Dodani</cp:lastModifiedBy>
  <dcterms:created xsi:type="dcterms:W3CDTF">2021-02-11T05:31:23Z</dcterms:created>
  <dcterms:modified xsi:type="dcterms:W3CDTF">2021-02-21T00:16:38Z</dcterms:modified>
</cp:coreProperties>
</file>