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6"/>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25" i="1" l="1"/>
  <c r="D26" i="1" s="1"/>
  <c r="D27" i="1" s="1"/>
  <c r="D28" i="1" s="1"/>
  <c r="D29" i="1" s="1"/>
  <c r="D30" i="1" s="1"/>
  <c r="E30" i="1" s="1"/>
  <c r="E25" i="1"/>
  <c r="E24" i="1"/>
  <c r="D20" i="1" l="1"/>
  <c r="D23"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E27" i="1" l="1"/>
  <c r="E26" i="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E28" i="1" l="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E29" i="1" l="1"/>
  <c r="D59" i="2"/>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20" i="2" a="1"/>
  <c r="E20" i="2" s="1"/>
  <c r="E21" i="2" s="1" a="1"/>
  <c r="E21" i="2" s="1"/>
  <c r="E22" i="2" s="1" a="1"/>
  <c r="E22" i="2" s="1"/>
  <c r="E23" i="2" s="1" a="1"/>
  <c r="E23" i="2" s="1"/>
  <c r="F16" i="2" l="1"/>
  <c r="C33" i="2" s="1"/>
  <c r="F19" i="2"/>
  <c r="C36" i="2" s="1"/>
  <c r="F17" i="2"/>
  <c r="C34" i="2" s="1"/>
  <c r="F21" i="2"/>
  <c r="C38" i="2" s="1"/>
  <c r="F15" i="2"/>
  <c r="C32" i="2" s="1"/>
  <c r="F23" i="2"/>
  <c r="C40" i="2" s="1"/>
  <c r="F18" i="2"/>
  <c r="C35" i="2" s="1"/>
  <c r="F20" i="2"/>
  <c r="C37" i="2" s="1"/>
  <c r="F22" i="2"/>
  <c r="C39" i="2" s="1"/>
  <c r="E38" i="2" l="1"/>
  <c r="AC38" i="2"/>
  <c r="X38" i="2"/>
  <c r="S38" i="2"/>
  <c r="N38" i="2"/>
  <c r="I38" i="2"/>
  <c r="AG38" i="2"/>
  <c r="AB38" i="2"/>
  <c r="D38" i="2"/>
  <c r="K38" i="2"/>
  <c r="F38" i="2"/>
  <c r="AD38" i="2"/>
  <c r="AC50" i="2" s="1"/>
  <c r="Y38" i="2"/>
  <c r="T38" i="2"/>
  <c r="O38" i="2"/>
  <c r="J38" i="2"/>
  <c r="AH38" i="2"/>
  <c r="C50" i="2"/>
  <c r="D50" i="2" s="1"/>
  <c r="Q38" i="2"/>
  <c r="L38" i="2"/>
  <c r="G38" i="2"/>
  <c r="AE38" i="2"/>
  <c r="Z38" i="2"/>
  <c r="U38" i="2"/>
  <c r="T50" i="2" s="1"/>
  <c r="P38" i="2"/>
  <c r="R38" i="2"/>
  <c r="AA38" i="2"/>
  <c r="Z50" i="2" s="1"/>
  <c r="W38" i="2"/>
  <c r="M38" i="2"/>
  <c r="V38" i="2"/>
  <c r="AF38" i="2"/>
  <c r="AI38" i="2"/>
  <c r="H38" i="2"/>
  <c r="G50" i="2" s="1"/>
  <c r="AI35" i="2"/>
  <c r="U35" i="2"/>
  <c r="Z35" i="2"/>
  <c r="AH35" i="2"/>
  <c r="O35" i="2"/>
  <c r="I35" i="2"/>
  <c r="AF35" i="2"/>
  <c r="H35" i="2"/>
  <c r="AG35" i="2"/>
  <c r="N35" i="2"/>
  <c r="Y35" i="2"/>
  <c r="C47" i="2"/>
  <c r="D47" i="2" s="1"/>
  <c r="P35" i="2"/>
  <c r="O47" i="2" s="1"/>
  <c r="M35" i="2"/>
  <c r="F35" i="2"/>
  <c r="Q35" i="2"/>
  <c r="AA35" i="2"/>
  <c r="L35" i="2"/>
  <c r="J35" i="2"/>
  <c r="G35" i="2"/>
  <c r="T35" i="2"/>
  <c r="AB35" i="2"/>
  <c r="R35" i="2"/>
  <c r="K35" i="2"/>
  <c r="E35" i="2"/>
  <c r="W35" i="2"/>
  <c r="X35" i="2"/>
  <c r="V35" i="2"/>
  <c r="AE35" i="2"/>
  <c r="AD35" i="2"/>
  <c r="S35" i="2"/>
  <c r="AC35" i="2"/>
  <c r="D35" i="2"/>
  <c r="I34" i="2"/>
  <c r="D34" i="2"/>
  <c r="Y34" i="2"/>
  <c r="T34" i="2"/>
  <c r="N34" i="2"/>
  <c r="AF34" i="2"/>
  <c r="W34" i="2"/>
  <c r="Z34" i="2"/>
  <c r="Q34" i="2"/>
  <c r="F34" i="2"/>
  <c r="C46" i="2"/>
  <c r="D46" i="2" s="1"/>
  <c r="V34" i="2"/>
  <c r="AD34" i="2"/>
  <c r="X34" i="2"/>
  <c r="H34" i="2"/>
  <c r="AH34" i="2"/>
  <c r="AE34" i="2"/>
  <c r="AD46" i="2" s="1"/>
  <c r="AB34" i="2"/>
  <c r="AC34" i="2"/>
  <c r="AI34" i="2"/>
  <c r="AH46" i="2" s="1"/>
  <c r="S34" i="2"/>
  <c r="K34" i="2"/>
  <c r="E34" i="2"/>
  <c r="M34" i="2"/>
  <c r="J34" i="2"/>
  <c r="I46" i="2" s="1"/>
  <c r="G34" i="2"/>
  <c r="AG34" i="2"/>
  <c r="AA34" i="2"/>
  <c r="Z46" i="2" s="1"/>
  <c r="L34" i="2"/>
  <c r="O34" i="2"/>
  <c r="U34" i="2"/>
  <c r="P34" i="2"/>
  <c r="R34" i="2"/>
  <c r="C52" i="2"/>
  <c r="D52" i="2" s="1"/>
  <c r="V40" i="2"/>
  <c r="AH40" i="2"/>
  <c r="X40" i="2"/>
  <c r="S40" i="2"/>
  <c r="N40" i="2"/>
  <c r="O40" i="2"/>
  <c r="AB40" i="2"/>
  <c r="D40" i="2"/>
  <c r="AI40" i="2"/>
  <c r="Q40" i="2"/>
  <c r="AD40" i="2"/>
  <c r="L40" i="2"/>
  <c r="Y40" i="2"/>
  <c r="T40" i="2"/>
  <c r="U40" i="2"/>
  <c r="K40" i="2"/>
  <c r="I40" i="2"/>
  <c r="F40" i="2"/>
  <c r="E40" i="2"/>
  <c r="G40" i="2"/>
  <c r="AE40" i="2"/>
  <c r="Z40" i="2"/>
  <c r="AA40" i="2"/>
  <c r="W40" i="2"/>
  <c r="AC40" i="2"/>
  <c r="P40" i="2"/>
  <c r="O52" i="2" s="1"/>
  <c r="J40" i="2"/>
  <c r="M40" i="2"/>
  <c r="R40" i="2"/>
  <c r="AF40" i="2"/>
  <c r="AG40" i="2"/>
  <c r="H40" i="2"/>
  <c r="G52" i="2" s="1"/>
  <c r="AI36" i="2"/>
  <c r="AH36" i="2"/>
  <c r="D36" i="2"/>
  <c r="K36" i="2"/>
  <c r="H36" i="2"/>
  <c r="X36" i="2"/>
  <c r="E36" i="2"/>
  <c r="U36" i="2"/>
  <c r="AE36" i="2"/>
  <c r="O36" i="2"/>
  <c r="T36" i="2"/>
  <c r="Y36" i="2"/>
  <c r="W36" i="2"/>
  <c r="V36" i="2"/>
  <c r="M36" i="2"/>
  <c r="L36" i="2"/>
  <c r="K48" i="2" s="1"/>
  <c r="AB36" i="2"/>
  <c r="I36" i="2"/>
  <c r="S36" i="2"/>
  <c r="R36" i="2"/>
  <c r="J36" i="2"/>
  <c r="AD36" i="2"/>
  <c r="AA36" i="2"/>
  <c r="C48" i="2"/>
  <c r="D48" i="2" s="1"/>
  <c r="AC36" i="2"/>
  <c r="AB48" i="2" s="1"/>
  <c r="P36" i="2"/>
  <c r="O48" i="2" s="1"/>
  <c r="Z36" i="2"/>
  <c r="G36" i="2"/>
  <c r="F36" i="2"/>
  <c r="AF36" i="2"/>
  <c r="Q36" i="2"/>
  <c r="AG36" i="2"/>
  <c r="N36" i="2"/>
  <c r="C49" i="2"/>
  <c r="D49" i="2" s="1"/>
  <c r="R37" i="2"/>
  <c r="M37" i="2"/>
  <c r="H37" i="2"/>
  <c r="AF37" i="2"/>
  <c r="AA37" i="2"/>
  <c r="V37" i="2"/>
  <c r="K37" i="2"/>
  <c r="AH37" i="2"/>
  <c r="AI37" i="2"/>
  <c r="X37" i="2"/>
  <c r="S37" i="2"/>
  <c r="N37" i="2"/>
  <c r="I37" i="2"/>
  <c r="AG37" i="2"/>
  <c r="AB37" i="2"/>
  <c r="Q37" i="2"/>
  <c r="D37" i="2"/>
  <c r="F37" i="2"/>
  <c r="AD37" i="2"/>
  <c r="Y37" i="2"/>
  <c r="T37" i="2"/>
  <c r="O37" i="2"/>
  <c r="J37" i="2"/>
  <c r="W37" i="2"/>
  <c r="Z37" i="2"/>
  <c r="AC37" i="2"/>
  <c r="AE37" i="2"/>
  <c r="AD49" i="2" s="1"/>
  <c r="L37" i="2"/>
  <c r="U37" i="2"/>
  <c r="E37" i="2"/>
  <c r="G37" i="2"/>
  <c r="P37" i="2"/>
  <c r="J39" i="2"/>
  <c r="K39" i="2"/>
  <c r="F39" i="2"/>
  <c r="AD39" i="2"/>
  <c r="H39" i="2"/>
  <c r="AF39" i="2"/>
  <c r="AA39" i="2"/>
  <c r="W39" i="2"/>
  <c r="P39" i="2"/>
  <c r="Q39" i="2"/>
  <c r="L39" i="2"/>
  <c r="G39" i="2"/>
  <c r="N39" i="2"/>
  <c r="I39" i="2"/>
  <c r="AG39" i="2"/>
  <c r="Y39" i="2"/>
  <c r="C51" i="2"/>
  <c r="D51" i="2" s="1"/>
  <c r="AB39" i="2"/>
  <c r="AC39" i="2"/>
  <c r="R39" i="2"/>
  <c r="M39" i="2"/>
  <c r="T39" i="2"/>
  <c r="O39" i="2"/>
  <c r="V39" i="2"/>
  <c r="X39" i="2"/>
  <c r="AH39" i="2"/>
  <c r="S39" i="2"/>
  <c r="AI39" i="2"/>
  <c r="AE39" i="2"/>
  <c r="D39" i="2"/>
  <c r="U39" i="2"/>
  <c r="E39" i="2"/>
  <c r="Z39" i="2"/>
  <c r="D32" i="2"/>
  <c r="P32" i="2"/>
  <c r="Y32" i="2"/>
  <c r="AA32" i="2"/>
  <c r="K32" i="2"/>
  <c r="L32" i="2"/>
  <c r="I32" i="2"/>
  <c r="S32" i="2"/>
  <c r="AE32" i="2"/>
  <c r="AC32" i="2"/>
  <c r="W32" i="2"/>
  <c r="X32" i="2"/>
  <c r="E32" i="2"/>
  <c r="U32" i="2"/>
  <c r="G32" i="2"/>
  <c r="F32" i="2"/>
  <c r="AB32" i="2"/>
  <c r="AD32" i="2"/>
  <c r="AC44" i="2" s="1"/>
  <c r="H32" i="2"/>
  <c r="G44" i="2" s="1"/>
  <c r="T32" i="2"/>
  <c r="M32" i="2"/>
  <c r="J32" i="2"/>
  <c r="AF32" i="2"/>
  <c r="C44" i="2"/>
  <c r="D44" i="2" s="1"/>
  <c r="AG32" i="2"/>
  <c r="AH32" i="2"/>
  <c r="Z32" i="2"/>
  <c r="Y44" i="2" s="1"/>
  <c r="V32" i="2"/>
  <c r="Q32" i="2"/>
  <c r="R32" i="2"/>
  <c r="AI32" i="2"/>
  <c r="O32" i="2"/>
  <c r="N32" i="2"/>
  <c r="AI33" i="2"/>
  <c r="I33" i="2"/>
  <c r="J33" i="2"/>
  <c r="X33" i="2"/>
  <c r="AF33" i="2"/>
  <c r="AA33" i="2"/>
  <c r="D33" i="2"/>
  <c r="AG33" i="2"/>
  <c r="Y33" i="2"/>
  <c r="V33" i="2"/>
  <c r="G33" i="2"/>
  <c r="W33" i="2"/>
  <c r="H33" i="2"/>
  <c r="S33" i="2"/>
  <c r="N33" i="2"/>
  <c r="AD33" i="2"/>
  <c r="C45" i="2"/>
  <c r="D45" i="2" s="1"/>
  <c r="L33" i="2"/>
  <c r="Z33" i="2"/>
  <c r="R33" i="2"/>
  <c r="AC33" i="2"/>
  <c r="O33" i="2"/>
  <c r="F33" i="2"/>
  <c r="U33" i="2"/>
  <c r="Q33" i="2"/>
  <c r="M33" i="2"/>
  <c r="E33" i="2"/>
  <c r="K33" i="2"/>
  <c r="P33" i="2"/>
  <c r="AE33" i="2"/>
  <c r="T33" i="2"/>
  <c r="AH33" i="2"/>
  <c r="AB33" i="2"/>
  <c r="K50" i="2" l="1"/>
  <c r="I50" i="2"/>
  <c r="N49" i="2"/>
  <c r="AF49" i="2"/>
  <c r="Y51" i="2"/>
  <c r="N46" i="2"/>
  <c r="I47" i="2"/>
  <c r="V50" i="2"/>
  <c r="R50" i="2"/>
  <c r="W51" i="2"/>
  <c r="H49" i="2"/>
  <c r="L45" i="2"/>
  <c r="Q50" i="2"/>
  <c r="I49" i="2"/>
  <c r="AA51" i="2"/>
  <c r="K49" i="2"/>
  <c r="AG52" i="2"/>
  <c r="F46" i="2"/>
  <c r="H48" i="2"/>
  <c r="T49" i="2"/>
  <c r="P48" i="2"/>
  <c r="AF52" i="2"/>
  <c r="L52" i="2"/>
  <c r="Z51" i="2"/>
  <c r="J49" i="2"/>
  <c r="AH52" i="2"/>
  <c r="S50" i="2"/>
  <c r="L49" i="2"/>
  <c r="AC51" i="2"/>
  <c r="M49" i="2"/>
  <c r="U50" i="2"/>
  <c r="AF48" i="2"/>
  <c r="X48" i="2"/>
  <c r="J48" i="2"/>
  <c r="G48" i="2"/>
  <c r="P50" i="2"/>
  <c r="R47" i="2"/>
  <c r="P44" i="2"/>
  <c r="AG51" i="2"/>
  <c r="AB49" i="2"/>
  <c r="V52" i="2"/>
  <c r="W46" i="2"/>
  <c r="Q47" i="2"/>
  <c r="AH50" i="2"/>
  <c r="S49" i="2"/>
  <c r="I52" i="2"/>
  <c r="AC46" i="2"/>
  <c r="AC47" i="2"/>
  <c r="V47" i="2"/>
  <c r="Y50" i="2"/>
  <c r="N50" i="2"/>
  <c r="E50" i="2"/>
  <c r="L44" i="2"/>
  <c r="J45" i="2"/>
  <c r="AA44" i="2"/>
  <c r="T48" i="2"/>
  <c r="Q48" i="2"/>
  <c r="X51" i="2"/>
  <c r="AE48" i="2"/>
  <c r="AC48" i="2"/>
  <c r="N48" i="2"/>
  <c r="W48" i="2"/>
  <c r="AE52" i="2"/>
  <c r="S44" i="2"/>
  <c r="Y48" i="2"/>
  <c r="Z48" i="2"/>
  <c r="R48" i="2"/>
  <c r="L48" i="2"/>
  <c r="S48" i="2"/>
  <c r="U48" i="2"/>
  <c r="G49" i="2"/>
  <c r="M48" i="2"/>
  <c r="I48" i="2"/>
  <c r="AA48" i="2"/>
  <c r="V48" i="2"/>
  <c r="AD48" i="2"/>
  <c r="O50" i="2"/>
  <c r="H51" i="2"/>
  <c r="Q46" i="2"/>
  <c r="G45" i="2"/>
  <c r="N51" i="2"/>
  <c r="AA49" i="2"/>
  <c r="R49" i="2"/>
  <c r="E48" i="2"/>
  <c r="AB52" i="2"/>
  <c r="AD52" i="2"/>
  <c r="X52" i="2"/>
  <c r="AB47" i="2"/>
  <c r="U47" i="2"/>
  <c r="F50" i="2"/>
  <c r="AG50" i="2"/>
  <c r="X50" i="2"/>
  <c r="Y45" i="2"/>
  <c r="U44" i="2"/>
  <c r="L51" i="2"/>
  <c r="N45" i="2"/>
  <c r="AH44" i="2"/>
  <c r="F44" i="2"/>
  <c r="F51" i="2"/>
  <c r="Y52" i="2"/>
  <c r="N52" i="2"/>
  <c r="Y46" i="2"/>
  <c r="T45" i="2"/>
  <c r="Q45" i="2"/>
  <c r="AC45" i="2"/>
  <c r="V45" i="2"/>
  <c r="AF45" i="2"/>
  <c r="AF44" i="2"/>
  <c r="AD44" i="2"/>
  <c r="J44" i="2"/>
  <c r="S51" i="2"/>
  <c r="P51" i="2"/>
  <c r="AE51" i="2"/>
  <c r="J51" i="2"/>
  <c r="W49" i="2"/>
  <c r="U49" i="2"/>
  <c r="F48" i="2"/>
  <c r="F52" i="2"/>
  <c r="J52" i="2"/>
  <c r="R52" i="2"/>
  <c r="J46" i="2"/>
  <c r="AA46" i="2"/>
  <c r="E46" i="2"/>
  <c r="AE46" i="2"/>
  <c r="W47" i="2"/>
  <c r="E47" i="2"/>
  <c r="AE47" i="2"/>
  <c r="AA50" i="2"/>
  <c r="Z45" i="2"/>
  <c r="X44" i="2"/>
  <c r="U51" i="2"/>
  <c r="M44" i="2"/>
  <c r="H45" i="2"/>
  <c r="V44" i="2"/>
  <c r="V51" i="2"/>
  <c r="AE49" i="2"/>
  <c r="E52" i="2"/>
  <c r="L46" i="2"/>
  <c r="AG46" i="2"/>
  <c r="U46" i="2"/>
  <c r="S46" i="2"/>
  <c r="AD47" i="2"/>
  <c r="N47" i="2"/>
  <c r="AH47" i="2"/>
  <c r="T51" i="2"/>
  <c r="E49" i="2"/>
  <c r="K52" i="2"/>
  <c r="X47" i="2"/>
  <c r="Y47" i="2"/>
  <c r="AG44" i="2"/>
  <c r="S45" i="2"/>
  <c r="E45" i="2"/>
  <c r="M45" i="2"/>
  <c r="F45" i="2"/>
  <c r="I45" i="2"/>
  <c r="N44" i="2"/>
  <c r="E44" i="2"/>
  <c r="W44" i="2"/>
  <c r="R44" i="2"/>
  <c r="Z44" i="2"/>
  <c r="AD51" i="2"/>
  <c r="M51" i="2"/>
  <c r="O51" i="2"/>
  <c r="G51" i="2"/>
  <c r="I51" i="2"/>
  <c r="Y49" i="2"/>
  <c r="AH49" i="2"/>
  <c r="Z49" i="2"/>
  <c r="Q49" i="2"/>
  <c r="Z52" i="2"/>
  <c r="T52" i="2"/>
  <c r="AC52" i="2"/>
  <c r="AA52" i="2"/>
  <c r="W52" i="2"/>
  <c r="K46" i="2"/>
  <c r="R46" i="2"/>
  <c r="P46" i="2"/>
  <c r="M46" i="2"/>
  <c r="AA47" i="2"/>
  <c r="K47" i="2"/>
  <c r="L47" i="2"/>
  <c r="M47" i="2"/>
  <c r="H47" i="2"/>
  <c r="T47" i="2"/>
  <c r="AE50" i="2"/>
  <c r="AF50" i="2"/>
  <c r="W50" i="2"/>
  <c r="AH45" i="2"/>
  <c r="AG45" i="2"/>
  <c r="K45" i="2"/>
  <c r="AH51" i="2"/>
  <c r="Q51" i="2"/>
  <c r="O49" i="2"/>
  <c r="V49" i="2"/>
  <c r="X49" i="2"/>
  <c r="P49" i="2"/>
  <c r="AG49" i="2"/>
  <c r="AH48" i="2"/>
  <c r="AG48" i="2"/>
  <c r="S52" i="2"/>
  <c r="P52" i="2"/>
  <c r="O46" i="2"/>
  <c r="S47" i="2"/>
  <c r="Z47" i="2"/>
  <c r="AF47" i="2"/>
  <c r="AD50" i="2"/>
  <c r="J50" i="2"/>
  <c r="H50" i="2"/>
  <c r="AB50" i="2"/>
  <c r="W45" i="2"/>
  <c r="AD45" i="2"/>
  <c r="R45" i="2"/>
  <c r="U45" i="2"/>
  <c r="AE44" i="2"/>
  <c r="H44" i="2"/>
  <c r="AA45" i="2"/>
  <c r="O45" i="2"/>
  <c r="P45" i="2"/>
  <c r="AB45" i="2"/>
  <c r="X45" i="2"/>
  <c r="AE45" i="2"/>
  <c r="Q44" i="2"/>
  <c r="I44" i="2"/>
  <c r="T44" i="2"/>
  <c r="AB44" i="2"/>
  <c r="K44" i="2"/>
  <c r="O44" i="2"/>
  <c r="R51" i="2"/>
  <c r="AB51" i="2"/>
  <c r="AF51" i="2"/>
  <c r="K51" i="2"/>
  <c r="E51" i="2"/>
  <c r="F49" i="2"/>
  <c r="AC49" i="2"/>
  <c r="Q52" i="2"/>
  <c r="H52" i="2"/>
  <c r="M52" i="2"/>
  <c r="U52" i="2"/>
  <c r="T46" i="2"/>
  <c r="AF46" i="2"/>
  <c r="AB46" i="2"/>
  <c r="H46" i="2"/>
  <c r="G46" i="2"/>
  <c r="V46" i="2"/>
  <c r="X46" i="2"/>
  <c r="J47" i="2"/>
  <c r="F47" i="2"/>
  <c r="P47" i="2"/>
  <c r="G47" i="2"/>
  <c r="AG47" i="2"/>
  <c r="L50" i="2"/>
  <c r="M50" i="2"/>
</calcChain>
</file>

<file path=xl/sharedStrings.xml><?xml version="1.0" encoding="utf-8"?>
<sst xmlns="http://schemas.openxmlformats.org/spreadsheetml/2006/main" count="29" uniqueCount="28">
  <si>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</si>
  <si>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</si>
  <si>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</si>
  <si>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</si>
  <si>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</si>
  <si>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</si>
  <si>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</si>
  <si>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</si>
  <si>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</si>
  <si>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</si>
  <si>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</si>
  <si>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</si>
  <si>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</si>
  <si>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</si>
  <si>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</si>
  <si>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</si>
  <si>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</si>
  <si>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</si>
  <si>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</si>
  <si>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 xml:space="preserve">ENTER START DATE: </t>
  </si>
  <si>
    <t>Testing - Bugs/Tweaks</t>
  </si>
  <si>
    <t xml:space="preserve">Creep movement </t>
  </si>
  <si>
    <t>Map Configuration</t>
  </si>
  <si>
    <t>Unit Creation</t>
  </si>
  <si>
    <t>Towers and Creep attributes</t>
  </si>
  <si>
    <t>Relax</t>
  </si>
  <si>
    <t>Create Menu</t>
  </si>
  <si>
    <t>Create 3 Paths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</si>
</sst>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42529</c:v>
                </c:pt>
                <c:pt idx="1">
                  <c:v>42530</c:v>
                </c:pt>
                <c:pt idx="2">
                  <c:v>42531</c:v>
                </c:pt>
                <c:pt idx="3">
                  <c:v>42532</c:v>
                </c:pt>
                <c:pt idx="4">
                  <c:v>42533</c:v>
                </c:pt>
                <c:pt idx="5">
                  <c:v>42534</c:v>
                </c:pt>
                <c:pt idx="6">
                  <c:v>42535</c:v>
                </c:pt>
                <c:pt idx="7">
                  <c:v>42536</c:v>
                </c:pt>
                <c:pt idx="8">
                  <c:v>42537</c:v>
                </c:pt>
                <c:pt idx="9">
                  <c:v>42538</c:v>
                </c:pt>
                <c:pt idx="10">
                  <c:v>42539</c:v>
                </c:pt>
                <c:pt idx="11">
                  <c:v>42540</c:v>
                </c:pt>
                <c:pt idx="12">
                  <c:v>42541</c:v>
                </c:pt>
                <c:pt idx="13">
                  <c:v>42542</c:v>
                </c:pt>
                <c:pt idx="14">
                  <c:v>42543</c:v>
                </c:pt>
                <c:pt idx="15">
                  <c:v>42544</c:v>
                </c:pt>
                <c:pt idx="16">
                  <c:v>42545</c:v>
                </c:pt>
                <c:pt idx="17">
                  <c:v>42546</c:v>
                </c:pt>
                <c:pt idx="18">
                  <c:v>42547</c:v>
                </c:pt>
                <c:pt idx="19">
                  <c:v>42548</c:v>
                </c:pt>
                <c:pt idx="20">
                  <c:v>42549</c:v>
                </c:pt>
                <c:pt idx="21">
                  <c:v>42550</c:v>
                </c:pt>
                <c:pt idx="22">
                  <c:v>42551</c:v>
                </c:pt>
                <c:pt idx="23">
                  <c:v>42552</c:v>
                </c:pt>
                <c:pt idx="24">
                  <c:v>42553</c:v>
                </c:pt>
                <c:pt idx="25">
                  <c:v>42554</c:v>
                </c:pt>
                <c:pt idx="26">
                  <c:v>42555</c:v>
                </c:pt>
                <c:pt idx="27">
                  <c:v>42556</c:v>
                </c:pt>
                <c:pt idx="28">
                  <c:v>42557</c:v>
                </c:pt>
                <c:pt idx="29">
                  <c:v>42558</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42529</c:v>
                </c:pt>
                <c:pt idx="1">
                  <c:v>42530</c:v>
                </c:pt>
                <c:pt idx="2">
                  <c:v>42531</c:v>
                </c:pt>
                <c:pt idx="3">
                  <c:v>42532</c:v>
                </c:pt>
                <c:pt idx="4">
                  <c:v>42533</c:v>
                </c:pt>
                <c:pt idx="5">
                  <c:v>42534</c:v>
                </c:pt>
                <c:pt idx="6">
                  <c:v>42535</c:v>
                </c:pt>
                <c:pt idx="7">
                  <c:v>42536</c:v>
                </c:pt>
                <c:pt idx="8">
                  <c:v>42537</c:v>
                </c:pt>
                <c:pt idx="9">
                  <c:v>42538</c:v>
                </c:pt>
                <c:pt idx="10">
                  <c:v>42539</c:v>
                </c:pt>
                <c:pt idx="11">
                  <c:v>42540</c:v>
                </c:pt>
                <c:pt idx="12">
                  <c:v>42541</c:v>
                </c:pt>
                <c:pt idx="13">
                  <c:v>42542</c:v>
                </c:pt>
                <c:pt idx="14">
                  <c:v>42543</c:v>
                </c:pt>
                <c:pt idx="15">
                  <c:v>42544</c:v>
                </c:pt>
                <c:pt idx="16">
                  <c:v>42545</c:v>
                </c:pt>
                <c:pt idx="17">
                  <c:v>42546</c:v>
                </c:pt>
                <c:pt idx="18">
                  <c:v>42547</c:v>
                </c:pt>
                <c:pt idx="19">
                  <c:v>42548</c:v>
                </c:pt>
                <c:pt idx="20">
                  <c:v>42549</c:v>
                </c:pt>
                <c:pt idx="21">
                  <c:v>42550</c:v>
                </c:pt>
                <c:pt idx="22">
                  <c:v>42551</c:v>
                </c:pt>
                <c:pt idx="23">
                  <c:v>42552</c:v>
                </c:pt>
                <c:pt idx="24">
                  <c:v>42553</c:v>
                </c:pt>
                <c:pt idx="25">
                  <c:v>42554</c:v>
                </c:pt>
                <c:pt idx="26">
                  <c:v>42555</c:v>
                </c:pt>
                <c:pt idx="27">
                  <c:v>42556</c:v>
                </c:pt>
                <c:pt idx="28">
                  <c:v>42557</c:v>
                </c:pt>
                <c:pt idx="29">
                  <c:v>42558</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42529</c:v>
                </c:pt>
                <c:pt idx="1">
                  <c:v>42530</c:v>
                </c:pt>
                <c:pt idx="2">
                  <c:v>42531</c:v>
                </c:pt>
                <c:pt idx="3">
                  <c:v>42532</c:v>
                </c:pt>
                <c:pt idx="4">
                  <c:v>42533</c:v>
                </c:pt>
                <c:pt idx="5">
                  <c:v>42534</c:v>
                </c:pt>
                <c:pt idx="6">
                  <c:v>42535</c:v>
                </c:pt>
                <c:pt idx="7">
                  <c:v>42536</c:v>
                </c:pt>
                <c:pt idx="8">
                  <c:v>42537</c:v>
                </c:pt>
                <c:pt idx="9">
                  <c:v>42538</c:v>
                </c:pt>
                <c:pt idx="10">
                  <c:v>42539</c:v>
                </c:pt>
                <c:pt idx="11">
                  <c:v>42540</c:v>
                </c:pt>
                <c:pt idx="12">
                  <c:v>42541</c:v>
                </c:pt>
                <c:pt idx="13">
                  <c:v>42542</c:v>
                </c:pt>
                <c:pt idx="14">
                  <c:v>42543</c:v>
                </c:pt>
                <c:pt idx="15">
                  <c:v>42544</c:v>
                </c:pt>
                <c:pt idx="16">
                  <c:v>42545</c:v>
                </c:pt>
                <c:pt idx="17">
                  <c:v>42546</c:v>
                </c:pt>
                <c:pt idx="18">
                  <c:v>42547</c:v>
                </c:pt>
                <c:pt idx="19">
                  <c:v>42548</c:v>
                </c:pt>
                <c:pt idx="20">
                  <c:v>42549</c:v>
                </c:pt>
                <c:pt idx="21">
                  <c:v>42550</c:v>
                </c:pt>
                <c:pt idx="22">
                  <c:v>42551</c:v>
                </c:pt>
                <c:pt idx="23">
                  <c:v>42552</c:v>
                </c:pt>
                <c:pt idx="24">
                  <c:v>42553</c:v>
                </c:pt>
                <c:pt idx="25">
                  <c:v>42554</c:v>
                </c:pt>
                <c:pt idx="26">
                  <c:v>42555</c:v>
                </c:pt>
                <c:pt idx="27">
                  <c:v>42556</c:v>
                </c:pt>
                <c:pt idx="28">
                  <c:v>42557</c:v>
                </c:pt>
                <c:pt idx="29">
                  <c:v>42558</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42529</c:v>
                </c:pt>
                <c:pt idx="1">
                  <c:v>42530</c:v>
                </c:pt>
                <c:pt idx="2">
                  <c:v>42531</c:v>
                </c:pt>
                <c:pt idx="3">
                  <c:v>42532</c:v>
                </c:pt>
                <c:pt idx="4">
                  <c:v>42533</c:v>
                </c:pt>
                <c:pt idx="5">
                  <c:v>42534</c:v>
                </c:pt>
                <c:pt idx="6">
                  <c:v>42535</c:v>
                </c:pt>
                <c:pt idx="7">
                  <c:v>42536</c:v>
                </c:pt>
                <c:pt idx="8">
                  <c:v>42537</c:v>
                </c:pt>
                <c:pt idx="9">
                  <c:v>42538</c:v>
                </c:pt>
                <c:pt idx="10">
                  <c:v>42539</c:v>
                </c:pt>
                <c:pt idx="11">
                  <c:v>42540</c:v>
                </c:pt>
                <c:pt idx="12">
                  <c:v>42541</c:v>
                </c:pt>
                <c:pt idx="13">
                  <c:v>42542</c:v>
                </c:pt>
                <c:pt idx="14">
                  <c:v>42543</c:v>
                </c:pt>
                <c:pt idx="15">
                  <c:v>42544</c:v>
                </c:pt>
                <c:pt idx="16">
                  <c:v>42545</c:v>
                </c:pt>
                <c:pt idx="17">
                  <c:v>42546</c:v>
                </c:pt>
                <c:pt idx="18">
                  <c:v>42547</c:v>
                </c:pt>
                <c:pt idx="19">
                  <c:v>42548</c:v>
                </c:pt>
                <c:pt idx="20">
                  <c:v>42549</c:v>
                </c:pt>
                <c:pt idx="21">
                  <c:v>42550</c:v>
                </c:pt>
                <c:pt idx="22">
                  <c:v>42551</c:v>
                </c:pt>
                <c:pt idx="23">
                  <c:v>42552</c:v>
                </c:pt>
                <c:pt idx="24">
                  <c:v>42553</c:v>
                </c:pt>
                <c:pt idx="25">
                  <c:v>42554</c:v>
                </c:pt>
                <c:pt idx="26">
                  <c:v>42555</c:v>
                </c:pt>
                <c:pt idx="27">
                  <c:v>42556</c:v>
                </c:pt>
                <c:pt idx="28">
                  <c:v>42557</c:v>
                </c:pt>
                <c:pt idx="29">
                  <c:v>42558</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42529</c:v>
                </c:pt>
                <c:pt idx="1">
                  <c:v>42530</c:v>
                </c:pt>
                <c:pt idx="2">
                  <c:v>42531</c:v>
                </c:pt>
                <c:pt idx="3">
                  <c:v>42532</c:v>
                </c:pt>
                <c:pt idx="4">
                  <c:v>42533</c:v>
                </c:pt>
                <c:pt idx="5">
                  <c:v>42534</c:v>
                </c:pt>
                <c:pt idx="6">
                  <c:v>42535</c:v>
                </c:pt>
                <c:pt idx="7">
                  <c:v>42536</c:v>
                </c:pt>
                <c:pt idx="8">
                  <c:v>42537</c:v>
                </c:pt>
                <c:pt idx="9">
                  <c:v>42538</c:v>
                </c:pt>
                <c:pt idx="10">
                  <c:v>42539</c:v>
                </c:pt>
                <c:pt idx="11">
                  <c:v>42540</c:v>
                </c:pt>
                <c:pt idx="12">
                  <c:v>42541</c:v>
                </c:pt>
                <c:pt idx="13">
                  <c:v>42542</c:v>
                </c:pt>
                <c:pt idx="14">
                  <c:v>42543</c:v>
                </c:pt>
                <c:pt idx="15">
                  <c:v>42544</c:v>
                </c:pt>
                <c:pt idx="16">
                  <c:v>42545</c:v>
                </c:pt>
                <c:pt idx="17">
                  <c:v>42546</c:v>
                </c:pt>
                <c:pt idx="18">
                  <c:v>42547</c:v>
                </c:pt>
                <c:pt idx="19">
                  <c:v>42548</c:v>
                </c:pt>
                <c:pt idx="20">
                  <c:v>42549</c:v>
                </c:pt>
                <c:pt idx="21">
                  <c:v>42550</c:v>
                </c:pt>
                <c:pt idx="22">
                  <c:v>42551</c:v>
                </c:pt>
                <c:pt idx="23">
                  <c:v>42552</c:v>
                </c:pt>
                <c:pt idx="24">
                  <c:v>42553</c:v>
                </c:pt>
                <c:pt idx="25">
                  <c:v>42554</c:v>
                </c:pt>
                <c:pt idx="26">
                  <c:v>42555</c:v>
                </c:pt>
                <c:pt idx="27">
                  <c:v>42556</c:v>
                </c:pt>
                <c:pt idx="28">
                  <c:v>42557</c:v>
                </c:pt>
                <c:pt idx="29">
                  <c:v>42558</c:v>
                </c:pt>
              </c:numCache>
            </c:numRef>
          </c:cat>
          <c:val>
            <c:numRef>
              <c:f>calcs!$E$36:$AH$36</c:f>
              <c:numCache>
                <c:formatCode>General</c:formatCode>
                <c:ptCount val="30"/>
                <c:pt idx="0">
                  <c:v>#N/A</c:v>
                </c:pt>
                <c:pt idx="1">
                  <c:v>#N/A</c:v>
                </c:pt>
                <c:pt idx="2">
                  <c:v>#N/A</c:v>
                </c:pt>
                <c:pt idx="3">
                  <c:v>7.3000000000000007</c:v>
                </c:pt>
                <c:pt idx="4">
                  <c:v>7.3000000000000007</c:v>
                </c:pt>
                <c:pt idx="5">
                  <c:v>7.3000000000000007</c:v>
                </c:pt>
                <c:pt idx="6">
                  <c:v>7.3000000000000007</c:v>
                </c:pt>
                <c:pt idx="7">
                  <c:v>7.3000000000000007</c:v>
                </c:pt>
                <c:pt idx="8">
                  <c:v>7.3000000000000007</c:v>
                </c:pt>
                <c:pt idx="9">
                  <c:v>7.3000000000000007</c:v>
                </c:pt>
                <c:pt idx="10">
                  <c:v>7.3000000000000007</c:v>
                </c:pt>
                <c:pt idx="11">
                  <c:v>7.3000000000000007</c:v>
                </c:pt>
                <c:pt idx="12">
                  <c:v>7.3000000000000007</c:v>
                </c:pt>
                <c:pt idx="13">
                  <c:v>7.3000000000000007</c:v>
                </c:pt>
                <c:pt idx="14">
                  <c:v>7.3000000000000007</c:v>
                </c:pt>
                <c:pt idx="15">
                  <c:v>7.3000000000000007</c:v>
                </c:pt>
                <c:pt idx="16">
                  <c:v>7.3000000000000007</c:v>
                </c:pt>
                <c:pt idx="17">
                  <c:v>7.3000000000000007</c:v>
                </c:pt>
                <c:pt idx="18">
                  <c:v>7.3000000000000007</c:v>
                </c:pt>
                <c:pt idx="19">
                  <c:v>7.3000000000000007</c:v>
                </c:pt>
                <c:pt idx="20">
                  <c:v>7.3000000000000007</c:v>
                </c:pt>
                <c:pt idx="21">
                  <c:v>7.3000000000000007</c:v>
                </c:pt>
                <c:pt idx="22">
                  <c:v>7.3000000000000007</c:v>
                </c:pt>
                <c:pt idx="23">
                  <c:v>7.3000000000000007</c:v>
                </c:pt>
                <c:pt idx="24">
                  <c:v>7.3000000000000007</c:v>
                </c:pt>
                <c:pt idx="25">
                  <c:v>7.3000000000000007</c:v>
                </c:pt>
                <c:pt idx="26">
                  <c:v>7.3000000000000007</c:v>
                </c:pt>
                <c:pt idx="27">
                  <c:v>7.3000000000000007</c:v>
                </c:pt>
                <c:pt idx="28">
                  <c:v>7.3000000000000007</c:v>
                </c:pt>
                <c:pt idx="29">
                  <c:v>7.3000000000000007</c:v>
                </c:pt>
              </c:numCache>
            </c:numRef>
          </c:val>
          <c:smooth val="0"/>
        </c:ser>
        <c:ser>
          <c:idx val="9"/>
          <c:order val="9"/>
          <c:tx>
            <c:strRef>
              <c:f>calcs!$D$48</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6.3000000000000007</c:v>
                </c:pt>
                <c:pt idx="4">
                  <c:v>6.3000000000000007</c:v>
                </c:pt>
                <c:pt idx="5">
                  <c:v>6.3000000000000007</c:v>
                </c:pt>
                <c:pt idx="6">
                  <c:v>6.3000000000000007</c:v>
                </c:pt>
                <c:pt idx="7">
                  <c:v>6.3000000000000007</c:v>
                </c:pt>
                <c:pt idx="8">
                  <c:v>6.3000000000000007</c:v>
                </c:pt>
                <c:pt idx="9">
                  <c:v>6.3000000000000007</c:v>
                </c:pt>
                <c:pt idx="10">
                  <c:v>6.3000000000000007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CREEP MOVEMENT </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6.3000000000000007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5.3000000000000007</c:v>
                </c:pt>
                <c:pt idx="12">
                  <c:v>5.3000000000000007</c:v>
                </c:pt>
                <c:pt idx="13">
                  <c:v>5.3000000000000007</c:v>
                </c:pt>
                <c:pt idx="14">
                  <c:v>5.3000000000000007</c:v>
                </c:pt>
                <c:pt idx="15">
                  <c:v>5.3000000000000007</c:v>
                </c:pt>
                <c:pt idx="16">
                  <c:v>5.3000000000000007</c:v>
                </c:pt>
                <c:pt idx="17">
                  <c:v>5.3000000000000007</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MAP CONFIGURATION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4.3000000000000007</c:v>
                </c:pt>
                <c:pt idx="21">
                  <c:v>4.3000000000000007</c:v>
                </c:pt>
                <c:pt idx="22">
                  <c:v>4.3000000000000007</c:v>
                </c:pt>
                <c:pt idx="23">
                  <c:v>4.3000000000000007</c:v>
                </c:pt>
                <c:pt idx="24">
                  <c:v>4.3000000000000007</c:v>
                </c:pt>
                <c:pt idx="25">
                  <c:v>4.3000000000000007</c:v>
                </c:pt>
                <c:pt idx="26">
                  <c:v>4.3000000000000007</c:v>
                </c:pt>
                <c:pt idx="27">
                  <c:v>#N/A</c:v>
                </c:pt>
                <c:pt idx="28">
                  <c:v>#N/A</c:v>
                </c:pt>
                <c:pt idx="29">
                  <c:v>#N/A</c:v>
                </c:pt>
              </c:numCache>
            </c:numRef>
          </c:val>
          <c:smooth val="0"/>
        </c:ser>
        <c:ser>
          <c:idx val="15"/>
          <c:order val="15"/>
          <c:tx>
            <c:strRef>
              <c:f>calcs!$D$51</c:f>
              <c:strCache>
                <c:ptCount val="1"/>
                <c:pt idx="0">
                  <c:v>MAP CONFIGURATION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4.3000000000000007</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3.3000000000000007</c:v>
                </c:pt>
                <c:pt idx="29">
                  <c:v>3.3000000000000007</c:v>
                </c:pt>
              </c:numCache>
            </c:numRef>
          </c:val>
          <c:smooth val="0"/>
        </c:ser>
        <c:ser>
          <c:idx val="17"/>
          <c:order val="17"/>
          <c:tx>
            <c:strRef>
              <c:f>calcs!$D$52</c:f>
              <c:strCache>
                <c:ptCount val="1"/>
                <c:pt idx="0">
                  <c:v>UNIT CREATION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Jun 2016</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Jul 2016</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Jul 2016</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0.5</c:v>
                </c:pt>
                <c:pt idx="25">
                  <c:v>#N/A</c:v>
                </c:pt>
                <c:pt idx="26">
                  <c:v>#N/A</c:v>
                </c:pt>
                <c:pt idx="27">
                  <c:v>#N/A</c:v>
                </c:pt>
                <c:pt idx="28">
                  <c:v>#N/A</c:v>
                </c:pt>
                <c:pt idx="29">
                  <c:v>#N/A</c:v>
                </c:pt>
              </c:numCache>
            </c:numRef>
          </c:val>
          <c:smooth val="0"/>
        </c:ser>
        <c:ser>
          <c:idx val="22"/>
          <c:order val="22"/>
          <c:tx>
            <c:strRef>
              <c:f>calcs!$D$65</c:f>
              <c:strCache>
                <c:ptCount val="1"/>
                <c:pt idx="0">
                  <c:v>Jun 2016</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{E32CC1D7-8E7D-444B-9547-776E63E9F7BF}</c15:txfldGUID>
                      <c15:f>calcs!$E$72</c15:f>
                      <c15:dlblFieldTableCache>
                        <c:ptCount val="1"/>
                        <c:pt idx="0">
                          <c:v>08</c:v>
                        </c:pt>
                      </c15:dlblFieldTableCache>
                    </c15:dlblFTEntry>
                  </c15:dlblFieldTable>
                  <c15:showDataLabelsRange val="0"/>
                </c:ext>
              </c:extLst>
            </c:dLbl>
            <c:dLbl>
              <c:idx val="1"/>
              <c:layout/>
              <c:tx>
                <c:strRef>
                  <c:f>calcs!$F$72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{5B24E26F-0FBA-41B2-96E6-934422916B6A}</c15:txfldGUID>
                      <c15:f>calcs!$F$72</c15:f>
                      <c15:dlblFieldTableCache>
                        <c:ptCount val="1"/>
                        <c:pt idx="0">
                          <c:v>09</c:v>
                        </c:pt>
                      </c15:dlblFieldTableCache>
                    </c15:dlblFTEntry>
                  </c15:dlblFieldTable>
                  <c15:showDataLabelsRange val="0"/>
                </c:ext>
              </c:extLst>
            </c:dLbl>
            <c:dLbl>
              <c:idx val="2"/>
              <c:layout/>
              <c:tx>
                <c:strRef>
                  <c:f>calcs!$G$72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{C71E5B8A-97EA-4466-9246-F31B3371A833}</c15:txfldGUID>
                      <c15:f>calcs!$G$72</c15:f>
                      <c15:dlblFieldTableCache>
                        <c:ptCount val="1"/>
                        <c:pt idx="0">
                          <c:v>10</c:v>
                        </c:pt>
                      </c15:dlblFieldTableCache>
                    </c15:dlblFTEntry>
                  </c15:dlblFieldTable>
                  <c15:showDataLabelsRange val="0"/>
                </c:ext>
              </c:extLst>
            </c:dLbl>
            <c:dLbl>
              <c:idx val="3"/>
              <c:layout/>
              <c:tx>
                <c:strRef>
                  <c:f>calcs!$H$72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{329D2526-A193-457C-B40D-ECD64BA73841}</c15:txfldGUID>
                      <c15:f>calcs!$H$72</c15:f>
                      <c15:dlblFieldTableCache>
                        <c:ptCount val="1"/>
                        <c:pt idx="0">
                          <c:v>11</c:v>
                        </c:pt>
                      </c15:dlblFieldTableCache>
                    </c15:dlblFTEntry>
                  </c15:dlblFieldTable>
                  <c15:showDataLabelsRange val="0"/>
                </c:ext>
              </c:extLst>
            </c:dLbl>
            <c:dLbl>
              <c:idx val="4"/>
              <c:layout/>
              <c:tx>
                <c:strRef>
                  <c:f>calcs!$I$72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{74FB4F7B-2E2B-429F-81C9-2280762F8CD8}</c15:txfldGUID>
                      <c15:f>calcs!$I$72</c15:f>
                      <c15:dlblFieldTableCache>
                        <c:ptCount val="1"/>
                        <c:pt idx="0">
                          <c:v>12</c:v>
                        </c:pt>
                      </c15:dlblFieldTableCache>
                    </c15:dlblFTEntry>
                  </c15:dlblFieldTable>
                  <c15:showDataLabelsRange val="0"/>
                </c:ext>
              </c:extLst>
            </c:dLbl>
            <c:dLbl>
              <c:idx val="5"/>
              <c:layout/>
              <c:tx>
                <c:strRef>
                  <c:f>calcs!$J$72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{D35E32A0-8B84-408F-8200-A84229067F89}</c15:txfldGUID>
                      <c15:f>calcs!$J$72</c15:f>
                      <c15:dlblFieldTableCache>
                        <c:ptCount val="1"/>
                        <c:pt idx="0">
                          <c:v>13</c:v>
                        </c:pt>
                      </c15:dlblFieldTableCache>
                    </c15:dlblFTEntry>
                  </c15:dlblFieldTable>
                  <c15:showDataLabelsRange val="0"/>
                </c:ext>
              </c:extLst>
            </c:dLbl>
            <c:dLbl>
              <c:idx val="6"/>
              <c:layout/>
              <c:tx>
                <c:strRef>
                  <c:f>calcs!$K$72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{C964B758-5371-43E1-B148-917B6F730893}</c15:txfldGUID>
                      <c15:f>calcs!$K$72</c15:f>
                      <c15:dlblFieldTableCache>
                        <c:ptCount val="1"/>
                        <c:pt idx="0">
                          <c:v>14</c:v>
                        </c:pt>
                      </c15:dlblFieldTableCache>
                    </c15:dlblFTEntry>
                  </c15:dlblFieldTable>
                  <c15:showDataLabelsRange val="0"/>
                </c:ext>
              </c:extLst>
            </c:dLbl>
            <c:dLbl>
              <c:idx val="7"/>
              <c:layout/>
              <c:tx>
                <c:strRef>
                  <c:f>calcs!$L$72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{07452382-4467-4355-ADDF-74FF554C32E0}</c15:txfldGUID>
                      <c15:f>calcs!$L$72</c15:f>
                      <c15:dlblFieldTableCache>
                        <c:ptCount val="1"/>
                        <c:pt idx="0">
                          <c:v>15</c:v>
                        </c:pt>
                      </c15:dlblFieldTableCache>
                    </c15:dlblFTEntry>
                  </c15:dlblFieldTable>
                  <c15:showDataLabelsRange val="0"/>
                </c:ext>
              </c:extLst>
            </c:dLbl>
            <c:dLbl>
              <c:idx val="8"/>
              <c:layout/>
              <c:tx>
                <c:strRef>
                  <c:f>calcs!$M$72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{6ACF6C35-46C3-4644-8E28-7E290731D6FD}</c15:txfldGUID>
                      <c15:f>calcs!$M$72</c15:f>
                      <c15:dlblFieldTableCache>
                        <c:ptCount val="1"/>
                        <c:pt idx="0">
                          <c:v>16</c:v>
                        </c:pt>
                      </c15:dlblFieldTableCache>
                    </c15:dlblFTEntry>
                  </c15:dlblFieldTable>
                  <c15:showDataLabelsRange val="0"/>
                </c:ext>
              </c:extLst>
            </c:dLbl>
            <c:dLbl>
              <c:idx val="9"/>
              <c:layout/>
              <c:tx>
                <c:strRef>
                  <c:f>calcs!$N$72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{233B3003-47F0-443A-81CC-7C3F74C2AC4E}</c15:txfldGUID>
                      <c15:f>calcs!$N$72</c15:f>
                      <c15:dlblFieldTableCache>
                        <c:ptCount val="1"/>
                        <c:pt idx="0">
                          <c:v>17</c:v>
                        </c:pt>
                      </c15:dlblFieldTableCache>
                    </c15:dlblFTEntry>
                  </c15:dlblFieldTable>
                  <c15:showDataLabelsRange val="0"/>
                </c:ext>
              </c:extLst>
            </c:dLbl>
            <c:dLbl>
              <c:idx val="10"/>
              <c:layout/>
              <c:tx>
                <c:strRef>
                  <c:f>calcs!$O$72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{3A531031-C5DD-40D6-9C01-16F7152A960E}</c15:txfldGUID>
                      <c15:f>calcs!$O$72</c15:f>
                      <c15:dlblFieldTableCache>
                        <c:ptCount val="1"/>
                        <c:pt idx="0">
                          <c:v>18</c:v>
                        </c:pt>
                      </c15:dlblFieldTableCache>
                    </c15:dlblFTEntry>
                  </c15:dlblFieldTable>
                  <c15:showDataLabelsRange val="0"/>
                </c:ext>
              </c:extLst>
            </c:dLbl>
            <c:dLbl>
              <c:idx val="11"/>
              <c:layout/>
              <c:tx>
                <c:strRef>
                  <c:f>calcs!$P$72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{3908C191-842C-420D-B3E2-0358B5587A64}</c15:txfldGUID>
                      <c15:f>calcs!$P$72</c15:f>
                      <c15:dlblFieldTableCache>
                        <c:ptCount val="1"/>
                        <c:pt idx="0">
                          <c:v>19</c:v>
                        </c:pt>
                      </c15:dlblFieldTableCache>
                    </c15:dlblFTEntry>
                  </c15:dlblFieldTable>
                  <c15:showDataLabelsRange val="0"/>
                </c:ext>
              </c:extLst>
            </c:dLbl>
            <c:dLbl>
              <c:idx val="12"/>
              <c:layout/>
              <c:tx>
                <c:strRef>
                  <c:f>calcs!$Q$72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{DA59F5CC-3439-433A-ACCB-047B88AB3776}</c15:txfldGUID>
                      <c15:f>calcs!$Q$72</c15:f>
                      <c15:dlblFieldTableCache>
                        <c:ptCount val="1"/>
                        <c:pt idx="0">
                          <c:v>20</c:v>
                        </c:pt>
                      </c15:dlblFieldTableCache>
                    </c15:dlblFTEntry>
                  </c15:dlblFieldTable>
                  <c15:showDataLabelsRange val="0"/>
                </c:ext>
              </c:extLst>
            </c:dLbl>
            <c:dLbl>
              <c:idx val="13"/>
              <c:layout/>
              <c:tx>
                <c:strRef>
                  <c:f>calcs!$R$72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{FE175909-5B49-4E01-9ACF-A00FC85966AD}</c15:txfldGUID>
                      <c15:f>calcs!$R$72</c15:f>
                      <c15:dlblFieldTableCache>
                        <c:ptCount val="1"/>
                        <c:pt idx="0">
                          <c:v>21</c:v>
                        </c:pt>
                      </c15:dlblFieldTableCache>
                    </c15:dlblFTEntry>
                  </c15:dlblFieldTable>
                  <c15:showDataLabelsRange val="0"/>
                </c:ext>
              </c:extLst>
            </c:dLbl>
            <c:dLbl>
              <c:idx val="14"/>
              <c:layout/>
              <c:tx>
                <c:strRef>
                  <c:f>calcs!$S$72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{EAB72861-7982-4711-B9ED-12F62C49F326}</c15:txfldGUID>
                      <c15:f>calcs!$S$72</c15:f>
                      <c15:dlblFieldTableCache>
                        <c:ptCount val="1"/>
                        <c:pt idx="0">
                          <c:v>22</c:v>
                        </c:pt>
                      </c15:dlblFieldTableCache>
                    </c15:dlblFTEntry>
                  </c15:dlblFieldTable>
                  <c15:showDataLabelsRange val="0"/>
                </c:ext>
              </c:extLst>
            </c:dLbl>
            <c:dLbl>
              <c:idx val="15"/>
              <c:layout/>
              <c:tx>
                <c:strRef>
                  <c:f>calcs!$T$72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{55C0DA05-F206-479F-98E2-55C8EC7A7886}</c15:txfldGUID>
                      <c15:f>calcs!$T$72</c15:f>
                      <c15:dlblFieldTableCache>
                        <c:ptCount val="1"/>
                        <c:pt idx="0">
                          <c:v>23</c:v>
                        </c:pt>
                      </c15:dlblFieldTableCache>
                    </c15:dlblFTEntry>
                  </c15:dlblFieldTable>
                  <c15:showDataLabelsRange val="0"/>
                </c:ext>
              </c:extLst>
            </c:dLbl>
            <c:dLbl>
              <c:idx val="16"/>
              <c:layout/>
              <c:tx>
                <c:strRef>
                  <c:f>calcs!$U$72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{F25928C5-4D15-47B2-8831-86E4B39A3177}</c15:txfldGUID>
                      <c15:f>calcs!$U$72</c15:f>
                      <c15:dlblFieldTableCache>
                        <c:ptCount val="1"/>
                        <c:pt idx="0">
                          <c:v>24</c:v>
                        </c:pt>
                      </c15:dlblFieldTableCache>
                    </c15:dlblFTEntry>
                  </c15:dlblFieldTable>
                  <c15:showDataLabelsRange val="0"/>
                </c:ext>
              </c:extLst>
            </c:dLbl>
            <c:dLbl>
              <c:idx val="17"/>
              <c:layout/>
              <c:tx>
                <c:strRef>
                  <c:f>calcs!$V$72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{7D550FAF-CA7D-4C8E-8028-D9C8CF29DE60}</c15:txfldGUID>
                      <c15:f>calcs!$V$72</c15:f>
                      <c15:dlblFieldTableCache>
                        <c:ptCount val="1"/>
                        <c:pt idx="0">
                          <c:v>25</c:v>
                        </c:pt>
                      </c15:dlblFieldTableCache>
                    </c15:dlblFTEntry>
                  </c15:dlblFieldTable>
                  <c15:showDataLabelsRange val="0"/>
                </c:ext>
              </c:extLst>
            </c:dLbl>
            <c:dLbl>
              <c:idx val="18"/>
              <c:layout/>
              <c:tx>
                <c:strRef>
                  <c:f>calcs!$W$72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{95DC312D-1159-4EA9-8C89-090844D2E6E4}</c15:txfldGUID>
                      <c15:f>calcs!$W$72</c15:f>
                      <c15:dlblFieldTableCache>
                        <c:ptCount val="1"/>
                        <c:pt idx="0">
                          <c:v>26</c:v>
                        </c:pt>
                      </c15:dlblFieldTableCache>
                    </c15:dlblFTEntry>
                  </c15:dlblFieldTable>
                  <c15:showDataLabelsRange val="0"/>
                </c:ext>
              </c:extLst>
            </c:dLbl>
            <c:dLbl>
              <c:idx val="19"/>
              <c:layout/>
              <c:tx>
                <c:strRef>
                  <c:f>calcs!$X$72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{67869A45-D1A4-4222-ADC8-54F1518B1E97}</c15:txfldGUID>
                      <c15:f>calcs!$X$72</c15:f>
                      <c15:dlblFieldTableCache>
                        <c:ptCount val="1"/>
                        <c:pt idx="0">
                          <c:v>27</c:v>
                        </c:pt>
                      </c15:dlblFieldTableCache>
                    </c15:dlblFTEntry>
                  </c15:dlblFieldTable>
                  <c15:showDataLabelsRange val="0"/>
                </c:ext>
              </c:extLst>
            </c:dLbl>
            <c:dLbl>
              <c:idx val="20"/>
              <c:layout/>
              <c:tx>
                <c:strRef>
                  <c:f>calcs!$Y$72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{CD82385C-A312-4B9E-A0C5-8CD19EE5E37E}</c15:txfldGUID>
                      <c15:f>calcs!$Y$72</c15:f>
                      <c15:dlblFieldTableCache>
                        <c:ptCount val="1"/>
                        <c:pt idx="0">
                          <c:v>28</c:v>
                        </c:pt>
                      </c15:dlblFieldTableCache>
                    </c15:dlblFTEntry>
                  </c15:dlblFieldTable>
                  <c15:showDataLabelsRange val="0"/>
                </c:ext>
              </c:extLst>
            </c:dLbl>
            <c:dLbl>
              <c:idx val="21"/>
              <c:layout/>
              <c:tx>
                <c:strRef>
                  <c:f>calcs!$Z$72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{FF039B02-CA2B-4E8D-990F-1C909655FB55}</c15:txfldGUID>
                      <c15:f>calcs!$Z$72</c15:f>
                      <c15:dlblFieldTableCache>
                        <c:ptCount val="1"/>
                        <c:pt idx="0">
                          <c:v>29</c:v>
                        </c:pt>
                      </c15:dlblFieldTableCache>
                    </c15:dlblFTEntry>
                  </c15:dlblFieldTable>
                  <c15:showDataLabelsRange val="0"/>
                </c:ext>
              </c:extLst>
            </c:dLbl>
            <c:dLbl>
              <c:idx val="22"/>
              <c:layout/>
              <c:tx>
                <c:strRef>
                  <c:f>calcs!$AA$72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{386688F3-711A-475D-A307-320CCE7AB83E}</c15:txfldGUID>
                      <c15:f>calcs!$AA$72</c15:f>
                      <c15:dlblFieldTableCache>
                        <c:ptCount val="1"/>
                        <c:pt idx="0">
                          <c:v>30</c:v>
                        </c:pt>
                      </c15:dlblFieldTableCache>
                    </c15:dlblFTEntry>
                  </c15:dlblFieldTable>
                  <c15:showDataLabelsRange val="0"/>
                </c:ext>
              </c:extLst>
            </c:dLbl>
            <c:dLbl>
              <c:idx val="23"/>
              <c:layout/>
              <c:tx>
                <c:strRef>
                  <c:f>calcs!$AB$72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{335BD678-55A5-45DF-8544-99181808AE91}</c15:txfldGUID>
                      <c15:f>calcs!$AB$72</c15:f>
                      <c15:dlblFieldTableCache>
                        <c:ptCount val="1"/>
                        <c:pt idx="0">
                          <c:v>01</c:v>
                        </c:pt>
                      </c15:dlblFieldTableCache>
                    </c15:dlblFTEntry>
                  </c15:dlblFieldTable>
                  <c15:showDataLabelsRange val="0"/>
                </c:ext>
              </c:extLst>
            </c:dLbl>
            <c:dLbl>
              <c:idx val="24"/>
              <c:layout/>
              <c:tx>
                <c:strRef>
                  <c:f>calcs!$AC$72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{A640DE24-7334-4D35-9AC7-F3F795441F3F}</c15:txfldGUID>
                      <c15:f>calcs!$AC$72</c15:f>
                      <c15:dlblFieldTableCache>
                        <c:ptCount val="1"/>
                        <c:pt idx="0">
                          <c:v>02</c:v>
                        </c:pt>
                      </c15:dlblFieldTableCache>
                    </c15:dlblFTEntry>
                  </c15:dlblFieldTable>
                  <c15:showDataLabelsRange val="0"/>
                </c:ext>
              </c:extLst>
            </c:dLbl>
            <c:dLbl>
              <c:idx val="25"/>
              <c:layout/>
              <c:tx>
                <c:strRef>
                  <c:f>calcs!$AD$72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{8BC312C9-8B86-4E3E-A8AF-E216CBBB30E9}</c15:txfldGUID>
                      <c15:f>calcs!$AD$72</c15:f>
                      <c15:dlblFieldTableCache>
                        <c:ptCount val="1"/>
                        <c:pt idx="0">
                          <c:v>03</c:v>
                        </c:pt>
                      </c15:dlblFieldTableCache>
                    </c15:dlblFTEntry>
                  </c15:dlblFieldTable>
                  <c15:showDataLabelsRange val="0"/>
                </c:ext>
              </c:extLst>
            </c:dLbl>
            <c:dLbl>
              <c:idx val="26"/>
              <c:layout/>
              <c:tx>
                <c:strRef>
                  <c:f>calcs!$AE$72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{DDF83FA3-F3D6-4AC3-94AA-8BEAEBD0E9E0}</c15:txfldGUID>
                      <c15:f>calcs!$AE$72</c15:f>
                      <c15:dlblFieldTableCache>
                        <c:ptCount val="1"/>
                        <c:pt idx="0">
                          <c:v>04</c:v>
                        </c:pt>
                      </c15:dlblFieldTableCache>
                    </c15:dlblFTEntry>
                  </c15:dlblFieldTable>
                  <c15:showDataLabelsRange val="0"/>
                </c:ext>
              </c:extLst>
            </c:dLbl>
            <c:dLbl>
              <c:idx val="27"/>
              <c:layout/>
              <c:tx>
                <c:strRef>
                  <c:f>calcs!$AF$72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{B41AB91F-F6F4-4E23-BDF5-3CA9C4DEAC8E}</c15:txfldGUID>
                      <c15:f>calcs!$AF$72</c15:f>
                      <c15:dlblFieldTableCache>
                        <c:ptCount val="1"/>
                        <c:pt idx="0">
                          <c:v>05</c:v>
                        </c:pt>
                      </c15:dlblFieldTableCache>
                    </c15:dlblFTEntry>
                  </c15:dlblFieldTable>
                  <c15:showDataLabelsRange val="0"/>
                </c:ext>
              </c:extLst>
            </c:dLbl>
            <c:dLbl>
              <c:idx val="28"/>
              <c:layout/>
              <c:tx>
                <c:strRef>
                  <c:f>calcs!$AG$72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{F8F9D391-8AEF-4F8B-9B1D-DA95B5E63A5E}</c15:txfldGUID>
                      <c15:f>calcs!$AG$72</c15:f>
                      <c15:dlblFieldTableCache>
                        <c:ptCount val="1"/>
                        <c:pt idx="0">
                          <c:v>06</c:v>
                        </c:pt>
                      </c15:dlblFieldTableCache>
                    </c15:dlblFTEntry>
                  </c15:dlblFieldTable>
                  <c15:showDataLabelsRange val="0"/>
                </c:ext>
              </c:extLst>
            </c:dLbl>
            <c:dLbl>
              <c:idx val="29"/>
              <c:layout/>
              <c:tx>
                <c:strRef>
                  <c:f>calcs!$AH$72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{D4BF5E6B-03BC-4951-8A5F-57CC3104DB34}</c15:txfldGUID>
                      <c15:f>calcs!$AH$72</c15:f>
                      <c15:dlblFieldTableCache>
                        <c:ptCount val="1"/>
                        <c:pt idx="0">
                          <c:v>07</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{100B1723-7420-42A1-B90F-2F87901A8BA9}</c15:txfldGUID>
                      <c15:f>calcs!$E$70</c15:f>
                      <c15:dlblFieldTableCache>
                        <c:ptCount val="1"/>
                        <c:pt idx="0">
                          <c:v>WED</c:v>
                        </c:pt>
                      </c15:dlblFieldTableCache>
                    </c15:dlblFTEntry>
                  </c15:dlblFieldTable>
                  <c15:showDataLabelsRange val="0"/>
                </c:ext>
              </c:extLst>
            </c:dLbl>
            <c:dLbl>
              <c:idx val="1"/>
              <c:layout/>
              <c:tx>
                <c:strRef>
                  <c:f>calcs!$F$70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{18948F84-C5EC-4707-B789-D1D37843D9FA}</c15:txfldGUID>
                      <c15:f>calcs!$F$70</c15:f>
                      <c15:dlblFieldTableCache>
                        <c:ptCount val="1"/>
                        <c:pt idx="0">
                          <c:v>THU</c:v>
                        </c:pt>
                      </c15:dlblFieldTableCache>
                    </c15:dlblFTEntry>
                  </c15:dlblFieldTable>
                  <c15:showDataLabelsRange val="0"/>
                </c:ext>
              </c:extLst>
            </c:dLbl>
            <c:dLbl>
              <c:idx val="2"/>
              <c:layout/>
              <c:tx>
                <c:strRef>
                  <c:f>calcs!$G$70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{E4D8980D-9046-4909-9C57-CCDFDD42202A}</c15:txfldGUID>
                      <c15:f>calcs!$G$70</c15:f>
                      <c15:dlblFieldTableCache>
                        <c:ptCount val="1"/>
                        <c:pt idx="0">
                          <c:v>FRI</c:v>
                        </c:pt>
                      </c15:dlblFieldTableCache>
                    </c15:dlblFTEntry>
                  </c15:dlblFieldTable>
                  <c15:showDataLabelsRange val="0"/>
                </c:ext>
              </c:extLst>
            </c:dLbl>
            <c:dLbl>
              <c:idx val="3"/>
              <c:layout/>
              <c:tx>
                <c:strRef>
                  <c:f>calcs!$H$70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{F24C4351-4A55-48A9-A521-897680D56F17}</c15:txfldGUID>
                      <c15:f>calcs!$H$70</c15:f>
                      <c15:dlblFieldTableCache>
                        <c:ptCount val="1"/>
                        <c:pt idx="0">
                          <c:v>SAT</c:v>
                        </c:pt>
                      </c15:dlblFieldTableCache>
                    </c15:dlblFTEntry>
                  </c15:dlblFieldTable>
                  <c15:showDataLabelsRange val="0"/>
                </c:ext>
              </c:extLst>
            </c:dLbl>
            <c:dLbl>
              <c:idx val="4"/>
              <c:layout/>
              <c:tx>
                <c:strRef>
                  <c:f>calcs!$I$70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{4C453880-B01A-4B92-AB4B-5360C9386D66}</c15:txfldGUID>
                      <c15:f>calcs!$I$70</c15:f>
                      <c15:dlblFieldTableCache>
                        <c:ptCount val="1"/>
                        <c:pt idx="0">
                          <c:v>SUN</c:v>
                        </c:pt>
                      </c15:dlblFieldTableCache>
                    </c15:dlblFTEntry>
                  </c15:dlblFieldTable>
                  <c15:showDataLabelsRange val="0"/>
                </c:ext>
              </c:extLst>
            </c:dLbl>
            <c:dLbl>
              <c:idx val="5"/>
              <c:layout/>
              <c:tx>
                <c:strRef>
                  <c:f>calcs!$J$70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{9F60275F-BFE4-44E9-9017-18A374284C0D}</c15:txfldGUID>
                      <c15:f>calcs!$J$70</c15:f>
                      <c15:dlblFieldTableCache>
                        <c:ptCount val="1"/>
                        <c:pt idx="0">
                          <c:v>MON</c:v>
                        </c:pt>
                      </c15:dlblFieldTableCache>
                    </c15:dlblFTEntry>
                  </c15:dlblFieldTable>
                  <c15:showDataLabelsRange val="0"/>
                </c:ext>
              </c:extLst>
            </c:dLbl>
            <c:dLbl>
              <c:idx val="6"/>
              <c:layout/>
              <c:tx>
                <c:strRef>
                  <c:f>calcs!$K$70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{050E6D62-E906-42CF-89EF-7726F07E2CD5}</c15:txfldGUID>
                      <c15:f>calcs!$K$70</c15:f>
                      <c15:dlblFieldTableCache>
                        <c:ptCount val="1"/>
                        <c:pt idx="0">
                          <c:v>TUE</c:v>
                        </c:pt>
                      </c15:dlblFieldTableCache>
                    </c15:dlblFTEntry>
                  </c15:dlblFieldTable>
                  <c15:showDataLabelsRange val="0"/>
                </c:ext>
              </c:extLst>
            </c:dLbl>
            <c:dLbl>
              <c:idx val="7"/>
              <c:layout/>
              <c:tx>
                <c:strRef>
                  <c:f>calcs!$L$70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{1FA3E5FC-146F-4987-8521-4A05AFBA55CC}</c15:txfldGUID>
                      <c15:f>calcs!$L$70</c15:f>
                      <c15:dlblFieldTableCache>
                        <c:ptCount val="1"/>
                        <c:pt idx="0">
                          <c:v>WED</c:v>
                        </c:pt>
                      </c15:dlblFieldTableCache>
                    </c15:dlblFTEntry>
                  </c15:dlblFieldTable>
                  <c15:showDataLabelsRange val="0"/>
                </c:ext>
              </c:extLst>
            </c:dLbl>
            <c:dLbl>
              <c:idx val="8"/>
              <c:layout/>
              <c:tx>
                <c:strRef>
                  <c:f>calcs!$M$70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{D93B3B96-23A3-4EF5-96D6-8EAC1F777B2E}</c15:txfldGUID>
                      <c15:f>calcs!$M$70</c15:f>
                      <c15:dlblFieldTableCache>
                        <c:ptCount val="1"/>
                        <c:pt idx="0">
                          <c:v>THU</c:v>
                        </c:pt>
                      </c15:dlblFieldTableCache>
                    </c15:dlblFTEntry>
                  </c15:dlblFieldTable>
                  <c15:showDataLabelsRange val="0"/>
                </c:ext>
              </c:extLst>
            </c:dLbl>
            <c:dLbl>
              <c:idx val="9"/>
              <c:layout/>
              <c:tx>
                <c:strRef>
                  <c:f>calcs!$N$70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{8D2B3252-2B7E-4350-85B8-452634F14EFD}</c15:txfldGUID>
                      <c15:f>calcs!$N$70</c15:f>
                      <c15:dlblFieldTableCache>
                        <c:ptCount val="1"/>
                        <c:pt idx="0">
                          <c:v>FRI</c:v>
                        </c:pt>
                      </c15:dlblFieldTableCache>
                    </c15:dlblFTEntry>
                  </c15:dlblFieldTable>
                  <c15:showDataLabelsRange val="0"/>
                </c:ext>
              </c:extLst>
            </c:dLbl>
            <c:dLbl>
              <c:idx val="10"/>
              <c:layout/>
              <c:tx>
                <c:strRef>
                  <c:f>calcs!$O$70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{FDB85239-F963-44D6-B6C2-35DB9EDB547B}</c15:txfldGUID>
                      <c15:f>calcs!$O$70</c15:f>
                      <c15:dlblFieldTableCache>
                        <c:ptCount val="1"/>
                        <c:pt idx="0">
                          <c:v>SAT</c:v>
                        </c:pt>
                      </c15:dlblFieldTableCache>
                    </c15:dlblFTEntry>
                  </c15:dlblFieldTable>
                  <c15:showDataLabelsRange val="0"/>
                </c:ext>
              </c:extLst>
            </c:dLbl>
            <c:dLbl>
              <c:idx val="11"/>
              <c:layout/>
              <c:tx>
                <c:strRef>
                  <c:f>calcs!$P$70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{78FF8329-817C-4A8A-B854-3D68AB3CE4D5}</c15:txfldGUID>
                      <c15:f>calcs!$P$70</c15:f>
                      <c15:dlblFieldTableCache>
                        <c:ptCount val="1"/>
                        <c:pt idx="0">
                          <c:v>SUN</c:v>
                        </c:pt>
                      </c15:dlblFieldTableCache>
                    </c15:dlblFTEntry>
                  </c15:dlblFieldTable>
                  <c15:showDataLabelsRange val="0"/>
                </c:ext>
              </c:extLst>
            </c:dLbl>
            <c:dLbl>
              <c:idx val="12"/>
              <c:layout/>
              <c:tx>
                <c:strRef>
                  <c:f>calcs!$Q$70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{E8F976A0-97C3-4B07-B24B-42083100AC58}</c15:txfldGUID>
                      <c15:f>calcs!$Q$70</c15:f>
                      <c15:dlblFieldTableCache>
                        <c:ptCount val="1"/>
                        <c:pt idx="0">
                          <c:v>MON</c:v>
                        </c:pt>
                      </c15:dlblFieldTableCache>
                    </c15:dlblFTEntry>
                  </c15:dlblFieldTable>
                  <c15:showDataLabelsRange val="0"/>
                </c:ext>
              </c:extLst>
            </c:dLbl>
            <c:dLbl>
              <c:idx val="13"/>
              <c:layout/>
              <c:tx>
                <c:strRef>
                  <c:f>calcs!$R$70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{269B5108-234F-4242-9034-9DC6A015AC4C}</c15:txfldGUID>
                      <c15:f>calcs!$R$70</c15:f>
                      <c15:dlblFieldTableCache>
                        <c:ptCount val="1"/>
                        <c:pt idx="0">
                          <c:v>TUE</c:v>
                        </c:pt>
                      </c15:dlblFieldTableCache>
                    </c15:dlblFTEntry>
                  </c15:dlblFieldTable>
                  <c15:showDataLabelsRange val="0"/>
                </c:ext>
              </c:extLst>
            </c:dLbl>
            <c:dLbl>
              <c:idx val="14"/>
              <c:layout/>
              <c:tx>
                <c:strRef>
                  <c:f>calcs!$S$70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{9488F592-43C6-4FE7-B9A8-DB64A4699BF8}</c15:txfldGUID>
                      <c15:f>calcs!$S$70</c15:f>
                      <c15:dlblFieldTableCache>
                        <c:ptCount val="1"/>
                        <c:pt idx="0">
                          <c:v>WED</c:v>
                        </c:pt>
                      </c15:dlblFieldTableCache>
                    </c15:dlblFTEntry>
                  </c15:dlblFieldTable>
                  <c15:showDataLabelsRange val="0"/>
                </c:ext>
              </c:extLst>
            </c:dLbl>
            <c:dLbl>
              <c:idx val="15"/>
              <c:layout/>
              <c:tx>
                <c:strRef>
                  <c:f>calcs!$T$70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{EF34715C-A7BD-4526-8BA9-2D97E1A42950}</c15:txfldGUID>
                      <c15:f>calcs!$T$70</c15:f>
                      <c15:dlblFieldTableCache>
                        <c:ptCount val="1"/>
                        <c:pt idx="0">
                          <c:v>THU</c:v>
                        </c:pt>
                      </c15:dlblFieldTableCache>
                    </c15:dlblFTEntry>
                  </c15:dlblFieldTable>
                  <c15:showDataLabelsRange val="0"/>
                </c:ext>
              </c:extLst>
            </c:dLbl>
            <c:dLbl>
              <c:idx val="16"/>
              <c:layout/>
              <c:tx>
                <c:strRef>
                  <c:f>calcs!$U$70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{1650065B-9DD9-4D22-A7A6-35ABA3281522}</c15:txfldGUID>
                      <c15:f>calcs!$U$70</c15:f>
                      <c15:dlblFieldTableCache>
                        <c:ptCount val="1"/>
                        <c:pt idx="0">
                          <c:v>FRI</c:v>
                        </c:pt>
                      </c15:dlblFieldTableCache>
                    </c15:dlblFTEntry>
                  </c15:dlblFieldTable>
                  <c15:showDataLabelsRange val="0"/>
                </c:ext>
              </c:extLst>
            </c:dLbl>
            <c:dLbl>
              <c:idx val="17"/>
              <c:layout/>
              <c:tx>
                <c:strRef>
                  <c:f>calcs!$V$70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{65A93D7A-8BEE-4722-90AB-4002A9BBC853}</c15:txfldGUID>
                      <c15:f>calcs!$V$70</c15:f>
                      <c15:dlblFieldTableCache>
                        <c:ptCount val="1"/>
                        <c:pt idx="0">
                          <c:v>SAT</c:v>
                        </c:pt>
                      </c15:dlblFieldTableCache>
                    </c15:dlblFTEntry>
                  </c15:dlblFieldTable>
                  <c15:showDataLabelsRange val="0"/>
                </c:ext>
              </c:extLst>
            </c:dLbl>
            <c:dLbl>
              <c:idx val="18"/>
              <c:layout/>
              <c:tx>
                <c:strRef>
                  <c:f>calcs!$W$70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{BB8D3474-CBFF-42A1-A44C-12233085AAA6}</c15:txfldGUID>
                      <c15:f>calcs!$W$70</c15:f>
                      <c15:dlblFieldTableCache>
                        <c:ptCount val="1"/>
                        <c:pt idx="0">
                          <c:v>SUN</c:v>
                        </c:pt>
                      </c15:dlblFieldTableCache>
                    </c15:dlblFTEntry>
                  </c15:dlblFieldTable>
                  <c15:showDataLabelsRange val="0"/>
                </c:ext>
              </c:extLst>
            </c:dLbl>
            <c:dLbl>
              <c:idx val="19"/>
              <c:layout/>
              <c:tx>
                <c:strRef>
                  <c:f>calcs!$X$70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{E5E626AC-C414-4315-83A5-BF7F897567ED}</c15:txfldGUID>
                      <c15:f>calcs!$X$70</c15:f>
                      <c15:dlblFieldTableCache>
                        <c:ptCount val="1"/>
                        <c:pt idx="0">
                          <c:v>MON</c:v>
                        </c:pt>
                      </c15:dlblFieldTableCache>
                    </c15:dlblFTEntry>
                  </c15:dlblFieldTable>
                  <c15:showDataLabelsRange val="0"/>
                </c:ext>
              </c:extLst>
            </c:dLbl>
            <c:dLbl>
              <c:idx val="20"/>
              <c:layout/>
              <c:tx>
                <c:strRef>
                  <c:f>calcs!$Y$70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{C4992F0E-DFF5-4647-ADED-21016D1326A0}</c15:txfldGUID>
                      <c15:f>calcs!$Y$70</c15:f>
                      <c15:dlblFieldTableCache>
                        <c:ptCount val="1"/>
                        <c:pt idx="0">
                          <c:v>TUE</c:v>
                        </c:pt>
                      </c15:dlblFieldTableCache>
                    </c15:dlblFTEntry>
                  </c15:dlblFieldTable>
                  <c15:showDataLabelsRange val="0"/>
                </c:ext>
              </c:extLst>
            </c:dLbl>
            <c:dLbl>
              <c:idx val="21"/>
              <c:layout/>
              <c:tx>
                <c:strRef>
                  <c:f>calcs!$Z$70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{BC7E82D5-B6B3-4800-807F-3C0CD0FFB8E2}</c15:txfldGUID>
                      <c15:f>calcs!$Z$70</c15:f>
                      <c15:dlblFieldTableCache>
                        <c:ptCount val="1"/>
                        <c:pt idx="0">
                          <c:v>WED</c:v>
                        </c:pt>
                      </c15:dlblFieldTableCache>
                    </c15:dlblFTEntry>
                  </c15:dlblFieldTable>
                  <c15:showDataLabelsRange val="0"/>
                </c:ext>
              </c:extLst>
            </c:dLbl>
            <c:dLbl>
              <c:idx val="22"/>
              <c:layout/>
              <c:tx>
                <c:strRef>
                  <c:f>calcs!$AA$70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{D43646B2-451F-453B-ACF8-0C8BEEF771DD}</c15:txfldGUID>
                      <c15:f>calcs!$AA$70</c15:f>
                      <c15:dlblFieldTableCache>
                        <c:ptCount val="1"/>
                        <c:pt idx="0">
                          <c:v>THU</c:v>
                        </c:pt>
                      </c15:dlblFieldTableCache>
                    </c15:dlblFTEntry>
                  </c15:dlblFieldTable>
                  <c15:showDataLabelsRange val="0"/>
                </c:ext>
              </c:extLst>
            </c:dLbl>
            <c:dLbl>
              <c:idx val="23"/>
              <c:layout/>
              <c:tx>
                <c:strRef>
                  <c:f>calcs!$AB$70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{77A854BC-0811-4138-9F34-02501D24B52C}</c15:txfldGUID>
                      <c15:f>calcs!$AB$70</c15:f>
                      <c15:dlblFieldTableCache>
                        <c:ptCount val="1"/>
                        <c:pt idx="0">
                          <c:v>FRI</c:v>
                        </c:pt>
                      </c15:dlblFieldTableCache>
                    </c15:dlblFTEntry>
                  </c15:dlblFieldTable>
                  <c15:showDataLabelsRange val="0"/>
                </c:ext>
              </c:extLst>
            </c:dLbl>
            <c:dLbl>
              <c:idx val="24"/>
              <c:layout/>
              <c:tx>
                <c:strRef>
                  <c:f>calcs!$AC$70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{AE431089-D178-4C38-9217-3E20B6BBA510}</c15:txfldGUID>
                      <c15:f>calcs!$AC$70</c15:f>
                      <c15:dlblFieldTableCache>
                        <c:ptCount val="1"/>
                        <c:pt idx="0">
                          <c:v>SAT</c:v>
                        </c:pt>
                      </c15:dlblFieldTableCache>
                    </c15:dlblFTEntry>
                  </c15:dlblFieldTable>
                  <c15:showDataLabelsRange val="0"/>
                </c:ext>
              </c:extLst>
            </c:dLbl>
            <c:dLbl>
              <c:idx val="25"/>
              <c:layout/>
              <c:tx>
                <c:strRef>
                  <c:f>calcs!$AD$70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{0A70A335-D95E-4069-A3B2-36B05AE874DD}</c15:txfldGUID>
                      <c15:f>calcs!$AD$70</c15:f>
                      <c15:dlblFieldTableCache>
                        <c:ptCount val="1"/>
                        <c:pt idx="0">
                          <c:v>SUN</c:v>
                        </c:pt>
                      </c15:dlblFieldTableCache>
                    </c15:dlblFTEntry>
                  </c15:dlblFieldTable>
                  <c15:showDataLabelsRange val="0"/>
                </c:ext>
              </c:extLst>
            </c:dLbl>
            <c:dLbl>
              <c:idx val="26"/>
              <c:layout/>
              <c:tx>
                <c:strRef>
                  <c:f>calcs!$AE$70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{1A813BB9-5DCE-47AC-82DC-AABDEAF01745}</c15:txfldGUID>
                      <c15:f>calcs!$AE$70</c15:f>
                      <c15:dlblFieldTableCache>
                        <c:ptCount val="1"/>
                        <c:pt idx="0">
                          <c:v>MON</c:v>
                        </c:pt>
                      </c15:dlblFieldTableCache>
                    </c15:dlblFTEntry>
                  </c15:dlblFieldTable>
                  <c15:showDataLabelsRange val="0"/>
                </c:ext>
              </c:extLst>
            </c:dLbl>
            <c:dLbl>
              <c:idx val="27"/>
              <c:layout/>
              <c:tx>
                <c:strRef>
                  <c:f>calcs!$AF$70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{D1A44C1E-3878-4DC8-BE23-3275FC965C11}</c15:txfldGUID>
                      <c15:f>calcs!$AF$70</c15:f>
                      <c15:dlblFieldTableCache>
                        <c:ptCount val="1"/>
                        <c:pt idx="0">
                          <c:v>TUE</c:v>
                        </c:pt>
                      </c15:dlblFieldTableCache>
                    </c15:dlblFTEntry>
                  </c15:dlblFieldTable>
                  <c15:showDataLabelsRange val="0"/>
                </c:ext>
              </c:extLst>
            </c:dLbl>
            <c:dLbl>
              <c:idx val="28"/>
              <c:layout/>
              <c:tx>
                <c:strRef>
                  <c:f>calcs!$AG$70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{336270E2-7145-4927-8C66-02320200F635}</c15:txfldGUID>
                      <c15:f>calcs!$AG$70</c15:f>
                      <c15:dlblFieldTableCache>
                        <c:ptCount val="1"/>
                        <c:pt idx="0">
                          <c:v>WED</c:v>
                        </c:pt>
                      </c15:dlblFieldTableCache>
                    </c15:dlblFTEntry>
                  </c15:dlblFieldTable>
                  <c15:showDataLabelsRange val="0"/>
                </c:ext>
              </c:extLst>
            </c:dLbl>
            <c:dLbl>
              <c:idx val="29"/>
              <c:layout/>
              <c:tx>
                <c:strRef>
                  <c:f>calcs!$AH$70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{F861108F-8537-40F0-BD66-B85511C1CA75}</c15:txfldGUID>
                      <c15:f>calcs!$AH$70</c15:f>
                      <c15:dlblFieldTableCache>
                        <c:ptCount val="1"/>
                        <c:pt idx="0">
                          <c:v>THU</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Jun 2016 -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Jul 2016 -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348361568"/>
        <c:axId val="348361960"/>
      </c:lineChart>
      <c:dateAx>
        <c:axId val="34836156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348361960"/>
        <c:crosses val="autoZero"/>
        <c:auto val="1"/>
        <c:lblOffset val="100"/>
        <c:baseTimeUnit val="days"/>
      </c:dateAx>
      <c:valAx>
        <c:axId val="348361960"/>
        <c:scaling>
          <c:orientation val="minMax"/>
          <c:max val="13.5"/>
          <c:min val="0"/>
        </c:scaling>
        <c:delete val="1"/>
        <c:axPos val="l"/>
        <c:numFmt formatCode="General" sourceLinked="1"/>
        <c:majorTickMark val="out"/>
        <c:minorTickMark val="none"/>
        <c:tickLblPos val="nextTo"/>
        <c:crossAx val="34836156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45720</xdr:colOff>
          <xdr:row>18</xdr:row>
          <xdr:rowOff>213360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0" totalsRowShown="0" headerRowDxfId="6" dataDxfId="5">
  <autoFilter ref="B22:F30"/>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0"/>
  <sheetViews>
    <sheetView showGridLines="0" tabSelected="1" topLeftCell="A10" zoomScaleNormal="100" workbookViewId="0">
      <selection activeCell="H20" sqref="H20"/>
    </sheetView>
  </sheetViews>
  <sheetFormatPr defaultColWidth="9.109375" defaultRowHeight="17.25" customHeight="1" x14ac:dyDescent="0.3"/>
  <cols>
    <col min="1" max="1" width="5.5546875" style="8" customWidth="1"/>
    <col min="2" max="2" width="0" style="8" hidden="1" customWidth="1"/>
    <col min="3" max="3" width="31" style="8" customWidth="1"/>
    <col min="4" max="5" width="18.44140625" style="8" customWidth="1"/>
    <col min="6" max="6" width="56.88671875" style="8" customWidth="1"/>
    <col min="7" max="7" width="5.5546875" style="8" customWidth="1"/>
    <col min="8" max="16384" width="9.109375" style="8"/>
  </cols>
  <sheetData>
    <row r="1" spans="1:7" s="7" customFormat="1" ht="47.25" customHeight="1" thickBot="1" x14ac:dyDescent="0.35">
      <c r="A1" s="4"/>
      <c r="B1" s="5"/>
      <c r="C1" s="19" t="s">
        <v>17</v>
      </c>
      <c r="D1" s="4"/>
      <c r="E1" s="4"/>
      <c r="F1" s="4"/>
      <c r="G1" s="6"/>
    </row>
    <row r="2" spans="1:7" ht="17.25" customHeight="1" thickTop="1" x14ac:dyDescent="0.3">
      <c r="C2" s="9"/>
    </row>
    <row r="18" spans="2:6" ht="17.25" customHeight="1" thickBot="1" x14ac:dyDescent="0.35">
      <c r="C18" s="10"/>
      <c r="D18" s="10"/>
      <c r="E18" s="10"/>
      <c r="F18" s="10"/>
    </row>
    <row r="19" spans="2:6" ht="17.25" customHeight="1" thickTop="1" x14ac:dyDescent="0.3">
      <c r="C19" s="11"/>
      <c r="D19" s="11"/>
      <c r="E19" s="11"/>
      <c r="F19" s="11"/>
    </row>
    <row r="20" spans="2:6" ht="17.25" customHeight="1" x14ac:dyDescent="0.35">
      <c r="C20" s="17" t="s">
        <v>19</v>
      </c>
      <c r="D20" s="18">
        <f ca="1">TODAY()-3</f>
        <v>42529</v>
      </c>
      <c r="E20" s="11"/>
      <c r="F20" s="11"/>
    </row>
    <row r="21" spans="2:6" ht="17.25" customHeight="1" x14ac:dyDescent="0.3">
      <c r="C21" s="11"/>
      <c r="D21" s="11"/>
      <c r="E21" s="11"/>
      <c r="F21" s="11"/>
    </row>
    <row r="22" spans="2:6" ht="17.25" customHeight="1" x14ac:dyDescent="0.3">
      <c r="B22" s="12" t="s">
        <v>5</v>
      </c>
      <c r="C22" s="13" t="s">
        <v>13</v>
      </c>
      <c r="D22" s="13" t="s">
        <v>14</v>
      </c>
      <c r="E22" s="13" t="s">
        <v>15</v>
      </c>
      <c r="F22" s="13" t="s">
        <v>16</v>
      </c>
    </row>
    <row r="23" spans="2:6" ht="17.25" customHeight="1" x14ac:dyDescent="0.3">
      <c r="B23" s="12">
        <f t="shared" ref="B23:B28" si="0">N(B22)+1</f>
        <v>1</v>
      </c>
      <c r="C23" s="14" t="s">
        <v>18</v>
      </c>
      <c r="D23" s="15">
        <f ca="1">D20+3</f>
        <v>42532</v>
      </c>
      <c r="E23" s="15">
        <v>42583</v>
      </c>
      <c r="F23" s="14"/>
    </row>
    <row r="24" spans="2:6" ht="17.25" customHeight="1" x14ac:dyDescent="0.3">
      <c r="B24" s="12">
        <f t="shared" si="0"/>
        <v>2</v>
      </c>
      <c r="C24" s="14" t="s">
        <v>21</v>
      </c>
      <c r="D24" s="15">
        <v>42532</v>
      </c>
      <c r="E24" s="15">
        <f>Activities[[#This Row],[START]]+7</f>
        <v>42539</v>
      </c>
      <c r="F24" s="14"/>
    </row>
    <row r="25" spans="2:6" ht="17.25" customHeight="1" x14ac:dyDescent="0.3">
      <c r="B25" s="12">
        <f t="shared" si="0"/>
        <v>3</v>
      </c>
      <c r="C25" s="14" t="s">
        <v>22</v>
      </c>
      <c r="D25" s="15">
        <f>D24+8</f>
        <v>42540</v>
      </c>
      <c r="E25" s="15">
        <f>Activities[[#This Row],[START]]+7</f>
        <v>42547</v>
      </c>
      <c r="F25" s="14" t="s">
        <v>26</v>
      </c>
    </row>
    <row r="26" spans="2:6" ht="17.25" customHeight="1" x14ac:dyDescent="0.3">
      <c r="B26" s="12">
        <f t="shared" si="0"/>
        <v>4</v>
      </c>
      <c r="C26" s="14" t="s">
        <v>22</v>
      </c>
      <c r="D26" s="15">
        <f t="shared" ref="D26:D30" si="1">D25+8</f>
        <v>42548</v>
      </c>
      <c r="E26" s="15">
        <f>Activities[[#This Row],[START]]+7</f>
        <v>42555</v>
      </c>
      <c r="F26" s="14" t="s">
        <v>27</v>
      </c>
    </row>
    <row r="27" spans="2:6" ht="17.25" customHeight="1" x14ac:dyDescent="0.3">
      <c r="B27" s="12">
        <f t="shared" si="0"/>
        <v>5</v>
      </c>
      <c r="C27" s="14" t="s">
        <v>23</v>
      </c>
      <c r="D27" s="15">
        <f t="shared" si="1"/>
        <v>42556</v>
      </c>
      <c r="E27" s="15">
        <f>Activities[[#This Row],[START]]+7</f>
        <v>42563</v>
      </c>
      <c r="F27" s="14"/>
    </row>
    <row r="28" spans="2:6" ht="17.25" customHeight="1" x14ac:dyDescent="0.3">
      <c r="B28" s="12">
        <f t="shared" si="0"/>
        <v>6</v>
      </c>
      <c r="C28" s="14" t="s">
        <v>24</v>
      </c>
      <c r="D28" s="15">
        <f t="shared" si="1"/>
        <v>42564</v>
      </c>
      <c r="E28" s="15">
        <f>Activities[[#This Row],[START]]+7</f>
        <v>42571</v>
      </c>
      <c r="F28" s="14"/>
    </row>
    <row r="29" spans="2:6" ht="17.25" customHeight="1" x14ac:dyDescent="0.3">
      <c r="B29" s="16">
        <f t="shared" ref="B29:B30" si="2">N(B28)+1</f>
        <v>7</v>
      </c>
      <c r="C29" s="14" t="s">
        <v>20</v>
      </c>
      <c r="D29" s="15">
        <f t="shared" si="1"/>
        <v>42572</v>
      </c>
      <c r="E29" s="15">
        <f>Activities[[#This Row],[START]]+7</f>
        <v>42579</v>
      </c>
      <c r="F29" s="14"/>
    </row>
    <row r="30" spans="2:6" ht="17.25" customHeight="1" x14ac:dyDescent="0.3">
      <c r="B30" s="16">
        <f t="shared" si="2"/>
        <v>8</v>
      </c>
      <c r="C30" s="14" t="s">
        <v>25</v>
      </c>
      <c r="D30" s="15">
        <f t="shared" si="1"/>
        <v>42580</v>
      </c>
      <c r="E30" s="15">
        <f>Activities[[#This Row],[START]]+3</f>
        <v>42583</v>
      </c>
      <c r="F30"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45720</xdr:colOff>
                    <xdr:row>18</xdr:row>
                    <xdr:rowOff>213360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3.8" x14ac:dyDescent="0.3"/>
  <cols>
    <col min="3" max="3" width="17.44140625" customWidth="1"/>
    <col min="4" max="4" width="18" customWidth="1"/>
    <col min="5" max="34" width="10.88671875" customWidth="1"/>
    <col min="35" max="35" width="17.5546875" customWidth="1"/>
  </cols>
  <sheetData>
    <row r="1" spans="1:6" x14ac:dyDescent="0.3">
      <c r="A1" t="s">
        <v>9</v>
      </c>
    </row>
    <row r="3" spans="1:6" x14ac:dyDescent="0.3">
      <c r="C3" t="s">
        <v>10</v>
      </c>
      <c r="D3" s="1">
        <f ca="1">TODAY()</f>
        <v>42532</v>
      </c>
      <c r="E3" s="1"/>
    </row>
    <row r="4" spans="1:6" x14ac:dyDescent="0.3">
      <c r="D4">
        <v>5</v>
      </c>
    </row>
    <row r="6" spans="1:6" x14ac:dyDescent="0.3">
      <c r="E6" t="e">
        <f>NA()</f>
        <v>#N/A</v>
      </c>
    </row>
    <row r="7" spans="1:6" x14ac:dyDescent="0.3">
      <c r="E7" t="e">
        <f>NA()</f>
        <v>#N/A</v>
      </c>
    </row>
    <row r="8" spans="1:6" x14ac:dyDescent="0.3">
      <c r="E8" t="e">
        <f>NA()</f>
        <v>#N/A</v>
      </c>
    </row>
    <row r="9" spans="1:6" x14ac:dyDescent="0.3">
      <c r="C9" s="2" t="s">
        <v>12</v>
      </c>
      <c r="D9">
        <f ca="1">SUMPRODUCT( ((Activities[START]&gt;=StartDateWindow)+(Activities[END]&gt;=StartDateWindow)&gt;0)*(Activities[START]&lt;=(StartDateWindow+WindowDays-1)) )</f>
        <v>5</v>
      </c>
      <c r="E9" t="e">
        <f>NA()</f>
        <v>#N/A</v>
      </c>
    </row>
    <row r="10" spans="1:6" x14ac:dyDescent="0.3">
      <c r="D10">
        <v>9</v>
      </c>
      <c r="E10" t="e">
        <f>NA()</f>
        <v>#N/A</v>
      </c>
    </row>
    <row r="11" spans="1:6" x14ac:dyDescent="0.3">
      <c r="D11">
        <f ca="1">D10-MIN(D10,D9)</f>
        <v>4</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aca="1" ref="E15" ca="1">INDEX(Activities[Id],MATCH(1, ((Activities[START]&gt;=StartDateWindow)+(Activities[END]&gt;=StartDateWindow)&gt;0)*(Activities[START]&lt;=(StartDateWindow+WindowDays-1)), 0))</f>
        <v>1</v>
      </c>
      <c r="F15" t="e">
        <f t="shared" ref="F15:F23" ca="1" si="0">OFFSET(E15,-$D$11,)</f>
        <v>#N/A</v>
      </c>
    </row>
    <row r="16" spans="1:6" x14ac:dyDescent="0.3">
      <c r="C16" s="2"/>
      <c r="E16">
        <f t="array" aca="1" ref="E16" ca="1">INDEX(Activities[Id],MATCH(1, (Activities[Id]&gt;E15)*((Activities[START]&gt;=StartDateWindow)+(Activities[END]&gt;=StartDateWindow)&gt;0)*(Activities[START]&lt;=(StartDateWindow+WindowDays-1)), 0))</f>
        <v>2</v>
      </c>
      <c r="F16" t="e">
        <f t="shared" ca="1" si="0"/>
        <v>#N/A</v>
      </c>
    </row>
    <row r="17" spans="1:35" x14ac:dyDescent="0.3">
      <c r="C17" s="2"/>
      <c r="E17">
        <f t="array" aca="1" ref="E17" ca="1">INDEX(Activities[Id],MATCH(1, (Activities[Id]&gt;E16)*((Activities[START]&gt;=StartDateWindow)+(Activities[END]&gt;=StartDateWindow)&gt;0)*(Activities[START]&lt;=(StartDateWindow+WindowDays-1)), 0))</f>
        <v>3</v>
      </c>
      <c r="F17" t="e">
        <f t="shared" ca="1" si="0"/>
        <v>#N/A</v>
      </c>
    </row>
    <row r="18" spans="1:35" x14ac:dyDescent="0.3">
      <c r="E18">
        <f t="array" aca="1" ref="E18" ca="1">INDEX(Activities[Id],MATCH(1, (Activities[Id]&gt;E17)*((Activities[START]&gt;=StartDateWindow)+(Activities[END]&gt;=StartDateWindow)&gt;0)*(Activities[START]&lt;=(StartDateWindow+WindowDays-1)), 0))</f>
        <v>4</v>
      </c>
      <c r="F18" t="e">
        <f t="shared" ca="1" si="0"/>
        <v>#N/A</v>
      </c>
    </row>
    <row r="19" spans="1:35" x14ac:dyDescent="0.3">
      <c r="E19">
        <f t="array" aca="1" ref="E19" ca="1">INDEX(Activities[Id],MATCH(1, (Activities[Id]&gt;E18)*((Activities[START]&gt;=StartDateWindow)+(Activities[END]&gt;=StartDateWindow)&gt;0)*(Activities[START]&lt;=(StartDateWindow+WindowDays-1)), 0))</f>
        <v>5</v>
      </c>
      <c r="F19">
        <f t="shared" ca="1" si="0"/>
        <v>1</v>
      </c>
    </row>
    <row r="20" spans="1:35" x14ac:dyDescent="0.3">
      <c r="E20" t="e">
        <f t="array" aca="1" ref="E20" ca="1">INDEX(Activities[Id],MATCH(1, (Activities[Id]&gt;E19)*((Activities[START]&gt;=StartDateWindow)+(Activities[END]&gt;=StartDateWindow)&gt;0)*(Activities[START]&lt;=(StartDateWindow+WindowDays-1)), 0))</f>
        <v>#N/A</v>
      </c>
      <c r="F20">
        <f t="shared" ca="1" si="0"/>
        <v>2</v>
      </c>
    </row>
    <row r="21" spans="1:35" x14ac:dyDescent="0.3">
      <c r="E21" t="e">
        <f t="array" aca="1" ref="E21" ca="1">INDEX(Activities[Id],MATCH(1, (Activities[Id]&gt;E20)*((Activities[START]&gt;=StartDateWindow)+(Activities[END]&gt;=StartDateWindow)&gt;0)*(Activities[START]&lt;=(StartDateWindow+WindowDays-1)), 0))</f>
        <v>#N/A</v>
      </c>
      <c r="F21">
        <f t="shared" ca="1" si="0"/>
        <v>3</v>
      </c>
    </row>
    <row r="22" spans="1:35" x14ac:dyDescent="0.3">
      <c r="E22" t="e">
        <f t="array" aca="1" ref="E22" ca="1">INDEX(Activities[Id],MATCH(1, (Activities[Id]&gt;E21)*((Activities[START]&gt;=StartDateWindow)+(Activities[END]&gt;=StartDateWindow)&gt;0)*(Activities[START]&lt;=(StartDateWindow+WindowDays-1)), 0))</f>
        <v>#N/A</v>
      </c>
      <c r="F22">
        <f t="shared" ca="1" si="0"/>
        <v>4</v>
      </c>
    </row>
    <row r="23" spans="1:35" x14ac:dyDescent="0.3">
      <c r="E23" t="e">
        <f t="array" aca="1" ref="E23" ca="1">INDEX(Activities[Id],MATCH(1, (Activities[Id]&gt;E22)*((Activities[START]&gt;=StartDateWindow)+(Activities[END]&gt;=StartDateWindow)&gt;0)*(Activities[START]&lt;=(StartDateWindow+WindowDays-1)), 0))</f>
        <v>#N/A</v>
      </c>
      <c r="F23">
        <f t="shared" ca="1" si="0"/>
        <v>5</v>
      </c>
    </row>
    <row r="25" spans="1:35" x14ac:dyDescent="0.3">
      <c r="C25" t="s">
        <v>4</v>
      </c>
      <c r="D25" s="1">
        <f ca="1">StartDate+WindowOffset</f>
        <v>42529</v>
      </c>
    </row>
    <row r="26" spans="1:35" x14ac:dyDescent="0.3">
      <c r="C26" t="s">
        <v>3</v>
      </c>
      <c r="D26">
        <v>0</v>
      </c>
    </row>
    <row r="28" spans="1:35" x14ac:dyDescent="0.3">
      <c r="C28" t="s">
        <v>1</v>
      </c>
      <c r="D28" s="2">
        <f ca="1">'Project Timeline'!D20</f>
        <v>42529</v>
      </c>
    </row>
    <row r="29" spans="1:35" x14ac:dyDescent="0.3">
      <c r="C29" t="s">
        <v>2</v>
      </c>
      <c r="D29">
        <v>30</v>
      </c>
    </row>
    <row r="31" spans="1:35" x14ac:dyDescent="0.3">
      <c r="A31" t="s">
        <v>8</v>
      </c>
      <c r="B31" t="s">
        <v>6</v>
      </c>
      <c r="C31" t="s">
        <v>7</v>
      </c>
      <c r="D31" t="s">
        <v>0</v>
      </c>
      <c r="E31" s="1">
        <f ca="1">StartDateWindow</f>
        <v>42529</v>
      </c>
      <c r="F31" s="1">
        <f t="shared" ref="F31:AI31" ca="1" si="1">E31+1</f>
        <v>42530</v>
      </c>
      <c r="G31" s="1">
        <f t="shared" ca="1" si="1"/>
        <v>42531</v>
      </c>
      <c r="H31" s="1">
        <f t="shared" ca="1" si="1"/>
        <v>42532</v>
      </c>
      <c r="I31" s="1">
        <f t="shared" ca="1" si="1"/>
        <v>42533</v>
      </c>
      <c r="J31" s="1">
        <f t="shared" ca="1" si="1"/>
        <v>42534</v>
      </c>
      <c r="K31" s="1">
        <f t="shared" ca="1" si="1"/>
        <v>42535</v>
      </c>
      <c r="L31" s="1">
        <f t="shared" ca="1" si="1"/>
        <v>42536</v>
      </c>
      <c r="M31" s="1">
        <f t="shared" ca="1" si="1"/>
        <v>42537</v>
      </c>
      <c r="N31" s="1">
        <f t="shared" ca="1" si="1"/>
        <v>42538</v>
      </c>
      <c r="O31" s="1">
        <f t="shared" ca="1" si="1"/>
        <v>42539</v>
      </c>
      <c r="P31" s="1">
        <f t="shared" ca="1" si="1"/>
        <v>42540</v>
      </c>
      <c r="Q31" s="1">
        <f t="shared" ca="1" si="1"/>
        <v>42541</v>
      </c>
      <c r="R31" s="1">
        <f t="shared" ca="1" si="1"/>
        <v>42542</v>
      </c>
      <c r="S31" s="1">
        <f t="shared" ca="1" si="1"/>
        <v>42543</v>
      </c>
      <c r="T31" s="1">
        <f t="shared" ca="1" si="1"/>
        <v>42544</v>
      </c>
      <c r="U31" s="1">
        <f t="shared" ca="1" si="1"/>
        <v>42545</v>
      </c>
      <c r="V31" s="1">
        <f t="shared" ca="1" si="1"/>
        <v>42546</v>
      </c>
      <c r="W31" s="1">
        <f t="shared" ca="1" si="1"/>
        <v>42547</v>
      </c>
      <c r="X31" s="1">
        <f t="shared" ca="1" si="1"/>
        <v>42548</v>
      </c>
      <c r="Y31" s="1">
        <f t="shared" ca="1" si="1"/>
        <v>42549</v>
      </c>
      <c r="Z31" s="1">
        <f t="shared" ca="1" si="1"/>
        <v>42550</v>
      </c>
      <c r="AA31" s="1">
        <f t="shared" ca="1" si="1"/>
        <v>42551</v>
      </c>
      <c r="AB31" s="1">
        <f t="shared" ca="1" si="1"/>
        <v>42552</v>
      </c>
      <c r="AC31" s="1">
        <f t="shared" ca="1" si="1"/>
        <v>42553</v>
      </c>
      <c r="AD31" s="1">
        <f t="shared" ca="1" si="1"/>
        <v>42554</v>
      </c>
      <c r="AE31" s="1">
        <f t="shared" ca="1" si="1"/>
        <v>42555</v>
      </c>
      <c r="AF31" s="1">
        <f t="shared" ca="1" si="1"/>
        <v>42556</v>
      </c>
      <c r="AG31" s="1">
        <f t="shared" ca="1" si="1"/>
        <v>42557</v>
      </c>
      <c r="AH31" s="1">
        <f t="shared" ca="1" si="1"/>
        <v>42558</v>
      </c>
      <c r="AI31" s="1">
        <f t="shared" ca="1" si="1"/>
        <v>42559</v>
      </c>
    </row>
    <row r="32" spans="1:35" x14ac:dyDescent="0.3">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3">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3">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3">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3">
      <c r="A36">
        <f t="shared" si="3"/>
        <v>7.3000000000000007</v>
      </c>
      <c r="B36">
        <v>5</v>
      </c>
      <c r="C36">
        <f t="shared" ca="1" si="2"/>
        <v>1</v>
      </c>
      <c r="D36" t="str">
        <f ca="1">INDEX(Activities[ACTIVITY],MATCH($C36,Activities[Id],0))</f>
        <v>Project Start</v>
      </c>
      <c r="E36" t="e">
        <f ca="1">GridCalc</f>
        <v>#N/A</v>
      </c>
      <c r="F36" t="e">
        <f ca="1">GridCalc</f>
        <v>#N/A</v>
      </c>
      <c r="G36" t="e">
        <f ca="1">GridCalc</f>
        <v>#N/A</v>
      </c>
      <c r="H36">
        <f ca="1">GridCalc</f>
        <v>7.3000000000000007</v>
      </c>
      <c r="I36">
        <f ca="1">GridCalc</f>
        <v>7.3000000000000007</v>
      </c>
      <c r="J36">
        <f ca="1">GridCalc</f>
        <v>7.3000000000000007</v>
      </c>
      <c r="K36">
        <f ca="1">GridCalc</f>
        <v>7.3000000000000007</v>
      </c>
      <c r="L36">
        <f ca="1">GridCalc</f>
        <v>7.3000000000000007</v>
      </c>
      <c r="M36">
        <f ca="1">GridCalc</f>
        <v>7.3000000000000007</v>
      </c>
      <c r="N36">
        <f ca="1">GridCalc</f>
        <v>7.3000000000000007</v>
      </c>
      <c r="O36">
        <f ca="1">GridCalc</f>
        <v>7.3000000000000007</v>
      </c>
      <c r="P36">
        <f ca="1">GridCalc</f>
        <v>7.3000000000000007</v>
      </c>
      <c r="Q36">
        <f ca="1">GridCalc</f>
        <v>7.3000000000000007</v>
      </c>
      <c r="R36">
        <f ca="1">GridCalc</f>
        <v>7.3000000000000007</v>
      </c>
      <c r="S36">
        <f ca="1">GridCalc</f>
        <v>7.3000000000000007</v>
      </c>
      <c r="T36">
        <f ca="1">GridCalc</f>
        <v>7.3000000000000007</v>
      </c>
      <c r="U36">
        <f ca="1">GridCalc</f>
        <v>7.3000000000000007</v>
      </c>
      <c r="V36">
        <f ca="1">GridCalc</f>
        <v>7.3000000000000007</v>
      </c>
      <c r="W36">
        <f ca="1">GridCalc</f>
        <v>7.3000000000000007</v>
      </c>
      <c r="X36">
        <f ca="1">GridCalc</f>
        <v>7.3000000000000007</v>
      </c>
      <c r="Y36">
        <f ca="1">GridCalc</f>
        <v>7.3000000000000007</v>
      </c>
      <c r="Z36">
        <f ca="1">GridCalc</f>
        <v>7.3000000000000007</v>
      </c>
      <c r="AA36">
        <f ca="1">GridCalc</f>
        <v>7.3000000000000007</v>
      </c>
      <c r="AB36">
        <f ca="1">GridCalc</f>
        <v>7.3000000000000007</v>
      </c>
      <c r="AC36">
        <f ca="1">GridCalc</f>
        <v>7.3000000000000007</v>
      </c>
      <c r="AD36">
        <f ca="1">GridCalc</f>
        <v>7.3000000000000007</v>
      </c>
      <c r="AE36">
        <f ca="1">GridCalc</f>
        <v>7.3000000000000007</v>
      </c>
      <c r="AF36">
        <f ca="1">GridCalc</f>
        <v>7.3000000000000007</v>
      </c>
      <c r="AG36">
        <f ca="1">GridCalc</f>
        <v>7.3000000000000007</v>
      </c>
      <c r="AH36">
        <f ca="1">GridCalc</f>
        <v>7.3000000000000007</v>
      </c>
      <c r="AI36">
        <f ca="1">GridCalc</f>
        <v>7.3000000000000007</v>
      </c>
    </row>
    <row r="37" spans="1:35" x14ac:dyDescent="0.3">
      <c r="A37">
        <f t="shared" si="3"/>
        <v>6.3000000000000007</v>
      </c>
      <c r="B37">
        <v>6</v>
      </c>
      <c r="C37">
        <f t="shared" ca="1" si="2"/>
        <v>2</v>
      </c>
      <c r="D37" t="str">
        <f ca="1">INDEX(Activities[ACTIVITY],MATCH($C37,Activities[Id],0))</f>
        <v xml:space="preserve">Creep movement </v>
      </c>
      <c r="E37" t="e">
        <f ca="1">GridCalc</f>
        <v>#N/A</v>
      </c>
      <c r="F37" t="e">
        <f ca="1">GridCalc</f>
        <v>#N/A</v>
      </c>
      <c r="G37" t="e">
        <f ca="1">GridCalc</f>
        <v>#N/A</v>
      </c>
      <c r="H37">
        <f ca="1">GridCalc</f>
        <v>6.3000000000000007</v>
      </c>
      <c r="I37">
        <f ca="1">GridCalc</f>
        <v>6.3000000000000007</v>
      </c>
      <c r="J37">
        <f ca="1">GridCalc</f>
        <v>6.3000000000000007</v>
      </c>
      <c r="K37">
        <f ca="1">GridCalc</f>
        <v>6.3000000000000007</v>
      </c>
      <c r="L37">
        <f ca="1">GridCalc</f>
        <v>6.3000000000000007</v>
      </c>
      <c r="M37">
        <f ca="1">GridCalc</f>
        <v>6.3000000000000007</v>
      </c>
      <c r="N37">
        <f ca="1">GridCalc</f>
        <v>6.3000000000000007</v>
      </c>
      <c r="O37">
        <f ca="1">GridCalc</f>
        <v>6.3000000000000007</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3">
      <c r="A38">
        <f t="shared" si="3"/>
        <v>5.3000000000000007</v>
      </c>
      <c r="B38">
        <v>7</v>
      </c>
      <c r="C38">
        <f t="shared" ca="1" si="2"/>
        <v>3</v>
      </c>
      <c r="D38" t="str">
        <f ca="1">INDEX(Activities[ACTIVITY],MATCH($C38,Activities[Id],0))</f>
        <v>Map Configuration</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f ca="1">GridCalc</f>
        <v>5.3000000000000007</v>
      </c>
      <c r="Q38">
        <f ca="1">GridCalc</f>
        <v>5.3000000000000007</v>
      </c>
      <c r="R38">
        <f ca="1">GridCalc</f>
        <v>5.3000000000000007</v>
      </c>
      <c r="S38">
        <f ca="1">GridCalc</f>
        <v>5.3000000000000007</v>
      </c>
      <c r="T38">
        <f ca="1">GridCalc</f>
        <v>5.3000000000000007</v>
      </c>
      <c r="U38">
        <f ca="1">GridCalc</f>
        <v>5.3000000000000007</v>
      </c>
      <c r="V38">
        <f ca="1">GridCalc</f>
        <v>5.3000000000000007</v>
      </c>
      <c r="W38">
        <f ca="1">GridCalc</f>
        <v>5.3000000000000007</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3">
      <c r="A39">
        <f t="shared" si="3"/>
        <v>4.3000000000000007</v>
      </c>
      <c r="B39">
        <v>8</v>
      </c>
      <c r="C39">
        <f t="shared" ca="1" si="2"/>
        <v>4</v>
      </c>
      <c r="D39" t="str">
        <f ca="1">INDEX(Activities[ACTIVITY],MATCH($C39,Activities[Id],0))</f>
        <v>Map Configuration</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f ca="1">GridCalc</f>
        <v>4.3000000000000007</v>
      </c>
      <c r="Y39">
        <f ca="1">GridCalc</f>
        <v>4.3000000000000007</v>
      </c>
      <c r="Z39">
        <f ca="1">GridCalc</f>
        <v>4.3000000000000007</v>
      </c>
      <c r="AA39">
        <f ca="1">GridCalc</f>
        <v>4.3000000000000007</v>
      </c>
      <c r="AB39">
        <f ca="1">GridCalc</f>
        <v>4.3000000000000007</v>
      </c>
      <c r="AC39">
        <f ca="1">GridCalc</f>
        <v>4.3000000000000007</v>
      </c>
      <c r="AD39">
        <f ca="1">GridCalc</f>
        <v>4.3000000000000007</v>
      </c>
      <c r="AE39">
        <f ca="1">GridCalc</f>
        <v>4.3000000000000007</v>
      </c>
      <c r="AF39" t="e">
        <f ca="1">GridCalc</f>
        <v>#N/A</v>
      </c>
      <c r="AG39" t="e">
        <f ca="1">GridCalc</f>
        <v>#N/A</v>
      </c>
      <c r="AH39" t="e">
        <f ca="1">GridCalc</f>
        <v>#N/A</v>
      </c>
      <c r="AI39" t="e">
        <f ca="1">GridCalc</f>
        <v>#N/A</v>
      </c>
    </row>
    <row r="40" spans="1:35" x14ac:dyDescent="0.3">
      <c r="A40">
        <f t="shared" si="3"/>
        <v>3.3000000000000007</v>
      </c>
      <c r="B40">
        <v>9</v>
      </c>
      <c r="C40">
        <f t="shared" ca="1" si="2"/>
        <v>5</v>
      </c>
      <c r="D40" t="str">
        <f ca="1">INDEX(Activities[ACTIVITY],MATCH($C40,Activities[Id],0))</f>
        <v>Unit Creation</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f ca="1">GridCalc</f>
        <v>3.3000000000000007</v>
      </c>
      <c r="AG40">
        <f ca="1">GridCalc</f>
        <v>3.3000000000000007</v>
      </c>
      <c r="AH40">
        <f ca="1">GridCalc</f>
        <v>3.3000000000000007</v>
      </c>
      <c r="AI40">
        <f ca="1">GridCalc</f>
        <v>3.3000000000000007</v>
      </c>
    </row>
    <row r="43" spans="1:35" x14ac:dyDescent="0.3">
      <c r="E43" s="1">
        <f ca="1">E31</f>
        <v>42529</v>
      </c>
      <c r="F43" s="1">
        <f t="shared" ref="F43:AH43" ca="1" si="4">F31</f>
        <v>42530</v>
      </c>
      <c r="G43" s="1">
        <f t="shared" ca="1" si="4"/>
        <v>42531</v>
      </c>
      <c r="H43" s="1">
        <f t="shared" ca="1" si="4"/>
        <v>42532</v>
      </c>
      <c r="I43" s="1">
        <f t="shared" ca="1" si="4"/>
        <v>42533</v>
      </c>
      <c r="J43" s="1">
        <f t="shared" ca="1" si="4"/>
        <v>42534</v>
      </c>
      <c r="K43" s="1">
        <f t="shared" ca="1" si="4"/>
        <v>42535</v>
      </c>
      <c r="L43" s="1">
        <f t="shared" ca="1" si="4"/>
        <v>42536</v>
      </c>
      <c r="M43" s="1">
        <f t="shared" ca="1" si="4"/>
        <v>42537</v>
      </c>
      <c r="N43" s="1">
        <f t="shared" ca="1" si="4"/>
        <v>42538</v>
      </c>
      <c r="O43" s="1">
        <f t="shared" ca="1" si="4"/>
        <v>42539</v>
      </c>
      <c r="P43" s="1">
        <f t="shared" ca="1" si="4"/>
        <v>42540</v>
      </c>
      <c r="Q43" s="1">
        <f t="shared" ca="1" si="4"/>
        <v>42541</v>
      </c>
      <c r="R43" s="1">
        <f t="shared" ca="1" si="4"/>
        <v>42542</v>
      </c>
      <c r="S43" s="1">
        <f t="shared" ca="1" si="4"/>
        <v>42543</v>
      </c>
      <c r="T43" s="1">
        <f t="shared" ca="1" si="4"/>
        <v>42544</v>
      </c>
      <c r="U43" s="1">
        <f t="shared" ca="1" si="4"/>
        <v>42545</v>
      </c>
      <c r="V43" s="1">
        <f t="shared" ca="1" si="4"/>
        <v>42546</v>
      </c>
      <c r="W43" s="1">
        <f t="shared" ca="1" si="4"/>
        <v>42547</v>
      </c>
      <c r="X43" s="1">
        <f t="shared" ca="1" si="4"/>
        <v>42548</v>
      </c>
      <c r="Y43" s="1">
        <f t="shared" ca="1" si="4"/>
        <v>42549</v>
      </c>
      <c r="Z43" s="1">
        <f t="shared" ca="1" si="4"/>
        <v>42550</v>
      </c>
      <c r="AA43" s="1">
        <f t="shared" ca="1" si="4"/>
        <v>42551</v>
      </c>
      <c r="AB43" s="1">
        <f t="shared" ca="1" si="4"/>
        <v>42552</v>
      </c>
      <c r="AC43" s="1">
        <f t="shared" ca="1" si="4"/>
        <v>42553</v>
      </c>
      <c r="AD43" s="1">
        <f t="shared" ca="1" si="4"/>
        <v>42554</v>
      </c>
      <c r="AE43" s="1">
        <f t="shared" ca="1" si="4"/>
        <v>42555</v>
      </c>
      <c r="AF43" s="1">
        <f t="shared" ca="1" si="4"/>
        <v>42556</v>
      </c>
      <c r="AG43" s="1">
        <f t="shared" ca="1" si="4"/>
        <v>42557</v>
      </c>
      <c r="AH43" s="1">
        <f t="shared" ca="1" si="4"/>
        <v>42558</v>
      </c>
    </row>
    <row r="44" spans="1:35" x14ac:dyDescent="0.3">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1</v>
      </c>
      <c r="D48" t="str">
        <f ca="1">UPPER(INDEX(Activities[ACTIVITY],MATCH($C48,Activities[Id],0)))</f>
        <v>PROJECT START</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2</v>
      </c>
      <c r="D49" t="str">
        <f ca="1">UPPER(INDEX(Activities[ACTIVITY],MATCH($C49,Activities[Id],0)))</f>
        <v xml:space="preserve">CREEP MOVEMENT </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f t="shared" ca="1" si="11"/>
        <v>6.3000000000000007</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3</v>
      </c>
      <c r="D50" t="str">
        <f ca="1">UPPER(INDEX(Activities[ACTIVITY],MATCH($C50,Activities[Id],0)))</f>
        <v>MAP CONFIGURATION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f t="shared" ca="1" si="12"/>
        <v>5.3000000000000007</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4</v>
      </c>
      <c r="D51" t="str">
        <f ca="1">UPPER(INDEX(Activities[ACTIVITY],MATCH($C51,Activities[Id],0)))</f>
        <v>MAP CONFIGURATION</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f t="shared" ca="1" si="13"/>
        <v>4.3000000000000007</v>
      </c>
      <c r="AF51" t="e">
        <f t="shared" ca="1" si="13"/>
        <v>#N/A</v>
      </c>
      <c r="AG51" t="e">
        <f t="shared" ca="1" si="13"/>
        <v>#N/A</v>
      </c>
      <c r="AH51" t="e">
        <f t="shared" ca="1" si="13"/>
        <v>#N/A</v>
      </c>
    </row>
    <row r="52" spans="3:34" x14ac:dyDescent="0.3">
      <c r="C52">
        <f t="shared" ca="1" si="6"/>
        <v>5</v>
      </c>
      <c r="D52" t="str">
        <f ca="1">UPPER(INDEX(Activities[ACTIVITY],MATCH($C52,Activities[Id],0)))</f>
        <v>UNIT CREATION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 ca="1">E31</f>
        <v>42529</v>
      </c>
      <c r="F55" s="1">
        <f t="shared" ref="F55:AH55" ca="1" si="15">F31</f>
        <v>42530</v>
      </c>
      <c r="G55" s="1">
        <f t="shared" ca="1" si="15"/>
        <v>42531</v>
      </c>
      <c r="H55" s="1">
        <f t="shared" ca="1" si="15"/>
        <v>42532</v>
      </c>
      <c r="I55" s="1">
        <f t="shared" ca="1" si="15"/>
        <v>42533</v>
      </c>
      <c r="J55" s="1">
        <f t="shared" ca="1" si="15"/>
        <v>42534</v>
      </c>
      <c r="K55" s="1">
        <f t="shared" ca="1" si="15"/>
        <v>42535</v>
      </c>
      <c r="L55" s="1">
        <f t="shared" ca="1" si="15"/>
        <v>42536</v>
      </c>
      <c r="M55" s="1">
        <f t="shared" ca="1" si="15"/>
        <v>42537</v>
      </c>
      <c r="N55" s="1">
        <f t="shared" ca="1" si="15"/>
        <v>42538</v>
      </c>
      <c r="O55" s="1">
        <f t="shared" ca="1" si="15"/>
        <v>42539</v>
      </c>
      <c r="P55" s="1">
        <f t="shared" ca="1" si="15"/>
        <v>42540</v>
      </c>
      <c r="Q55" s="1">
        <f t="shared" ca="1" si="15"/>
        <v>42541</v>
      </c>
      <c r="R55" s="1">
        <f t="shared" ca="1" si="15"/>
        <v>42542</v>
      </c>
      <c r="S55" s="1">
        <f t="shared" ca="1" si="15"/>
        <v>42543</v>
      </c>
      <c r="T55" s="1">
        <f t="shared" ca="1" si="15"/>
        <v>42544</v>
      </c>
      <c r="U55" s="1">
        <f t="shared" ca="1" si="15"/>
        <v>42545</v>
      </c>
      <c r="V55" s="1">
        <f t="shared" ca="1" si="15"/>
        <v>42546</v>
      </c>
      <c r="W55" s="1">
        <f t="shared" ca="1" si="15"/>
        <v>42547</v>
      </c>
      <c r="X55" s="1">
        <f t="shared" ca="1" si="15"/>
        <v>42548</v>
      </c>
      <c r="Y55" s="1">
        <f t="shared" ca="1" si="15"/>
        <v>42549</v>
      </c>
      <c r="Z55" s="1">
        <f t="shared" ca="1" si="15"/>
        <v>42550</v>
      </c>
      <c r="AA55" s="1">
        <f t="shared" ca="1" si="15"/>
        <v>42551</v>
      </c>
      <c r="AB55" s="1">
        <f t="shared" ca="1" si="15"/>
        <v>42552</v>
      </c>
      <c r="AC55" s="1">
        <f t="shared" ca="1" si="15"/>
        <v>42553</v>
      </c>
      <c r="AD55" s="1">
        <f t="shared" ca="1" si="15"/>
        <v>42554</v>
      </c>
      <c r="AE55" s="1">
        <f t="shared" ca="1" si="15"/>
        <v>42555</v>
      </c>
      <c r="AF55" s="1">
        <f t="shared" ca="1" si="15"/>
        <v>42556</v>
      </c>
      <c r="AG55" s="1">
        <f t="shared" ca="1" si="15"/>
        <v>42557</v>
      </c>
      <c r="AH55" s="1">
        <f t="shared" ca="1" si="15"/>
        <v>42558</v>
      </c>
    </row>
    <row r="56" spans="3:34" x14ac:dyDescent="0.3">
      <c r="D56" t="s">
        <v>11</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 ca="1">DATE(YEAR(MIN(E55:AH55)),MONTH(MIN(E55:AH55)),1)</f>
        <v>42522</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f t="shared" ca="1" si="17"/>
        <v>0.5</v>
      </c>
      <c r="S58">
        <f t="shared" ca="1" si="17"/>
        <v>0.5</v>
      </c>
      <c r="T58">
        <f t="shared" ca="1" si="17"/>
        <v>0.5</v>
      </c>
      <c r="U58">
        <f t="shared" ca="1" si="17"/>
        <v>0.5</v>
      </c>
      <c r="V58">
        <f t="shared" ca="1" si="17"/>
        <v>0.5</v>
      </c>
      <c r="W58">
        <f t="shared" ca="1" si="17"/>
        <v>0.5</v>
      </c>
      <c r="X58">
        <f t="shared" ca="1" si="17"/>
        <v>0.5</v>
      </c>
      <c r="Y58">
        <f t="shared" ca="1" si="17"/>
        <v>0.5</v>
      </c>
      <c r="Z58">
        <f t="shared" ca="1" si="17"/>
        <v>0.5</v>
      </c>
      <c r="AA58">
        <f t="shared" ca="1" si="17"/>
        <v>0.5</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3">
      <c r="D59" s="3" t="str">
        <f ca="1">TEXT(D58,"mmm yyyy") &amp; " - Top Band"</f>
        <v>Jun 2016 - Top Band</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f t="shared" ca="1" si="18"/>
        <v>13</v>
      </c>
      <c r="S59">
        <f t="shared" ca="1" si="18"/>
        <v>13</v>
      </c>
      <c r="T59">
        <f t="shared" ca="1" si="18"/>
        <v>13</v>
      </c>
      <c r="U59">
        <f t="shared" ca="1" si="18"/>
        <v>13</v>
      </c>
      <c r="V59">
        <f t="shared" ca="1" si="18"/>
        <v>13</v>
      </c>
      <c r="W59">
        <f t="shared" ca="1" si="18"/>
        <v>13</v>
      </c>
      <c r="X59">
        <f t="shared" ca="1" si="18"/>
        <v>13</v>
      </c>
      <c r="Y59">
        <f t="shared" ca="1" si="18"/>
        <v>13</v>
      </c>
      <c r="Z59">
        <f t="shared" ca="1" si="18"/>
        <v>13</v>
      </c>
      <c r="AA59">
        <f t="shared" ca="1" si="18"/>
        <v>13</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3">
      <c r="D60" s="3"/>
    </row>
    <row r="61" spans="3:34" x14ac:dyDescent="0.3">
      <c r="D61" s="3">
        <f ca="1">EOMONTH(D58,0)+1</f>
        <v>42552</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t="e">
        <f t="shared" ca="1" si="19"/>
        <v>#N/A</v>
      </c>
      <c r="S61" t="e">
        <f t="shared" ca="1" si="19"/>
        <v>#N/A</v>
      </c>
      <c r="T61" t="e">
        <f t="shared" ca="1" si="19"/>
        <v>#N/A</v>
      </c>
      <c r="U61" t="e">
        <f t="shared" ca="1" si="19"/>
        <v>#N/A</v>
      </c>
      <c r="V61" t="e">
        <f t="shared" ca="1" si="19"/>
        <v>#N/A</v>
      </c>
      <c r="W61" t="e">
        <f t="shared" ca="1" si="19"/>
        <v>#N/A</v>
      </c>
      <c r="X61" t="e">
        <f t="shared" ca="1" si="19"/>
        <v>#N/A</v>
      </c>
      <c r="Y61" t="e">
        <f t="shared" ca="1" si="19"/>
        <v>#N/A</v>
      </c>
      <c r="Z61" t="e">
        <f t="shared" ca="1" si="19"/>
        <v>#N/A</v>
      </c>
      <c r="AA61" t="e">
        <f t="shared" ca="1" si="19"/>
        <v>#N/A</v>
      </c>
      <c r="AB61">
        <f t="shared" ca="1" si="19"/>
        <v>0.5</v>
      </c>
      <c r="AC61">
        <f t="shared" ca="1" si="19"/>
        <v>0.5</v>
      </c>
      <c r="AD61">
        <f t="shared" ca="1" si="19"/>
        <v>0.5</v>
      </c>
      <c r="AE61">
        <f t="shared" ca="1" si="19"/>
        <v>0.5</v>
      </c>
      <c r="AF61">
        <f t="shared" ca="1" si="19"/>
        <v>0.5</v>
      </c>
      <c r="AG61">
        <f t="shared" ca="1" si="19"/>
        <v>0.5</v>
      </c>
      <c r="AH61">
        <f t="shared" ca="1" si="19"/>
        <v>0.5</v>
      </c>
    </row>
    <row r="62" spans="3:34" x14ac:dyDescent="0.3">
      <c r="D62" s="3" t="str">
        <f ca="1">TEXT(D61,"mmm yyyy") &amp; " - Top Band"</f>
        <v>Jul 2016 - Top Band</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t="e">
        <f t="shared" ca="1" si="20"/>
        <v>#N/A</v>
      </c>
      <c r="S62" t="e">
        <f t="shared" ca="1" si="20"/>
        <v>#N/A</v>
      </c>
      <c r="T62" t="e">
        <f t="shared" ca="1" si="20"/>
        <v>#N/A</v>
      </c>
      <c r="U62" t="e">
        <f t="shared" ca="1" si="20"/>
        <v>#N/A</v>
      </c>
      <c r="V62" t="e">
        <f t="shared" ca="1" si="20"/>
        <v>#N/A</v>
      </c>
      <c r="W62" t="e">
        <f t="shared" ca="1" si="20"/>
        <v>#N/A</v>
      </c>
      <c r="X62" t="e">
        <f t="shared" ca="1" si="20"/>
        <v>#N/A</v>
      </c>
      <c r="Y62" t="e">
        <f t="shared" ca="1" si="20"/>
        <v>#N/A</v>
      </c>
      <c r="Z62" t="e">
        <f t="shared" ca="1" si="20"/>
        <v>#N/A</v>
      </c>
      <c r="AA62" t="e">
        <f t="shared" ca="1" si="20"/>
        <v>#N/A</v>
      </c>
      <c r="AB62">
        <f t="shared" ca="1" si="20"/>
        <v>13</v>
      </c>
      <c r="AC62">
        <f t="shared" ca="1" si="20"/>
        <v>13</v>
      </c>
      <c r="AD62">
        <f t="shared" ca="1" si="20"/>
        <v>13</v>
      </c>
      <c r="AE62">
        <f t="shared" ca="1" si="20"/>
        <v>13</v>
      </c>
      <c r="AF62">
        <f t="shared" ca="1" si="20"/>
        <v>13</v>
      </c>
      <c r="AG62">
        <f t="shared" ca="1" si="20"/>
        <v>13</v>
      </c>
      <c r="AH62">
        <f t="shared" ca="1" si="20"/>
        <v>13</v>
      </c>
    </row>
    <row r="63" spans="3:34" x14ac:dyDescent="0.3">
      <c r="D63" s="3"/>
    </row>
    <row r="65" spans="4:34" x14ac:dyDescent="0.3">
      <c r="D65" s="3">
        <f ca="1">D58+1</f>
        <v>42523</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3">
      <c r="D66" s="3">
        <f ca="1">D61+1</f>
        <v>42553</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t="e">
        <f t="shared" ca="1" si="21"/>
        <v>#N/A</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f t="shared" ca="1" si="21"/>
        <v>0.5</v>
      </c>
      <c r="AD66" t="e">
        <f t="shared" ca="1" si="21"/>
        <v>#N/A</v>
      </c>
      <c r="AE66" t="e">
        <f t="shared" ca="1" si="21"/>
        <v>#N/A</v>
      </c>
      <c r="AF66" t="e">
        <f t="shared" ca="1" si="21"/>
        <v>#N/A</v>
      </c>
      <c r="AG66" t="e">
        <f t="shared" ca="1" si="21"/>
        <v>#N/A</v>
      </c>
      <c r="AH66" t="e">
        <f t="shared" ca="1"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 ca="1">LEFT(UPPER(TEXT(E55,"ddd")),$D70)</f>
        <v>WED</v>
      </c>
      <c r="F70" t="str">
        <f t="shared" ref="F70:AH70" ca="1" si="23">LEFT(UPPER(TEXT(F55,"ddd")),$D70)</f>
        <v>THU</v>
      </c>
      <c r="G70" t="str">
        <f t="shared" ca="1" si="23"/>
        <v>FRI</v>
      </c>
      <c r="H70" t="str">
        <f t="shared" ca="1" si="23"/>
        <v>SAT</v>
      </c>
      <c r="I70" t="str">
        <f t="shared" ca="1" si="23"/>
        <v>SUN</v>
      </c>
      <c r="J70" t="str">
        <f t="shared" ca="1" si="23"/>
        <v>MON</v>
      </c>
      <c r="K70" t="str">
        <f t="shared" ca="1" si="23"/>
        <v>TUE</v>
      </c>
      <c r="L70" t="str">
        <f t="shared" ca="1" si="23"/>
        <v>WED</v>
      </c>
      <c r="M70" t="str">
        <f t="shared" ca="1" si="23"/>
        <v>THU</v>
      </c>
      <c r="N70" t="str">
        <f t="shared" ca="1" si="23"/>
        <v>FRI</v>
      </c>
      <c r="O70" t="str">
        <f t="shared" ca="1" si="23"/>
        <v>SAT</v>
      </c>
      <c r="P70" t="str">
        <f t="shared" ca="1" si="23"/>
        <v>SUN</v>
      </c>
      <c r="Q70" t="str">
        <f t="shared" ca="1" si="23"/>
        <v>MON</v>
      </c>
      <c r="R70" t="str">
        <f t="shared" ca="1" si="23"/>
        <v>TUE</v>
      </c>
      <c r="S70" t="str">
        <f t="shared" ca="1" si="23"/>
        <v>WED</v>
      </c>
      <c r="T70" t="str">
        <f t="shared" ca="1" si="23"/>
        <v>THU</v>
      </c>
      <c r="U70" t="str">
        <f t="shared" ca="1" si="23"/>
        <v>FRI</v>
      </c>
      <c r="V70" t="str">
        <f t="shared" ca="1" si="23"/>
        <v>SAT</v>
      </c>
      <c r="W70" t="str">
        <f t="shared" ca="1" si="23"/>
        <v>SUN</v>
      </c>
      <c r="X70" t="str">
        <f t="shared" ca="1" si="23"/>
        <v>MON</v>
      </c>
      <c r="Y70" t="str">
        <f t="shared" ca="1" si="23"/>
        <v>TUE</v>
      </c>
      <c r="Z70" t="str">
        <f t="shared" ca="1" si="23"/>
        <v>WED</v>
      </c>
      <c r="AA70" t="str">
        <f t="shared" ca="1" si="23"/>
        <v>THU</v>
      </c>
      <c r="AB70" t="str">
        <f t="shared" ca="1" si="23"/>
        <v>FRI</v>
      </c>
      <c r="AC70" t="str">
        <f t="shared" ca="1" si="23"/>
        <v>SAT</v>
      </c>
      <c r="AD70" t="str">
        <f t="shared" ca="1" si="23"/>
        <v>SUN</v>
      </c>
      <c r="AE70" t="str">
        <f t="shared" ca="1" si="23"/>
        <v>MON</v>
      </c>
      <c r="AF70" t="str">
        <f t="shared" ca="1" si="23"/>
        <v>TUE</v>
      </c>
      <c r="AG70" t="str">
        <f t="shared" ca="1" si="23"/>
        <v>WED</v>
      </c>
      <c r="AH70" t="str">
        <f t="shared" ca="1" si="23"/>
        <v>THU</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 ca="1">TEXT(E55,"dd")</f>
        <v>08</v>
      </c>
      <c r="F72" t="str">
        <f t="shared" ref="F72:AH72" ca="1" si="24">TEXT(F55,"dd")</f>
        <v>09</v>
      </c>
      <c r="G72" t="str">
        <f t="shared" ca="1" si="24"/>
        <v>10</v>
      </c>
      <c r="H72" t="str">
        <f t="shared" ca="1" si="24"/>
        <v>11</v>
      </c>
      <c r="I72" t="str">
        <f t="shared" ca="1" si="24"/>
        <v>12</v>
      </c>
      <c r="J72" t="str">
        <f t="shared" ca="1" si="24"/>
        <v>13</v>
      </c>
      <c r="K72" t="str">
        <f t="shared" ca="1" si="24"/>
        <v>14</v>
      </c>
      <c r="L72" t="str">
        <f t="shared" ca="1" si="24"/>
        <v>15</v>
      </c>
      <c r="M72" t="str">
        <f t="shared" ca="1" si="24"/>
        <v>16</v>
      </c>
      <c r="N72" t="str">
        <f t="shared" ca="1" si="24"/>
        <v>17</v>
      </c>
      <c r="O72" t="str">
        <f t="shared" ca="1" si="24"/>
        <v>18</v>
      </c>
      <c r="P72" t="str">
        <f t="shared" ca="1" si="24"/>
        <v>19</v>
      </c>
      <c r="Q72" t="str">
        <f t="shared" ca="1" si="24"/>
        <v>20</v>
      </c>
      <c r="R72" t="str">
        <f t="shared" ca="1" si="24"/>
        <v>21</v>
      </c>
      <c r="S72" t="str">
        <f t="shared" ca="1" si="24"/>
        <v>22</v>
      </c>
      <c r="T72" t="str">
        <f t="shared" ca="1" si="24"/>
        <v>23</v>
      </c>
      <c r="U72" t="str">
        <f t="shared" ca="1" si="24"/>
        <v>24</v>
      </c>
      <c r="V72" t="str">
        <f t="shared" ca="1" si="24"/>
        <v>25</v>
      </c>
      <c r="W72" t="str">
        <f t="shared" ca="1" si="24"/>
        <v>26</v>
      </c>
      <c r="X72" t="str">
        <f t="shared" ca="1" si="24"/>
        <v>27</v>
      </c>
      <c r="Y72" t="str">
        <f t="shared" ca="1" si="24"/>
        <v>28</v>
      </c>
      <c r="Z72" t="str">
        <f t="shared" ca="1" si="24"/>
        <v>29</v>
      </c>
      <c r="AA72" t="str">
        <f t="shared" ca="1" si="24"/>
        <v>30</v>
      </c>
      <c r="AB72" t="str">
        <f t="shared" ca="1" si="24"/>
        <v>01</v>
      </c>
      <c r="AC72" t="str">
        <f t="shared" ca="1" si="24"/>
        <v>02</v>
      </c>
      <c r="AD72" t="str">
        <f t="shared" ca="1" si="24"/>
        <v>03</v>
      </c>
      <c r="AE72" t="str">
        <f t="shared" ca="1" si="24"/>
        <v>04</v>
      </c>
      <c r="AF72" t="str">
        <f t="shared" ca="1" si="24"/>
        <v>05</v>
      </c>
      <c r="AG72" t="str">
        <f t="shared" ca="1" si="24"/>
        <v>06</v>
      </c>
      <c r="AH72" t="str">
        <f t="shared" ca="1" si="24"/>
        <v>07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2016-06-11T15:20:46Z</dcterms:created>
  <dcterms:modified xsi:type="dcterms:W3CDTF">2016-06-11T15:20:46Z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