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litp/Downloads/hector_manual_sample/"/>
    </mc:Choice>
  </mc:AlternateContent>
  <xr:revisionPtr revIDLastSave="0" documentId="13_ncr:1_{38431486-54E6-6F46-8673-39929F08455A}" xr6:coauthVersionLast="47" xr6:coauthVersionMax="47" xr10:uidLastSave="{00000000-0000-0000-0000-000000000000}"/>
  <bookViews>
    <workbookView xWindow="6940" yWindow="2160" windowWidth="40960" windowHeight="24080" activeTab="1" xr2:uid="{858D2035-D20D-404C-9E25-038432C5B70C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4" i="2" l="1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44" i="2"/>
  <c r="B44" i="2"/>
  <c r="A44" i="2"/>
  <c r="D43" i="2"/>
  <c r="B43" i="2"/>
  <c r="A43" i="2"/>
  <c r="D42" i="2"/>
  <c r="B42" i="2"/>
  <c r="A42" i="2"/>
  <c r="D41" i="2"/>
  <c r="B41" i="2"/>
  <c r="A41" i="2"/>
  <c r="D40" i="2"/>
  <c r="C40" i="2"/>
  <c r="B40" i="2"/>
  <c r="A40" i="2"/>
  <c r="D39" i="2"/>
  <c r="C39" i="2"/>
  <c r="B39" i="2"/>
  <c r="A39" i="2"/>
  <c r="D38" i="2"/>
  <c r="C38" i="2"/>
  <c r="B38" i="2"/>
  <c r="A38" i="2"/>
  <c r="D37" i="2"/>
  <c r="B37" i="2"/>
  <c r="A37" i="2"/>
  <c r="D36" i="2"/>
  <c r="B36" i="2"/>
  <c r="A36" i="2"/>
  <c r="D35" i="2"/>
  <c r="C35" i="2"/>
  <c r="B35" i="2"/>
  <c r="A35" i="2"/>
  <c r="D34" i="2"/>
  <c r="C34" i="2"/>
  <c r="B34" i="2"/>
  <c r="A34" i="2"/>
  <c r="D33" i="2"/>
  <c r="C33" i="2"/>
  <c r="B33" i="2"/>
  <c r="A33" i="2"/>
  <c r="D32" i="2"/>
  <c r="B32" i="2"/>
  <c r="A32" i="2"/>
  <c r="D31" i="2"/>
  <c r="C31" i="2"/>
  <c r="B31" i="2"/>
  <c r="A31" i="2"/>
  <c r="D30" i="2"/>
  <c r="B30" i="2"/>
  <c r="A30" i="2"/>
  <c r="D29" i="2"/>
  <c r="C29" i="2"/>
  <c r="B29" i="2"/>
  <c r="A29" i="2"/>
  <c r="D28" i="2"/>
  <c r="C28" i="2"/>
  <c r="B28" i="2"/>
  <c r="A28" i="2"/>
  <c r="D27" i="2"/>
  <c r="C27" i="2"/>
  <c r="B27" i="2"/>
  <c r="A27" i="2"/>
  <c r="D26" i="2"/>
  <c r="C26" i="2"/>
  <c r="B26" i="2"/>
  <c r="A26" i="2"/>
  <c r="D25" i="2"/>
  <c r="C25" i="2"/>
  <c r="B25" i="2"/>
  <c r="A25" i="2"/>
  <c r="D24" i="2"/>
  <c r="C24" i="2"/>
  <c r="B24" i="2"/>
  <c r="A24" i="2"/>
  <c r="D23" i="2"/>
  <c r="B23" i="2"/>
  <c r="A23" i="2"/>
  <c r="D22" i="2"/>
  <c r="C22" i="2"/>
  <c r="B22" i="2"/>
  <c r="A22" i="2"/>
  <c r="D21" i="2"/>
  <c r="B21" i="2"/>
  <c r="A21" i="2"/>
  <c r="D20" i="2"/>
  <c r="B20" i="2"/>
  <c r="A20" i="2"/>
  <c r="D19" i="2"/>
  <c r="C19" i="2"/>
  <c r="B19" i="2"/>
  <c r="A19" i="2"/>
  <c r="D18" i="2"/>
  <c r="C18" i="2"/>
  <c r="B18" i="2"/>
  <c r="A18" i="2"/>
  <c r="D17" i="2"/>
  <c r="B17" i="2"/>
  <c r="A17" i="2"/>
  <c r="D16" i="2"/>
  <c r="C16" i="2"/>
  <c r="B16" i="2"/>
  <c r="A16" i="2"/>
  <c r="D15" i="2"/>
  <c r="B15" i="2"/>
  <c r="A15" i="2"/>
  <c r="D14" i="2"/>
  <c r="C14" i="2"/>
  <c r="B14" i="2"/>
  <c r="A14" i="2"/>
  <c r="D13" i="2"/>
  <c r="B13" i="2"/>
  <c r="A13" i="2"/>
  <c r="D12" i="2"/>
  <c r="C12" i="2"/>
  <c r="B12" i="2"/>
  <c r="A12" i="2"/>
  <c r="D11" i="2"/>
  <c r="C11" i="2"/>
  <c r="B11" i="2"/>
  <c r="A11" i="2"/>
  <c r="D10" i="2"/>
  <c r="C10" i="2"/>
  <c r="B10" i="2"/>
  <c r="A10" i="2"/>
  <c r="D9" i="2"/>
  <c r="C9" i="2"/>
  <c r="B9" i="2"/>
  <c r="A9" i="2"/>
  <c r="D8" i="2"/>
  <c r="C8" i="2"/>
  <c r="B8" i="2"/>
  <c r="A8" i="2"/>
  <c r="D7" i="2"/>
  <c r="C7" i="2"/>
  <c r="B7" i="2"/>
  <c r="A7" i="2"/>
  <c r="D6" i="2"/>
  <c r="C6" i="2"/>
  <c r="B6" i="2"/>
  <c r="A6" i="2"/>
  <c r="D5" i="2"/>
  <c r="C5" i="2"/>
  <c r="B5" i="2"/>
  <c r="A5" i="2"/>
  <c r="D4" i="2"/>
  <c r="C4" i="2"/>
  <c r="B4" i="2"/>
  <c r="A4" i="2"/>
  <c r="D3" i="2"/>
  <c r="C3" i="2"/>
  <c r="B3" i="2"/>
  <c r="A3" i="2"/>
  <c r="D2" i="2"/>
  <c r="C2" i="2"/>
  <c r="B2" i="2"/>
  <c r="A2" i="2"/>
  <c r="D44" i="1"/>
  <c r="C44" i="2" s="1"/>
  <c r="D43" i="1"/>
  <c r="C43" i="2" s="1"/>
  <c r="D42" i="1"/>
  <c r="C42" i="2" s="1"/>
  <c r="D41" i="1"/>
  <c r="C41" i="2" s="1"/>
  <c r="D23" i="1"/>
  <c r="C23" i="2" s="1"/>
  <c r="D22" i="1"/>
  <c r="D21" i="1"/>
  <c r="C21" i="2" s="1"/>
  <c r="D20" i="1"/>
  <c r="C20" i="2" s="1"/>
  <c r="D19" i="1"/>
  <c r="D18" i="1"/>
  <c r="D17" i="1"/>
  <c r="C17" i="2" s="1"/>
  <c r="D16" i="1"/>
  <c r="C36" i="1"/>
  <c r="C36" i="2" s="1"/>
  <c r="C30" i="1"/>
  <c r="C30" i="2" s="1"/>
  <c r="C34" i="1"/>
  <c r="C37" i="1"/>
  <c r="C37" i="2" s="1"/>
  <c r="C31" i="1"/>
  <c r="C32" i="1"/>
  <c r="C32" i="2" s="1"/>
  <c r="C12" i="1"/>
  <c r="C11" i="1"/>
  <c r="C15" i="1"/>
  <c r="C15" i="2" s="1"/>
  <c r="C14" i="1"/>
  <c r="C13" i="1"/>
  <c r="C13" i="2" s="1"/>
  <c r="C10" i="1"/>
</calcChain>
</file>

<file path=xl/sharedStrings.xml><?xml version="1.0" encoding="utf-8"?>
<sst xmlns="http://schemas.openxmlformats.org/spreadsheetml/2006/main" count="269" uniqueCount="124">
  <si>
    <t>gas</t>
  </si>
  <si>
    <t>agg.gas</t>
  </si>
  <si>
    <t>unit.conv.1</t>
  </si>
  <si>
    <t>unit.conv.2</t>
  </si>
  <si>
    <t>comments</t>
  </si>
  <si>
    <t>CO2</t>
  </si>
  <si>
    <t>CO2NetLandUse</t>
  </si>
  <si>
    <t>CH4</t>
  </si>
  <si>
    <t>CH4_AGR</t>
  </si>
  <si>
    <t>CH4_AWB</t>
  </si>
  <si>
    <t>CO</t>
  </si>
  <si>
    <t>CO_AGR</t>
  </si>
  <si>
    <t>CO_AWB</t>
  </si>
  <si>
    <t>N2O</t>
  </si>
  <si>
    <t>N2O_AGR</t>
  </si>
  <si>
    <t>NOx</t>
  </si>
  <si>
    <t>NOx_AGR</t>
  </si>
  <si>
    <t>NOx_AWB</t>
  </si>
  <si>
    <t>hector.name</t>
  </si>
  <si>
    <t>SO2_1</t>
  </si>
  <si>
    <t>SO2_2</t>
  </si>
  <si>
    <t>SO2_3</t>
  </si>
  <si>
    <t>SO2_4</t>
  </si>
  <si>
    <t>SO2_1_AWB</t>
  </si>
  <si>
    <t>SO2_2_AWB</t>
  </si>
  <si>
    <t>SO2_3_AWB</t>
  </si>
  <si>
    <t>SO2_4_AWB</t>
  </si>
  <si>
    <t>CF4</t>
  </si>
  <si>
    <t>C2F6</t>
  </si>
  <si>
    <t>SF6</t>
  </si>
  <si>
    <t>HFC125</t>
  </si>
  <si>
    <t>HFC134a</t>
  </si>
  <si>
    <t>HFC245fa</t>
  </si>
  <si>
    <t>HFC23</t>
  </si>
  <si>
    <t>HFC32</t>
  </si>
  <si>
    <t>HFC43</t>
  </si>
  <si>
    <t>HFC143a</t>
  </si>
  <si>
    <t>HFC152a</t>
  </si>
  <si>
    <t>HFC227ea</t>
  </si>
  <si>
    <t>HFC236fa</t>
  </si>
  <si>
    <t>HFC365mfc</t>
  </si>
  <si>
    <t>NMVOC</t>
  </si>
  <si>
    <t>NMVOC_AGR</t>
  </si>
  <si>
    <t>NMVOC_AWB</t>
  </si>
  <si>
    <t>BC</t>
  </si>
  <si>
    <t>BC_AWB</t>
  </si>
  <si>
    <t>OC</t>
  </si>
  <si>
    <t>OC_AWB</t>
  </si>
  <si>
    <r>
      <t xml:space="preserve">   </t>
    </r>
    <r>
      <rPr>
        <b/>
        <sz val="14"/>
        <color rgb="FFFF0000"/>
        <rFont val="Menlo"/>
        <family val="2"/>
      </rPr>
      <t>const</t>
    </r>
    <r>
      <rPr>
        <sz val="14"/>
        <color rgb="FFFF0000"/>
        <rFont val="Menlo"/>
        <family val="2"/>
      </rPr>
      <t xml:space="preserve"> </t>
    </r>
    <r>
      <rPr>
        <b/>
        <sz val="14"/>
        <color rgb="FFFF0000"/>
        <rFont val="Menlo"/>
        <family val="2"/>
      </rPr>
      <t>double</t>
    </r>
    <r>
      <rPr>
        <sz val="14"/>
        <color rgb="FFFF0000"/>
        <rFont val="Menlo"/>
        <family val="2"/>
      </rPr>
      <t xml:space="preserve"> TG_TO_PG = 1000;</t>
    </r>
  </si>
  <si>
    <r>
      <t xml:space="preserve">   </t>
    </r>
    <r>
      <rPr>
        <b/>
        <sz val="14"/>
        <color rgb="FFFF0000"/>
        <rFont val="Menlo"/>
        <family val="2"/>
      </rPr>
      <t>const</t>
    </r>
    <r>
      <rPr>
        <sz val="14"/>
        <color rgb="FFFF0000"/>
        <rFont val="Menlo"/>
        <family val="2"/>
      </rPr>
      <t xml:space="preserve"> </t>
    </r>
    <r>
      <rPr>
        <b/>
        <sz val="14"/>
        <color rgb="FFFF0000"/>
        <rFont val="Menlo"/>
        <family val="2"/>
      </rPr>
      <t>double</t>
    </r>
    <r>
      <rPr>
        <sz val="14"/>
        <color rgb="FFFF0000"/>
        <rFont val="Menlo"/>
        <family val="2"/>
      </rPr>
      <t xml:space="preserve"> N_TO_N2O = 1.571132; </t>
    </r>
  </si>
  <si>
    <r>
      <t xml:space="preserve">   </t>
    </r>
    <r>
      <rPr>
        <b/>
        <sz val="14"/>
        <color rgb="FFFF0000"/>
        <rFont val="Menlo"/>
        <family val="2"/>
      </rPr>
      <t>const</t>
    </r>
    <r>
      <rPr>
        <sz val="14"/>
        <color rgb="FFFF0000"/>
        <rFont val="Menlo"/>
        <family val="2"/>
      </rPr>
      <t xml:space="preserve"> </t>
    </r>
    <r>
      <rPr>
        <b/>
        <sz val="14"/>
        <color rgb="FFFF0000"/>
        <rFont val="Menlo"/>
        <family val="2"/>
      </rPr>
      <t>double</t>
    </r>
    <r>
      <rPr>
        <sz val="14"/>
        <color rgb="FFFF0000"/>
        <rFont val="Menlo"/>
        <family val="2"/>
      </rPr>
      <t xml:space="preserve"> N_TO_NO2 = 3.2857;</t>
    </r>
  </si>
  <si>
    <r>
      <t xml:space="preserve">   </t>
    </r>
    <r>
      <rPr>
        <b/>
        <sz val="14"/>
        <color rgb="FFFF0000"/>
        <rFont val="Menlo"/>
        <family val="2"/>
      </rPr>
      <t>const</t>
    </r>
    <r>
      <rPr>
        <sz val="14"/>
        <color rgb="FFFF0000"/>
        <rFont val="Menlo"/>
        <family val="2"/>
      </rPr>
      <t xml:space="preserve"> </t>
    </r>
    <r>
      <rPr>
        <b/>
        <sz val="14"/>
        <color rgb="FFFF0000"/>
        <rFont val="Menlo"/>
        <family val="2"/>
      </rPr>
      <t>double</t>
    </r>
    <r>
      <rPr>
        <sz val="14"/>
        <color rgb="FFFF0000"/>
        <rFont val="Menlo"/>
        <family val="2"/>
      </rPr>
      <t xml:space="preserve"> S_TO_SO2 = 2.0; </t>
    </r>
  </si>
  <si>
    <r>
      <t xml:space="preserve">   </t>
    </r>
    <r>
      <rPr>
        <b/>
        <sz val="14"/>
        <color rgb="FFFF0000"/>
        <rFont val="Menlo"/>
        <family val="2"/>
      </rPr>
      <t>const</t>
    </r>
    <r>
      <rPr>
        <sz val="14"/>
        <color rgb="FFFF0000"/>
        <rFont val="Menlo"/>
        <family val="2"/>
      </rPr>
      <t xml:space="preserve"> </t>
    </r>
    <r>
      <rPr>
        <b/>
        <sz val="14"/>
        <color rgb="FFFF0000"/>
        <rFont val="Menlo"/>
        <family val="2"/>
      </rPr>
      <t>double</t>
    </r>
    <r>
      <rPr>
        <sz val="14"/>
        <color rgb="FFFF0000"/>
        <rFont val="Menlo"/>
        <family val="2"/>
      </rPr>
      <t xml:space="preserve"> HFC_CA_TO_FA = ( 950.0 / 640.0 );</t>
    </r>
  </si>
  <si>
    <r>
      <t xml:space="preserve">    </t>
    </r>
    <r>
      <rPr>
        <b/>
        <sz val="14"/>
        <color rgb="FFFF0000"/>
        <rFont val="Menlo"/>
        <family val="2"/>
      </rPr>
      <t>const</t>
    </r>
    <r>
      <rPr>
        <sz val="14"/>
        <color rgb="FFFF0000"/>
        <rFont val="Menlo"/>
        <family val="2"/>
      </rPr>
      <t xml:space="preserve"> </t>
    </r>
    <r>
      <rPr>
        <b/>
        <sz val="14"/>
        <color rgb="FFFF0000"/>
        <rFont val="Menlo"/>
        <family val="2"/>
      </rPr>
      <t>double</t>
    </r>
    <r>
      <rPr>
        <sz val="14"/>
        <color rgb="FFFF0000"/>
        <rFont val="Menlo"/>
        <family val="2"/>
      </rPr>
      <t xml:space="preserve"> HFC23_TO_143 = ( 14800.0 / 4470.0 );</t>
    </r>
  </si>
  <si>
    <r>
      <t xml:space="preserve">    </t>
    </r>
    <r>
      <rPr>
        <b/>
        <sz val="14"/>
        <color rgb="FFFF0000"/>
        <rFont val="Menlo"/>
        <family val="2"/>
      </rPr>
      <t>const</t>
    </r>
    <r>
      <rPr>
        <sz val="14"/>
        <color rgb="FFFF0000"/>
        <rFont val="Menlo"/>
        <family val="2"/>
      </rPr>
      <t xml:space="preserve"> </t>
    </r>
    <r>
      <rPr>
        <b/>
        <sz val="14"/>
        <color rgb="FFFF0000"/>
        <rFont val="Menlo"/>
        <family val="2"/>
      </rPr>
      <t>double</t>
    </r>
    <r>
      <rPr>
        <sz val="14"/>
        <color rgb="FFFF0000"/>
        <rFont val="Menlo"/>
        <family val="2"/>
      </rPr>
      <t xml:space="preserve"> HFC236_TO_143 = ( 9810.0 / 4470.0 );</t>
    </r>
  </si>
  <si>
    <r>
      <t xml:space="preserve">    </t>
    </r>
    <r>
      <rPr>
        <b/>
        <sz val="14"/>
        <color rgb="FFFF0000"/>
        <rFont val="Menlo"/>
        <family val="2"/>
      </rPr>
      <t>const</t>
    </r>
    <r>
      <rPr>
        <sz val="14"/>
        <color rgb="FFFF0000"/>
        <rFont val="Menlo"/>
        <family val="2"/>
      </rPr>
      <t xml:space="preserve"> </t>
    </r>
    <r>
      <rPr>
        <b/>
        <sz val="14"/>
        <color rgb="FFFF0000"/>
        <rFont val="Menlo"/>
        <family val="2"/>
      </rPr>
      <t>double</t>
    </r>
    <r>
      <rPr>
        <sz val="14"/>
        <color rgb="FFFF0000"/>
        <rFont val="Menlo"/>
        <family val="2"/>
      </rPr>
      <t xml:space="preserve"> HFC32_TO_245 = ( 675.0 / 1030.0 );</t>
    </r>
  </si>
  <si>
    <r>
      <t xml:space="preserve">    </t>
    </r>
    <r>
      <rPr>
        <b/>
        <sz val="14"/>
        <color rgb="FFFF0000"/>
        <rFont val="Menlo"/>
        <family val="2"/>
      </rPr>
      <t>const</t>
    </r>
    <r>
      <rPr>
        <sz val="14"/>
        <color rgb="FFFF0000"/>
        <rFont val="Menlo"/>
        <family val="2"/>
      </rPr>
      <t xml:space="preserve"> </t>
    </r>
    <r>
      <rPr>
        <b/>
        <sz val="14"/>
        <color rgb="FFFF0000"/>
        <rFont val="Menlo"/>
        <family val="2"/>
      </rPr>
      <t>double</t>
    </r>
    <r>
      <rPr>
        <sz val="14"/>
        <color rgb="FFFF0000"/>
        <rFont val="Menlo"/>
        <family val="2"/>
      </rPr>
      <t xml:space="preserve"> HFC152_TO_245 = ( 124.0 / 1030.0 );</t>
    </r>
  </si>
  <si>
    <r>
      <t xml:space="preserve">    </t>
    </r>
    <r>
      <rPr>
        <b/>
        <sz val="14"/>
        <color rgb="FFFF0000"/>
        <rFont val="Menlo"/>
        <family val="2"/>
      </rPr>
      <t>const</t>
    </r>
    <r>
      <rPr>
        <sz val="14"/>
        <color rgb="FFFF0000"/>
        <rFont val="Menlo"/>
        <family val="2"/>
      </rPr>
      <t xml:space="preserve"> </t>
    </r>
    <r>
      <rPr>
        <b/>
        <sz val="14"/>
        <color rgb="FFFF0000"/>
        <rFont val="Menlo"/>
        <family val="2"/>
      </rPr>
      <t>double</t>
    </r>
    <r>
      <rPr>
        <sz val="14"/>
        <color rgb="FFFF0000"/>
        <rFont val="Menlo"/>
        <family val="2"/>
      </rPr>
      <t xml:space="preserve"> HFC365_TO_245 = ( 794.0 / 1030.0 );</t>
    </r>
  </si>
  <si>
    <r>
      <t xml:space="preserve">    </t>
    </r>
    <r>
      <rPr>
        <b/>
        <sz val="14"/>
        <color rgb="FFFF0000"/>
        <rFont val="Menlo"/>
        <family val="2"/>
      </rPr>
      <t>const</t>
    </r>
    <r>
      <rPr>
        <sz val="14"/>
        <color rgb="FFFF0000"/>
        <rFont val="Menlo"/>
        <family val="2"/>
      </rPr>
      <t xml:space="preserve"> </t>
    </r>
    <r>
      <rPr>
        <b/>
        <sz val="14"/>
        <color rgb="FFFF0000"/>
        <rFont val="Menlo"/>
        <family val="2"/>
      </rPr>
      <t>double</t>
    </r>
    <r>
      <rPr>
        <sz val="14"/>
        <color rgb="FFFF0000"/>
        <rFont val="Menlo"/>
        <family val="2"/>
      </rPr>
      <t xml:space="preserve"> HFC43_TO_134 = ( 1640.0 / 1430.0 );</t>
    </r>
  </si>
  <si>
    <t>1/TG_PG</t>
  </si>
  <si>
    <t>1/N_TO_N2O</t>
  </si>
  <si>
    <t>1/N_TO_NO2</t>
  </si>
  <si>
    <t xml:space="preserve">HFC43_TO_134 </t>
  </si>
  <si>
    <t>HFC32_TO_245</t>
  </si>
  <si>
    <t>HFC365_TO_245</t>
  </si>
  <si>
    <t>HFC152_TO_245</t>
  </si>
  <si>
    <t>NMVOCs</t>
  </si>
  <si>
    <t>HFC23_TO_143</t>
  </si>
  <si>
    <t>HFC236_TO_143</t>
  </si>
  <si>
    <t>SO2tot</t>
  </si>
  <si>
    <r>
      <t xml:space="preserve">    </t>
    </r>
    <r>
      <rPr>
        <b/>
        <sz val="14"/>
        <color rgb="FFFC5FA3"/>
        <rFont val="Menlo"/>
        <family val="2"/>
      </rPr>
      <t>const</t>
    </r>
    <r>
      <rPr>
        <sz val="14"/>
        <color rgb="FF6C7986"/>
        <rFont val="Menlo"/>
        <family val="2"/>
      </rPr>
      <t xml:space="preserve"> </t>
    </r>
    <r>
      <rPr>
        <b/>
        <sz val="14"/>
        <color rgb="FFFC5FA3"/>
        <rFont val="Menlo"/>
        <family val="2"/>
      </rPr>
      <t>double</t>
    </r>
    <r>
      <rPr>
        <sz val="14"/>
        <color rgb="FF6C7986"/>
        <rFont val="Menlo"/>
        <family val="2"/>
      </rPr>
      <t xml:space="preserve"> </t>
    </r>
    <r>
      <rPr>
        <sz val="14"/>
        <color rgb="FF41A1C0"/>
        <rFont val="Menlo"/>
        <family val="2"/>
      </rPr>
      <t>TG_TO_PG</t>
    </r>
    <r>
      <rPr>
        <sz val="14"/>
        <color rgb="FF6C7986"/>
        <rFont val="Menlo"/>
        <family val="2"/>
      </rPr>
      <t xml:space="preserve"> = </t>
    </r>
    <r>
      <rPr>
        <sz val="14"/>
        <color rgb="FFD0BF69"/>
        <rFont val="Menlo"/>
        <family val="2"/>
      </rPr>
      <t>1.0e-3</t>
    </r>
    <r>
      <rPr>
        <sz val="14"/>
        <color rgb="FF6C7986"/>
        <rFont val="Menlo"/>
        <family val="2"/>
      </rPr>
      <t>; // 1 Pg = 1000 Tg</t>
    </r>
  </si>
  <si>
    <r>
      <t xml:space="preserve">    </t>
    </r>
    <r>
      <rPr>
        <b/>
        <sz val="14"/>
        <color rgb="FFFC5FA3"/>
        <rFont val="Menlo"/>
        <family val="2"/>
      </rPr>
      <t>const</t>
    </r>
    <r>
      <rPr>
        <sz val="14"/>
        <color rgb="FF6C7986"/>
        <rFont val="Menlo"/>
        <family val="2"/>
      </rPr>
      <t xml:space="preserve"> </t>
    </r>
    <r>
      <rPr>
        <b/>
        <sz val="14"/>
        <color rgb="FFFC5FA3"/>
        <rFont val="Menlo"/>
        <family val="2"/>
      </rPr>
      <t>double</t>
    </r>
    <r>
      <rPr>
        <sz val="14"/>
        <color rgb="FF6C7986"/>
        <rFont val="Menlo"/>
        <family val="2"/>
      </rPr>
      <t xml:space="preserve"> </t>
    </r>
    <r>
      <rPr>
        <sz val="14"/>
        <color rgb="FF41A1C0"/>
        <rFont val="Menlo"/>
        <family val="2"/>
      </rPr>
      <t>TG_TO_GG</t>
    </r>
    <r>
      <rPr>
        <sz val="14"/>
        <color rgb="FF6C7986"/>
        <rFont val="Menlo"/>
        <family val="2"/>
      </rPr>
      <t xml:space="preserve"> = </t>
    </r>
    <r>
      <rPr>
        <sz val="14"/>
        <color rgb="FFD0BF69"/>
        <rFont val="Menlo"/>
        <family val="2"/>
      </rPr>
      <t>1.0e3</t>
    </r>
    <r>
      <rPr>
        <sz val="14"/>
        <color rgb="FF6C7986"/>
        <rFont val="Menlo"/>
        <family val="2"/>
      </rPr>
      <t>;  // Also, 1Tg = 1Mt</t>
    </r>
  </si>
  <si>
    <r>
      <t xml:space="preserve">    </t>
    </r>
    <r>
      <rPr>
        <b/>
        <sz val="14"/>
        <color rgb="FFFC5FA3"/>
        <rFont val="Menlo"/>
        <family val="2"/>
      </rPr>
      <t>const</t>
    </r>
    <r>
      <rPr>
        <sz val="14"/>
        <color rgb="FFFC5FA3"/>
        <rFont val="Menlo"/>
        <family val="2"/>
      </rPr>
      <t xml:space="preserve"> </t>
    </r>
    <r>
      <rPr>
        <b/>
        <sz val="14"/>
        <color rgb="FFFC5FA3"/>
        <rFont val="Menlo"/>
        <family val="2"/>
      </rPr>
      <t>double</t>
    </r>
    <r>
      <rPr>
        <sz val="14"/>
        <color rgb="FFFC5FA3"/>
        <rFont val="Menlo"/>
        <family val="2"/>
      </rPr>
      <t xml:space="preserve"> </t>
    </r>
    <r>
      <rPr>
        <sz val="14"/>
        <color rgb="FF41A1C0"/>
        <rFont val="Menlo"/>
        <family val="2"/>
      </rPr>
      <t>GG_TO_TG</t>
    </r>
    <r>
      <rPr>
        <sz val="14"/>
        <color rgb="FFFC5FA3"/>
        <rFont val="Menlo"/>
        <family val="2"/>
      </rPr>
      <t xml:space="preserve"> = </t>
    </r>
    <r>
      <rPr>
        <sz val="14"/>
        <color rgb="FFD0BF69"/>
        <rFont val="Menlo"/>
        <family val="2"/>
      </rPr>
      <t>1.0e-3</t>
    </r>
    <r>
      <rPr>
        <sz val="14"/>
        <color rgb="FFFC5FA3"/>
        <rFont val="Menlo"/>
        <family val="2"/>
      </rPr>
      <t>;</t>
    </r>
  </si>
  <si>
    <r>
      <t xml:space="preserve">    </t>
    </r>
    <r>
      <rPr>
        <b/>
        <sz val="14"/>
        <color rgb="FFFC5FA3"/>
        <rFont val="Menlo"/>
        <family val="2"/>
      </rPr>
      <t>const</t>
    </r>
    <r>
      <rPr>
        <sz val="14"/>
        <color rgb="FF6C7986"/>
        <rFont val="Menlo"/>
        <family val="2"/>
      </rPr>
      <t xml:space="preserve"> </t>
    </r>
    <r>
      <rPr>
        <b/>
        <sz val="14"/>
        <color rgb="FFFC5FA3"/>
        <rFont val="Menlo"/>
        <family val="2"/>
      </rPr>
      <t>double</t>
    </r>
    <r>
      <rPr>
        <sz val="14"/>
        <color rgb="FF6C7986"/>
        <rFont val="Menlo"/>
        <family val="2"/>
      </rPr>
      <t xml:space="preserve"> </t>
    </r>
    <r>
      <rPr>
        <sz val="14"/>
        <color rgb="FF41A1C0"/>
        <rFont val="Menlo"/>
        <family val="2"/>
      </rPr>
      <t>S_TO_SO2</t>
    </r>
    <r>
      <rPr>
        <sz val="14"/>
        <color rgb="FF6C7986"/>
        <rFont val="Menlo"/>
        <family val="2"/>
      </rPr>
      <t xml:space="preserve"> = </t>
    </r>
    <r>
      <rPr>
        <sz val="14"/>
        <color rgb="FFD0BF69"/>
        <rFont val="Menlo"/>
        <family val="2"/>
      </rPr>
      <t>2.0</t>
    </r>
    <r>
      <rPr>
        <sz val="14"/>
        <color rgb="FF6C7986"/>
        <rFont val="Menlo"/>
        <family val="2"/>
      </rPr>
      <t>;       // 2g SO2 has 1g of S</t>
    </r>
  </si>
  <si>
    <t>TG_TO_GG / S_TO_SO2</t>
  </si>
  <si>
    <t>TG_TO_PG * GG_TO_TG</t>
  </si>
  <si>
    <t>D_FFI_EMISSIONS</t>
  </si>
  <si>
    <t>D_NBP_CONSTRAIN</t>
  </si>
  <si>
    <t>D_EMISSIONS_SO2</t>
  </si>
  <si>
    <t>D_EMISSIONS_CF4</t>
  </si>
  <si>
    <t>D_EMISSIONS_C2F6</t>
  </si>
  <si>
    <t>D_EMISSIONS_HFC125</t>
  </si>
  <si>
    <t>D_EMISSIONS_HFC134a</t>
  </si>
  <si>
    <t>D_EMISSIONS_HFC143a</t>
  </si>
  <si>
    <t>D_EMISSIONS_HFC227ea</t>
  </si>
  <si>
    <t>D_EMISSIONS_HFC245fa</t>
  </si>
  <si>
    <t>D_EMISSIONS_SF6</t>
  </si>
  <si>
    <t>D_EMISSIONS_BC</t>
  </si>
  <si>
    <t>D_EMISSIONS_OC</t>
  </si>
  <si>
    <t>D_EMISSIONS_NOX</t>
  </si>
  <si>
    <t>D_EMISSIONS_CO</t>
  </si>
  <si>
    <t>D_EMISSIONS_NMVOC</t>
  </si>
  <si>
    <t>D_EMISSIONS_CH4</t>
  </si>
  <si>
    <t>D_EMISSIONS_N2O</t>
  </si>
  <si>
    <t>hector.def</t>
  </si>
  <si>
    <t>ffi_emissions</t>
  </si>
  <si>
    <t>CF4_emissions</t>
  </si>
  <si>
    <t>CO_emissions</t>
  </si>
  <si>
    <t>N2O_emissions</t>
  </si>
  <si>
    <t>NOX_emissions</t>
  </si>
  <si>
    <t>SO2_emissions</t>
  </si>
  <si>
    <t>C2F6_emissions</t>
  </si>
  <si>
    <t>SF6_emissions</t>
  </si>
  <si>
    <t>HFC125_emissions</t>
  </si>
  <si>
    <t>HFC134a_emissions</t>
  </si>
  <si>
    <t>HFC245fa_emissions</t>
  </si>
  <si>
    <t>HFC143a_emissions</t>
  </si>
  <si>
    <t>HFC227ea_emissions</t>
  </si>
  <si>
    <t>NMVOC_emissions</t>
  </si>
  <si>
    <t>BC_emissions</t>
  </si>
  <si>
    <t>OC_emissions</t>
  </si>
  <si>
    <t>NBP_constrain</t>
  </si>
  <si>
    <t>unit.conv</t>
  </si>
  <si>
    <t>N2O_AWB</t>
  </si>
  <si>
    <t>hector.units</t>
  </si>
  <si>
    <t>PgC year-1</t>
  </si>
  <si>
    <t>Tg CH4 year-1</t>
  </si>
  <si>
    <t>Tg CO year-1</t>
  </si>
  <si>
    <t>Tg N year-1</t>
  </si>
  <si>
    <t>Gg S year-1</t>
  </si>
  <si>
    <t>ppt</t>
  </si>
  <si>
    <t>kt/yr</t>
  </si>
  <si>
    <t>Mt/yr</t>
  </si>
  <si>
    <t>Tg year-1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</si>
</sst>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4"/>
      <color rgb="FFFC6A5D"/>
      <name val="Menlo"/>
      <family val="2"/>
    </font>
    <font>
      <sz val="14"/>
      <color rgb="FFFC5FA3"/>
      <name val="Menlo"/>
      <family val="2"/>
    </font>
    <font>
      <b/>
      <sz val="14"/>
      <color rgb="FFFC5FA3"/>
      <name val="Menlo"/>
      <family val="2"/>
    </font>
    <font>
      <sz val="14"/>
      <color rgb="FFD0BF69"/>
      <name val="Menlo"/>
      <family val="2"/>
    </font>
    <font>
      <sz val="14"/>
      <color rgb="FFFF0000"/>
      <name val="Menlo"/>
      <family val="2"/>
    </font>
    <font>
      <b/>
      <sz val="14"/>
      <color rgb="FFFF0000"/>
      <name val="Menlo"/>
      <family val="2"/>
    </font>
    <font>
      <sz val="14"/>
      <color rgb="FF6C7986"/>
      <name val="Menlo"/>
      <family val="2"/>
    </font>
    <font>
      <sz val="14"/>
      <color rgb="FF41A1C0"/>
      <name val="Menlo"/>
      <family val="2"/>
    </font>
    <font>
      <sz val="14"/>
      <color rgb="FFFD8F3F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11" fontId="4" fillId="0" borderId="0" xfId="0" applyNumberFormat="1" applyFont="1"/>
    <xf numFmtId="0" fontId="5" fillId="0" borderId="0" xfId="0" applyFont="1"/>
    <xf numFmtId="0" fontId="7" fillId="0" borderId="0" xfId="0" applyFont="1"/>
    <xf numFmtId="0" fontId="2" fillId="0" borderId="0" xfId="0" applyFont="1"/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77AAD-C7CA-144A-9862-2ACAF02204FC}">
  <dimension ref="A1:L44"/>
  <sheetViews>
    <sheetView workbookViewId="0">
      <selection activeCell="H1" sqref="H1"/>
    </sheetView>
  </sheetViews>
  <sheetFormatPr baseColWidth="10" defaultRowHeight="16" x14ac:dyDescent="0.2"/>
  <cols>
    <col min="6" max="6" width="31.83203125" customWidth="1"/>
    <col min="12" max="12" width="10.83203125" customWidth="1"/>
    <col min="13" max="13" width="13.5" customWidth="1"/>
  </cols>
  <sheetData>
    <row r="1" spans="1:12" ht="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94</v>
      </c>
      <c r="G1" t="s">
        <v>18</v>
      </c>
      <c r="H1" t="s">
        <v>114</v>
      </c>
      <c r="L1" s="4" t="s">
        <v>48</v>
      </c>
    </row>
    <row r="2" spans="1:12" ht="18" x14ac:dyDescent="0.2">
      <c r="A2" s="1" t="s">
        <v>5</v>
      </c>
      <c r="B2" s="1" t="s">
        <v>5</v>
      </c>
      <c r="C2" s="3">
        <v>1E-3</v>
      </c>
      <c r="D2">
        <v>1</v>
      </c>
      <c r="E2" t="s">
        <v>59</v>
      </c>
      <c r="F2" s="7" t="s">
        <v>76</v>
      </c>
      <c r="G2" t="s">
        <v>95</v>
      </c>
      <c r="H2" t="s">
        <v>115</v>
      </c>
      <c r="L2" s="4" t="s">
        <v>49</v>
      </c>
    </row>
    <row r="3" spans="1:12" ht="18" x14ac:dyDescent="0.2">
      <c r="A3" s="1" t="s">
        <v>6</v>
      </c>
      <c r="B3" s="1" t="s">
        <v>6</v>
      </c>
      <c r="C3" s="3">
        <v>1E-3</v>
      </c>
      <c r="D3">
        <v>1</v>
      </c>
      <c r="E3" t="s">
        <v>59</v>
      </c>
      <c r="F3" s="7" t="s">
        <v>77</v>
      </c>
      <c r="G3" t="s">
        <v>111</v>
      </c>
      <c r="H3" t="s">
        <v>115</v>
      </c>
      <c r="L3" s="4" t="s">
        <v>50</v>
      </c>
    </row>
    <row r="4" spans="1:12" ht="18" x14ac:dyDescent="0.2">
      <c r="A4" s="1" t="s">
        <v>7</v>
      </c>
      <c r="B4" s="1" t="s">
        <v>7</v>
      </c>
      <c r="C4">
        <v>1</v>
      </c>
      <c r="D4">
        <v>1</v>
      </c>
      <c r="F4" s="7" t="s">
        <v>92</v>
      </c>
      <c r="G4" t="s">
        <v>96</v>
      </c>
      <c r="H4" t="s">
        <v>116</v>
      </c>
      <c r="L4" s="4" t="s">
        <v>51</v>
      </c>
    </row>
    <row r="5" spans="1:12" ht="18" x14ac:dyDescent="0.2">
      <c r="A5" s="1" t="s">
        <v>8</v>
      </c>
      <c r="B5" s="1" t="s">
        <v>7</v>
      </c>
      <c r="C5">
        <v>1</v>
      </c>
      <c r="D5">
        <v>1</v>
      </c>
      <c r="F5" s="7" t="s">
        <v>92</v>
      </c>
      <c r="G5" t="s">
        <v>96</v>
      </c>
      <c r="H5" t="s">
        <v>116</v>
      </c>
      <c r="L5" s="4" t="s">
        <v>52</v>
      </c>
    </row>
    <row r="6" spans="1:12" ht="18" x14ac:dyDescent="0.2">
      <c r="A6" s="1" t="s">
        <v>9</v>
      </c>
      <c r="B6" s="1" t="s">
        <v>7</v>
      </c>
      <c r="C6">
        <v>1</v>
      </c>
      <c r="D6">
        <v>1</v>
      </c>
      <c r="F6" s="7" t="s">
        <v>92</v>
      </c>
      <c r="G6" t="s">
        <v>96</v>
      </c>
      <c r="H6" t="s">
        <v>116</v>
      </c>
      <c r="L6" s="4" t="s">
        <v>53</v>
      </c>
    </row>
    <row r="7" spans="1:12" ht="18" x14ac:dyDescent="0.2">
      <c r="A7" s="1" t="s">
        <v>10</v>
      </c>
      <c r="B7" s="1" t="s">
        <v>10</v>
      </c>
      <c r="C7">
        <v>1</v>
      </c>
      <c r="D7">
        <v>1</v>
      </c>
      <c r="F7" s="7" t="s">
        <v>90</v>
      </c>
      <c r="G7" t="s">
        <v>97</v>
      </c>
      <c r="H7" t="s">
        <v>117</v>
      </c>
      <c r="L7" s="4" t="s">
        <v>54</v>
      </c>
    </row>
    <row r="8" spans="1:12" ht="18" x14ac:dyDescent="0.2">
      <c r="A8" s="1" t="s">
        <v>11</v>
      </c>
      <c r="B8" s="1" t="s">
        <v>10</v>
      </c>
      <c r="C8">
        <v>1</v>
      </c>
      <c r="D8">
        <v>1</v>
      </c>
      <c r="F8" s="7" t="s">
        <v>90</v>
      </c>
      <c r="G8" t="s">
        <v>97</v>
      </c>
      <c r="H8" t="s">
        <v>117</v>
      </c>
      <c r="L8" s="4" t="s">
        <v>55</v>
      </c>
    </row>
    <row r="9" spans="1:12" ht="18" x14ac:dyDescent="0.2">
      <c r="A9" s="1" t="s">
        <v>12</v>
      </c>
      <c r="B9" s="1" t="s">
        <v>10</v>
      </c>
      <c r="C9">
        <v>1</v>
      </c>
      <c r="D9">
        <v>1</v>
      </c>
      <c r="F9" s="7" t="s">
        <v>90</v>
      </c>
      <c r="G9" t="s">
        <v>97</v>
      </c>
      <c r="H9" t="s">
        <v>117</v>
      </c>
      <c r="L9" s="4" t="s">
        <v>56</v>
      </c>
    </row>
    <row r="10" spans="1:12" ht="18" x14ac:dyDescent="0.2">
      <c r="A10" s="1" t="s">
        <v>13</v>
      </c>
      <c r="B10" s="1" t="s">
        <v>13</v>
      </c>
      <c r="C10">
        <f>1/1.571132</f>
        <v>0.63648375820745806</v>
      </c>
      <c r="D10">
        <v>1</v>
      </c>
      <c r="E10" t="s">
        <v>60</v>
      </c>
      <c r="F10" s="7" t="s">
        <v>93</v>
      </c>
      <c r="G10" t="s">
        <v>98</v>
      </c>
      <c r="H10" t="s">
        <v>118</v>
      </c>
      <c r="L10" s="4" t="s">
        <v>57</v>
      </c>
    </row>
    <row r="11" spans="1:12" ht="18" x14ac:dyDescent="0.2">
      <c r="A11" s="1" t="s">
        <v>14</v>
      </c>
      <c r="B11" s="1" t="s">
        <v>13</v>
      </c>
      <c r="C11">
        <f>1/1.571132</f>
        <v>0.63648375820745806</v>
      </c>
      <c r="D11">
        <v>1</v>
      </c>
      <c r="E11" t="s">
        <v>60</v>
      </c>
      <c r="F11" s="7" t="s">
        <v>93</v>
      </c>
      <c r="G11" t="s">
        <v>98</v>
      </c>
      <c r="H11" t="s">
        <v>118</v>
      </c>
      <c r="L11" s="4" t="s">
        <v>58</v>
      </c>
    </row>
    <row r="12" spans="1:12" ht="18" x14ac:dyDescent="0.2">
      <c r="A12" s="1" t="s">
        <v>113</v>
      </c>
      <c r="B12" s="1" t="s">
        <v>13</v>
      </c>
      <c r="C12">
        <f>1/1.571132</f>
        <v>0.63648375820745806</v>
      </c>
      <c r="D12">
        <v>1</v>
      </c>
      <c r="E12" t="s">
        <v>60</v>
      </c>
      <c r="F12" s="7" t="s">
        <v>93</v>
      </c>
      <c r="G12" t="s">
        <v>98</v>
      </c>
      <c r="H12" t="s">
        <v>118</v>
      </c>
      <c r="L12" s="5" t="s">
        <v>70</v>
      </c>
    </row>
    <row r="13" spans="1:12" ht="18" x14ac:dyDescent="0.2">
      <c r="A13" s="1" t="s">
        <v>15</v>
      </c>
      <c r="B13" s="1" t="s">
        <v>15</v>
      </c>
      <c r="C13">
        <f t="shared" ref="C13:C15" si="0">1/3.2857</f>
        <v>0.3043491493441276</v>
      </c>
      <c r="D13">
        <v>1</v>
      </c>
      <c r="E13" t="s">
        <v>61</v>
      </c>
      <c r="F13" s="7" t="s">
        <v>89</v>
      </c>
      <c r="G13" t="s">
        <v>99</v>
      </c>
      <c r="H13" t="s">
        <v>118</v>
      </c>
      <c r="L13" s="5" t="s">
        <v>71</v>
      </c>
    </row>
    <row r="14" spans="1:12" ht="18" x14ac:dyDescent="0.2">
      <c r="A14" s="1" t="s">
        <v>16</v>
      </c>
      <c r="B14" s="1" t="s">
        <v>15</v>
      </c>
      <c r="C14">
        <f t="shared" si="0"/>
        <v>0.3043491493441276</v>
      </c>
      <c r="D14">
        <v>1</v>
      </c>
      <c r="E14" t="s">
        <v>61</v>
      </c>
      <c r="F14" s="7" t="s">
        <v>89</v>
      </c>
      <c r="G14" t="s">
        <v>99</v>
      </c>
      <c r="H14" t="s">
        <v>118</v>
      </c>
      <c r="L14" s="6" t="s">
        <v>72</v>
      </c>
    </row>
    <row r="15" spans="1:12" ht="18" x14ac:dyDescent="0.2">
      <c r="A15" s="1" t="s">
        <v>17</v>
      </c>
      <c r="B15" s="1" t="s">
        <v>15</v>
      </c>
      <c r="C15">
        <f t="shared" si="0"/>
        <v>0.3043491493441276</v>
      </c>
      <c r="D15">
        <v>1</v>
      </c>
      <c r="E15" t="s">
        <v>61</v>
      </c>
      <c r="F15" s="7" t="s">
        <v>89</v>
      </c>
      <c r="G15" t="s">
        <v>99</v>
      </c>
      <c r="H15" t="s">
        <v>118</v>
      </c>
      <c r="L15" s="5" t="s">
        <v>73</v>
      </c>
    </row>
    <row r="16" spans="1:12" ht="18" x14ac:dyDescent="0.2">
      <c r="A16" s="1" t="s">
        <v>19</v>
      </c>
      <c r="B16" s="1" t="s">
        <v>69</v>
      </c>
      <c r="C16">
        <v>1</v>
      </c>
      <c r="D16">
        <f>1000/2</f>
        <v>500</v>
      </c>
      <c r="E16" t="s">
        <v>74</v>
      </c>
      <c r="F16" s="7" t="s">
        <v>78</v>
      </c>
      <c r="G16" t="s">
        <v>100</v>
      </c>
      <c r="H16" t="s">
        <v>119</v>
      </c>
    </row>
    <row r="17" spans="1:8" ht="18" x14ac:dyDescent="0.2">
      <c r="A17" s="1" t="s">
        <v>20</v>
      </c>
      <c r="B17" s="1" t="s">
        <v>69</v>
      </c>
      <c r="C17">
        <v>1</v>
      </c>
      <c r="D17">
        <f t="shared" ref="D17:D23" si="1">1000/2</f>
        <v>500</v>
      </c>
      <c r="E17" t="s">
        <v>74</v>
      </c>
      <c r="F17" s="7" t="s">
        <v>78</v>
      </c>
      <c r="G17" t="s">
        <v>100</v>
      </c>
      <c r="H17" t="s">
        <v>119</v>
      </c>
    </row>
    <row r="18" spans="1:8" ht="18" x14ac:dyDescent="0.2">
      <c r="A18" s="1" t="s">
        <v>21</v>
      </c>
      <c r="B18" s="1" t="s">
        <v>69</v>
      </c>
      <c r="C18">
        <v>1</v>
      </c>
      <c r="D18">
        <f t="shared" si="1"/>
        <v>500</v>
      </c>
      <c r="E18" t="s">
        <v>74</v>
      </c>
      <c r="F18" s="7" t="s">
        <v>78</v>
      </c>
      <c r="G18" t="s">
        <v>100</v>
      </c>
      <c r="H18" t="s">
        <v>119</v>
      </c>
    </row>
    <row r="19" spans="1:8" ht="18" x14ac:dyDescent="0.2">
      <c r="A19" s="1" t="s">
        <v>22</v>
      </c>
      <c r="B19" s="1" t="s">
        <v>69</v>
      </c>
      <c r="C19">
        <v>1</v>
      </c>
      <c r="D19">
        <f t="shared" si="1"/>
        <v>500</v>
      </c>
      <c r="E19" t="s">
        <v>74</v>
      </c>
      <c r="F19" s="7" t="s">
        <v>78</v>
      </c>
      <c r="G19" t="s">
        <v>100</v>
      </c>
      <c r="H19" t="s">
        <v>119</v>
      </c>
    </row>
    <row r="20" spans="1:8" ht="18" x14ac:dyDescent="0.2">
      <c r="A20" s="1" t="s">
        <v>23</v>
      </c>
      <c r="B20" s="1" t="s">
        <v>69</v>
      </c>
      <c r="C20">
        <v>1</v>
      </c>
      <c r="D20">
        <f t="shared" si="1"/>
        <v>500</v>
      </c>
      <c r="E20" t="s">
        <v>74</v>
      </c>
      <c r="F20" s="7" t="s">
        <v>78</v>
      </c>
      <c r="G20" t="s">
        <v>100</v>
      </c>
      <c r="H20" t="s">
        <v>119</v>
      </c>
    </row>
    <row r="21" spans="1:8" ht="18" x14ac:dyDescent="0.2">
      <c r="A21" s="1" t="s">
        <v>24</v>
      </c>
      <c r="B21" s="1" t="s">
        <v>69</v>
      </c>
      <c r="C21">
        <v>1</v>
      </c>
      <c r="D21">
        <f t="shared" si="1"/>
        <v>500</v>
      </c>
      <c r="E21" t="s">
        <v>74</v>
      </c>
      <c r="F21" s="7" t="s">
        <v>78</v>
      </c>
      <c r="G21" t="s">
        <v>100</v>
      </c>
      <c r="H21" t="s">
        <v>119</v>
      </c>
    </row>
    <row r="22" spans="1:8" ht="18" x14ac:dyDescent="0.2">
      <c r="A22" s="1" t="s">
        <v>25</v>
      </c>
      <c r="B22" s="1" t="s">
        <v>69</v>
      </c>
      <c r="C22">
        <v>1</v>
      </c>
      <c r="D22">
        <f t="shared" si="1"/>
        <v>500</v>
      </c>
      <c r="E22" t="s">
        <v>74</v>
      </c>
      <c r="F22" s="7" t="s">
        <v>78</v>
      </c>
      <c r="G22" t="s">
        <v>100</v>
      </c>
      <c r="H22" t="s">
        <v>119</v>
      </c>
    </row>
    <row r="23" spans="1:8" ht="18" x14ac:dyDescent="0.2">
      <c r="A23" s="1" t="s">
        <v>26</v>
      </c>
      <c r="B23" s="1" t="s">
        <v>69</v>
      </c>
      <c r="C23">
        <v>1</v>
      </c>
      <c r="D23">
        <f t="shared" si="1"/>
        <v>500</v>
      </c>
      <c r="E23" t="s">
        <v>74</v>
      </c>
      <c r="F23" s="7" t="s">
        <v>78</v>
      </c>
      <c r="G23" t="s">
        <v>100</v>
      </c>
      <c r="H23" t="s">
        <v>119</v>
      </c>
    </row>
    <row r="24" spans="1:8" ht="18" x14ac:dyDescent="0.2">
      <c r="A24" s="1" t="s">
        <v>27</v>
      </c>
      <c r="B24" s="1" t="s">
        <v>27</v>
      </c>
      <c r="C24">
        <v>1</v>
      </c>
      <c r="D24">
        <v>1</v>
      </c>
      <c r="F24" s="7" t="s">
        <v>79</v>
      </c>
      <c r="G24" t="s">
        <v>96</v>
      </c>
      <c r="H24" t="s">
        <v>120</v>
      </c>
    </row>
    <row r="25" spans="1:8" ht="18" x14ac:dyDescent="0.2">
      <c r="A25" s="1" t="s">
        <v>28</v>
      </c>
      <c r="B25" s="1" t="s">
        <v>28</v>
      </c>
      <c r="C25">
        <v>1</v>
      </c>
      <c r="D25">
        <v>1</v>
      </c>
      <c r="F25" s="7" t="s">
        <v>80</v>
      </c>
      <c r="G25" t="s">
        <v>101</v>
      </c>
      <c r="H25" t="s">
        <v>121</v>
      </c>
    </row>
    <row r="26" spans="1:8" ht="18" x14ac:dyDescent="0.2">
      <c r="A26" s="1" t="s">
        <v>29</v>
      </c>
      <c r="B26" s="1" t="s">
        <v>29</v>
      </c>
      <c r="C26">
        <v>1</v>
      </c>
      <c r="D26">
        <v>1</v>
      </c>
      <c r="F26" s="7" t="s">
        <v>86</v>
      </c>
      <c r="G26" t="s">
        <v>102</v>
      </c>
      <c r="H26" t="s">
        <v>120</v>
      </c>
    </row>
    <row r="27" spans="1:8" ht="18" x14ac:dyDescent="0.2">
      <c r="A27" s="1" t="s">
        <v>30</v>
      </c>
      <c r="B27" s="1" t="s">
        <v>30</v>
      </c>
      <c r="C27">
        <v>1</v>
      </c>
      <c r="D27">
        <v>1</v>
      </c>
      <c r="F27" s="7" t="s">
        <v>81</v>
      </c>
      <c r="G27" t="s">
        <v>103</v>
      </c>
      <c r="H27" t="s">
        <v>121</v>
      </c>
    </row>
    <row r="28" spans="1:8" ht="18" x14ac:dyDescent="0.2">
      <c r="A28" s="1" t="s">
        <v>31</v>
      </c>
      <c r="B28" s="1" t="s">
        <v>31</v>
      </c>
      <c r="C28">
        <v>1</v>
      </c>
      <c r="D28">
        <v>1</v>
      </c>
      <c r="F28" s="7" t="s">
        <v>82</v>
      </c>
      <c r="G28" t="s">
        <v>104</v>
      </c>
      <c r="H28" t="s">
        <v>121</v>
      </c>
    </row>
    <row r="29" spans="1:8" ht="18" x14ac:dyDescent="0.2">
      <c r="A29" s="1" t="s">
        <v>32</v>
      </c>
      <c r="B29" s="1" t="s">
        <v>32</v>
      </c>
      <c r="C29">
        <v>1</v>
      </c>
      <c r="D29">
        <v>1</v>
      </c>
      <c r="F29" s="7" t="s">
        <v>85</v>
      </c>
      <c r="G29" t="s">
        <v>105</v>
      </c>
      <c r="H29" t="s">
        <v>121</v>
      </c>
    </row>
    <row r="30" spans="1:8" ht="18" x14ac:dyDescent="0.2">
      <c r="A30" s="1" t="s">
        <v>33</v>
      </c>
      <c r="B30" s="1" t="s">
        <v>36</v>
      </c>
      <c r="C30">
        <f>( 14800 / 4470 )</f>
        <v>3.3109619686800893</v>
      </c>
      <c r="D30">
        <v>1</v>
      </c>
      <c r="E30" t="s">
        <v>67</v>
      </c>
      <c r="F30" s="7" t="s">
        <v>83</v>
      </c>
      <c r="G30" t="s">
        <v>106</v>
      </c>
      <c r="H30" t="s">
        <v>121</v>
      </c>
    </row>
    <row r="31" spans="1:8" ht="18" x14ac:dyDescent="0.2">
      <c r="A31" s="1" t="s">
        <v>34</v>
      </c>
      <c r="B31" s="1" t="s">
        <v>32</v>
      </c>
      <c r="C31">
        <f>( 675 / 1030 )</f>
        <v>0.65533980582524276</v>
      </c>
      <c r="D31">
        <v>1</v>
      </c>
      <c r="E31" t="s">
        <v>63</v>
      </c>
      <c r="F31" s="7" t="s">
        <v>85</v>
      </c>
      <c r="G31" t="s">
        <v>105</v>
      </c>
      <c r="H31" t="s">
        <v>121</v>
      </c>
    </row>
    <row r="32" spans="1:8" ht="18" x14ac:dyDescent="0.2">
      <c r="A32" s="1" t="s">
        <v>35</v>
      </c>
      <c r="B32" s="1" t="s">
        <v>31</v>
      </c>
      <c r="C32">
        <f>1640 / 1430</f>
        <v>1.1468531468531469</v>
      </c>
      <c r="D32">
        <v>1</v>
      </c>
      <c r="E32" t="s">
        <v>62</v>
      </c>
      <c r="F32" s="7" t="s">
        <v>82</v>
      </c>
      <c r="G32" t="s">
        <v>104</v>
      </c>
      <c r="H32" t="s">
        <v>121</v>
      </c>
    </row>
    <row r="33" spans="1:8" ht="18" x14ac:dyDescent="0.2">
      <c r="A33" s="1" t="s">
        <v>36</v>
      </c>
      <c r="B33" s="1" t="s">
        <v>36</v>
      </c>
      <c r="C33">
        <v>1</v>
      </c>
      <c r="D33">
        <v>1</v>
      </c>
      <c r="F33" s="7" t="s">
        <v>83</v>
      </c>
      <c r="G33" t="s">
        <v>106</v>
      </c>
      <c r="H33" t="s">
        <v>121</v>
      </c>
    </row>
    <row r="34" spans="1:8" ht="18" x14ac:dyDescent="0.2">
      <c r="A34" s="1" t="s">
        <v>37</v>
      </c>
      <c r="B34" s="1" t="s">
        <v>32</v>
      </c>
      <c r="C34">
        <f>( 124 / 1030 )</f>
        <v>0.12038834951456311</v>
      </c>
      <c r="D34">
        <v>1</v>
      </c>
      <c r="E34" t="s">
        <v>65</v>
      </c>
      <c r="F34" s="7" t="s">
        <v>85</v>
      </c>
      <c r="G34" t="s">
        <v>105</v>
      </c>
      <c r="H34" t="s">
        <v>121</v>
      </c>
    </row>
    <row r="35" spans="1:8" ht="18" x14ac:dyDescent="0.2">
      <c r="A35" s="1" t="s">
        <v>38</v>
      </c>
      <c r="B35" s="1" t="s">
        <v>38</v>
      </c>
      <c r="C35">
        <v>1</v>
      </c>
      <c r="D35">
        <v>1</v>
      </c>
      <c r="F35" s="7" t="s">
        <v>84</v>
      </c>
      <c r="G35" t="s">
        <v>107</v>
      </c>
      <c r="H35" t="s">
        <v>121</v>
      </c>
    </row>
    <row r="36" spans="1:8" ht="18" x14ac:dyDescent="0.2">
      <c r="A36" s="1" t="s">
        <v>39</v>
      </c>
      <c r="B36" s="1" t="s">
        <v>36</v>
      </c>
      <c r="C36">
        <f>( 9810 / 4470 )</f>
        <v>2.1946308724832213</v>
      </c>
      <c r="D36">
        <v>1</v>
      </c>
      <c r="E36" t="s">
        <v>68</v>
      </c>
      <c r="F36" s="7" t="s">
        <v>83</v>
      </c>
      <c r="G36" t="s">
        <v>106</v>
      </c>
      <c r="H36" t="s">
        <v>121</v>
      </c>
    </row>
    <row r="37" spans="1:8" ht="18" x14ac:dyDescent="0.2">
      <c r="A37" s="1" t="s">
        <v>40</v>
      </c>
      <c r="B37" s="1" t="s">
        <v>32</v>
      </c>
      <c r="C37">
        <f xml:space="preserve"> ( 794 / 1030 )</f>
        <v>0.77087378640776694</v>
      </c>
      <c r="D37">
        <v>1</v>
      </c>
      <c r="E37" t="s">
        <v>64</v>
      </c>
      <c r="F37" s="7" t="s">
        <v>85</v>
      </c>
      <c r="G37" t="s">
        <v>105</v>
      </c>
      <c r="H37" t="s">
        <v>121</v>
      </c>
    </row>
    <row r="38" spans="1:8" ht="18" x14ac:dyDescent="0.2">
      <c r="A38" s="1" t="s">
        <v>41</v>
      </c>
      <c r="B38" s="1" t="s">
        <v>66</v>
      </c>
      <c r="C38">
        <v>1</v>
      </c>
      <c r="D38">
        <v>1</v>
      </c>
      <c r="F38" s="7" t="s">
        <v>91</v>
      </c>
      <c r="G38" t="s">
        <v>108</v>
      </c>
      <c r="H38" t="s">
        <v>122</v>
      </c>
    </row>
    <row r="39" spans="1:8" ht="18" x14ac:dyDescent="0.2">
      <c r="A39" s="1" t="s">
        <v>42</v>
      </c>
      <c r="B39" s="1" t="s">
        <v>66</v>
      </c>
      <c r="C39">
        <v>1</v>
      </c>
      <c r="D39">
        <v>1</v>
      </c>
      <c r="F39" s="7" t="s">
        <v>91</v>
      </c>
      <c r="G39" t="s">
        <v>108</v>
      </c>
      <c r="H39" t="s">
        <v>122</v>
      </c>
    </row>
    <row r="40" spans="1:8" ht="18" x14ac:dyDescent="0.2">
      <c r="A40" s="1" t="s">
        <v>43</v>
      </c>
      <c r="B40" s="1" t="s">
        <v>66</v>
      </c>
      <c r="C40">
        <v>1</v>
      </c>
      <c r="D40">
        <v>1</v>
      </c>
      <c r="F40" s="7" t="s">
        <v>91</v>
      </c>
      <c r="G40" t="s">
        <v>108</v>
      </c>
      <c r="H40" t="s">
        <v>122</v>
      </c>
    </row>
    <row r="41" spans="1:8" ht="18" x14ac:dyDescent="0.2">
      <c r="A41" s="1" t="s">
        <v>44</v>
      </c>
      <c r="B41" s="1" t="s">
        <v>44</v>
      </c>
      <c r="C41">
        <v>1000</v>
      </c>
      <c r="D41">
        <f>1/1000</f>
        <v>1E-3</v>
      </c>
      <c r="E41" t="s">
        <v>75</v>
      </c>
      <c r="F41" s="7" t="s">
        <v>87</v>
      </c>
      <c r="G41" t="s">
        <v>109</v>
      </c>
      <c r="H41" t="s">
        <v>123</v>
      </c>
    </row>
    <row r="42" spans="1:8" ht="18" x14ac:dyDescent="0.2">
      <c r="A42" s="1" t="s">
        <v>45</v>
      </c>
      <c r="B42" s="1" t="s">
        <v>44</v>
      </c>
      <c r="C42">
        <v>1000</v>
      </c>
      <c r="D42">
        <f t="shared" ref="D42:D44" si="2">1/1000</f>
        <v>1E-3</v>
      </c>
      <c r="E42" t="s">
        <v>75</v>
      </c>
      <c r="F42" s="7" t="s">
        <v>87</v>
      </c>
      <c r="G42" t="s">
        <v>109</v>
      </c>
      <c r="H42" t="s">
        <v>123</v>
      </c>
    </row>
    <row r="43" spans="1:8" ht="18" x14ac:dyDescent="0.2">
      <c r="A43" s="1" t="s">
        <v>46</v>
      </c>
      <c r="B43" s="1" t="s">
        <v>46</v>
      </c>
      <c r="C43">
        <v>1000</v>
      </c>
      <c r="D43">
        <f t="shared" si="2"/>
        <v>1E-3</v>
      </c>
      <c r="E43" t="s">
        <v>75</v>
      </c>
      <c r="F43" s="7" t="s">
        <v>88</v>
      </c>
      <c r="G43" t="s">
        <v>110</v>
      </c>
      <c r="H43" t="s">
        <v>122</v>
      </c>
    </row>
    <row r="44" spans="1:8" ht="18" x14ac:dyDescent="0.2">
      <c r="A44" s="1" t="s">
        <v>47</v>
      </c>
      <c r="B44" s="1" t="s">
        <v>46</v>
      </c>
      <c r="C44">
        <v>1000</v>
      </c>
      <c r="D44">
        <f t="shared" si="2"/>
        <v>1E-3</v>
      </c>
      <c r="E44" t="s">
        <v>75</v>
      </c>
      <c r="F44" s="7" t="s">
        <v>88</v>
      </c>
      <c r="G44" t="s">
        <v>110</v>
      </c>
      <c r="H44" t="s">
        <v>122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4A6AD-D149-2449-95EF-04FEF6743854}">
  <dimension ref="A1:E44"/>
  <sheetViews>
    <sheetView tabSelected="1" workbookViewId="0">
      <selection activeCell="E44" sqref="E44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112</v>
      </c>
      <c r="D1" t="s">
        <v>18</v>
      </c>
      <c r="E1" t="s">
        <v>114</v>
      </c>
    </row>
    <row r="2" spans="1:5" x14ac:dyDescent="0.2">
      <c r="A2" t="str">
        <f>Sheet1!A2</f>
        <v>CO2</v>
      </c>
      <c r="B2" t="str">
        <f>Sheet1!B2</f>
        <v>CO2</v>
      </c>
      <c r="C2" s="2">
        <f>Sheet1!C2*Sheet1!D2</f>
        <v>1E-3</v>
      </c>
      <c r="D2" t="str">
        <f>Sheet1!G2</f>
        <v>ffi_emissions</v>
      </c>
      <c r="E2" t="str">
        <f>Sheet1!H2</f>
        <v>PgC year-1</v>
      </c>
    </row>
    <row r="3" spans="1:5" x14ac:dyDescent="0.2">
      <c r="A3" t="str">
        <f>Sheet1!A3</f>
        <v>CO2NetLandUse</v>
      </c>
      <c r="B3" t="str">
        <f>Sheet1!B3</f>
        <v>CO2NetLandUse</v>
      </c>
      <c r="C3" s="2">
        <f>Sheet1!C3*Sheet1!D3</f>
        <v>1E-3</v>
      </c>
      <c r="D3" t="str">
        <f>Sheet1!G3</f>
        <v>NBP_constrain</v>
      </c>
      <c r="E3" t="str">
        <f>Sheet1!H3</f>
        <v>PgC year-1</v>
      </c>
    </row>
    <row r="4" spans="1:5" x14ac:dyDescent="0.2">
      <c r="A4" t="str">
        <f>Sheet1!A4</f>
        <v>CH4</v>
      </c>
      <c r="B4" t="str">
        <f>Sheet1!B4</f>
        <v>CH4</v>
      </c>
      <c r="C4" s="2">
        <f>Sheet1!C4*Sheet1!D4</f>
        <v>1</v>
      </c>
      <c r="D4" t="str">
        <f>Sheet1!G4</f>
        <v>CF4_emissions</v>
      </c>
      <c r="E4" t="str">
        <f>Sheet1!H4</f>
        <v>Tg CH4 year-1</v>
      </c>
    </row>
    <row r="5" spans="1:5" x14ac:dyDescent="0.2">
      <c r="A5" t="str">
        <f>Sheet1!A5</f>
        <v>CH4_AGR</v>
      </c>
      <c r="B5" t="str">
        <f>Sheet1!B5</f>
        <v>CH4</v>
      </c>
      <c r="C5" s="2">
        <f>Sheet1!C5*Sheet1!D5</f>
        <v>1</v>
      </c>
      <c r="D5" t="str">
        <f>Sheet1!G5</f>
        <v>CF4_emissions</v>
      </c>
      <c r="E5" t="str">
        <f>Sheet1!H5</f>
        <v>Tg CH4 year-1</v>
      </c>
    </row>
    <row r="6" spans="1:5" x14ac:dyDescent="0.2">
      <c r="A6" t="str">
        <f>Sheet1!A6</f>
        <v>CH4_AWB</v>
      </c>
      <c r="B6" t="str">
        <f>Sheet1!B6</f>
        <v>CH4</v>
      </c>
      <c r="C6" s="2">
        <f>Sheet1!C6*Sheet1!D6</f>
        <v>1</v>
      </c>
      <c r="D6" t="str">
        <f>Sheet1!G6</f>
        <v>CF4_emissions</v>
      </c>
      <c r="E6" t="str">
        <f>Sheet1!H6</f>
        <v>Tg CH4 year-1</v>
      </c>
    </row>
    <row r="7" spans="1:5" x14ac:dyDescent="0.2">
      <c r="A7" t="str">
        <f>Sheet1!A7</f>
        <v>CO</v>
      </c>
      <c r="B7" t="str">
        <f>Sheet1!B7</f>
        <v>CO</v>
      </c>
      <c r="C7" s="2">
        <f>Sheet1!C7*Sheet1!D7</f>
        <v>1</v>
      </c>
      <c r="D7" t="str">
        <f>Sheet1!G7</f>
        <v>CO_emissions</v>
      </c>
      <c r="E7" t="str">
        <f>Sheet1!H7</f>
        <v>Tg CO year-1</v>
      </c>
    </row>
    <row r="8" spans="1:5" x14ac:dyDescent="0.2">
      <c r="A8" t="str">
        <f>Sheet1!A8</f>
        <v>CO_AGR</v>
      </c>
      <c r="B8" t="str">
        <f>Sheet1!B8</f>
        <v>CO</v>
      </c>
      <c r="C8" s="2">
        <f>Sheet1!C8*Sheet1!D8</f>
        <v>1</v>
      </c>
      <c r="D8" t="str">
        <f>Sheet1!G8</f>
        <v>CO_emissions</v>
      </c>
      <c r="E8" t="str">
        <f>Sheet1!H8</f>
        <v>Tg CO year-1</v>
      </c>
    </row>
    <row r="9" spans="1:5" x14ac:dyDescent="0.2">
      <c r="A9" t="str">
        <f>Sheet1!A9</f>
        <v>CO_AWB</v>
      </c>
      <c r="B9" t="str">
        <f>Sheet1!B9</f>
        <v>CO</v>
      </c>
      <c r="C9" s="2">
        <f>Sheet1!C9*Sheet1!D9</f>
        <v>1</v>
      </c>
      <c r="D9" t="str">
        <f>Sheet1!G9</f>
        <v>CO_emissions</v>
      </c>
      <c r="E9" t="str">
        <f>Sheet1!H9</f>
        <v>Tg CO year-1</v>
      </c>
    </row>
    <row r="10" spans="1:5" x14ac:dyDescent="0.2">
      <c r="A10" t="str">
        <f>Sheet1!A10</f>
        <v>N2O</v>
      </c>
      <c r="B10" t="str">
        <f>Sheet1!B10</f>
        <v>N2O</v>
      </c>
      <c r="C10" s="2">
        <f>Sheet1!C10*Sheet1!D10</f>
        <v>0.63648375820745806</v>
      </c>
      <c r="D10" t="str">
        <f>Sheet1!G10</f>
        <v>N2O_emissions</v>
      </c>
      <c r="E10" t="str">
        <f>Sheet1!H10</f>
        <v>Tg N year-1</v>
      </c>
    </row>
    <row r="11" spans="1:5" x14ac:dyDescent="0.2">
      <c r="A11" t="str">
        <f>Sheet1!A11</f>
        <v>N2O_AGR</v>
      </c>
      <c r="B11" t="str">
        <f>Sheet1!B11</f>
        <v>N2O</v>
      </c>
      <c r="C11" s="2">
        <f>Sheet1!C11*Sheet1!D11</f>
        <v>0.63648375820745806</v>
      </c>
      <c r="D11" t="str">
        <f>Sheet1!G11</f>
        <v>N2O_emissions</v>
      </c>
      <c r="E11" t="str">
        <f>Sheet1!H11</f>
        <v>Tg N year-1</v>
      </c>
    </row>
    <row r="12" spans="1:5" x14ac:dyDescent="0.2">
      <c r="A12" t="str">
        <f>Sheet1!A12</f>
        <v>N2O_AWB</v>
      </c>
      <c r="B12" t="str">
        <f>Sheet1!B12</f>
        <v>N2O</v>
      </c>
      <c r="C12" s="2">
        <f>Sheet1!C12*Sheet1!D12</f>
        <v>0.63648375820745806</v>
      </c>
      <c r="D12" t="str">
        <f>Sheet1!G12</f>
        <v>N2O_emissions</v>
      </c>
      <c r="E12" t="str">
        <f>Sheet1!H12</f>
        <v>Tg N year-1</v>
      </c>
    </row>
    <row r="13" spans="1:5" x14ac:dyDescent="0.2">
      <c r="A13" t="str">
        <f>Sheet1!A13</f>
        <v>NOx</v>
      </c>
      <c r="B13" t="str">
        <f>Sheet1!B13</f>
        <v>NOx</v>
      </c>
      <c r="C13" s="2">
        <f>Sheet1!C13*Sheet1!D13</f>
        <v>0.3043491493441276</v>
      </c>
      <c r="D13" t="str">
        <f>Sheet1!G13</f>
        <v>NOX_emissions</v>
      </c>
      <c r="E13" t="str">
        <f>Sheet1!H13</f>
        <v>Tg N year-1</v>
      </c>
    </row>
    <row r="14" spans="1:5" x14ac:dyDescent="0.2">
      <c r="A14" t="str">
        <f>Sheet1!A14</f>
        <v>NOx_AGR</v>
      </c>
      <c r="B14" t="str">
        <f>Sheet1!B14</f>
        <v>NOx</v>
      </c>
      <c r="C14" s="2">
        <f>Sheet1!C14*Sheet1!D14</f>
        <v>0.3043491493441276</v>
      </c>
      <c r="D14" t="str">
        <f>Sheet1!G14</f>
        <v>NOX_emissions</v>
      </c>
      <c r="E14" t="str">
        <f>Sheet1!H14</f>
        <v>Tg N year-1</v>
      </c>
    </row>
    <row r="15" spans="1:5" x14ac:dyDescent="0.2">
      <c r="A15" t="str">
        <f>Sheet1!A15</f>
        <v>NOx_AWB</v>
      </c>
      <c r="B15" t="str">
        <f>Sheet1!B15</f>
        <v>NOx</v>
      </c>
      <c r="C15" s="2">
        <f>Sheet1!C15*Sheet1!D15</f>
        <v>0.3043491493441276</v>
      </c>
      <c r="D15" t="str">
        <f>Sheet1!G15</f>
        <v>NOX_emissions</v>
      </c>
      <c r="E15" t="str">
        <f>Sheet1!H15</f>
        <v>Tg N year-1</v>
      </c>
    </row>
    <row r="16" spans="1:5" x14ac:dyDescent="0.2">
      <c r="A16" t="str">
        <f>Sheet1!A16</f>
        <v>SO2_1</v>
      </c>
      <c r="B16" t="str">
        <f>Sheet1!B16</f>
        <v>SO2tot</v>
      </c>
      <c r="C16" s="2">
        <f>Sheet1!C16*Sheet1!D16</f>
        <v>500</v>
      </c>
      <c r="D16" t="str">
        <f>Sheet1!G16</f>
        <v>SO2_emissions</v>
      </c>
      <c r="E16" t="str">
        <f>Sheet1!H16</f>
        <v>Gg S year-1</v>
      </c>
    </row>
    <row r="17" spans="1:5" x14ac:dyDescent="0.2">
      <c r="A17" t="str">
        <f>Sheet1!A17</f>
        <v>SO2_2</v>
      </c>
      <c r="B17" t="str">
        <f>Sheet1!B17</f>
        <v>SO2tot</v>
      </c>
      <c r="C17" s="2">
        <f>Sheet1!C17*Sheet1!D17</f>
        <v>500</v>
      </c>
      <c r="D17" t="str">
        <f>Sheet1!G17</f>
        <v>SO2_emissions</v>
      </c>
      <c r="E17" t="str">
        <f>Sheet1!H17</f>
        <v>Gg S year-1</v>
      </c>
    </row>
    <row r="18" spans="1:5" x14ac:dyDescent="0.2">
      <c r="A18" t="str">
        <f>Sheet1!A18</f>
        <v>SO2_3</v>
      </c>
      <c r="B18" t="str">
        <f>Sheet1!B18</f>
        <v>SO2tot</v>
      </c>
      <c r="C18" s="2">
        <f>Sheet1!C18*Sheet1!D18</f>
        <v>500</v>
      </c>
      <c r="D18" t="str">
        <f>Sheet1!G18</f>
        <v>SO2_emissions</v>
      </c>
      <c r="E18" t="str">
        <f>Sheet1!H18</f>
        <v>Gg S year-1</v>
      </c>
    </row>
    <row r="19" spans="1:5" x14ac:dyDescent="0.2">
      <c r="A19" t="str">
        <f>Sheet1!A19</f>
        <v>SO2_4</v>
      </c>
      <c r="B19" t="str">
        <f>Sheet1!B19</f>
        <v>SO2tot</v>
      </c>
      <c r="C19" s="2">
        <f>Sheet1!C19*Sheet1!D19</f>
        <v>500</v>
      </c>
      <c r="D19" t="str">
        <f>Sheet1!G19</f>
        <v>SO2_emissions</v>
      </c>
      <c r="E19" t="str">
        <f>Sheet1!H19</f>
        <v>Gg S year-1</v>
      </c>
    </row>
    <row r="20" spans="1:5" x14ac:dyDescent="0.2">
      <c r="A20" t="str">
        <f>Sheet1!A20</f>
        <v>SO2_1_AWB</v>
      </c>
      <c r="B20" t="str">
        <f>Sheet1!B20</f>
        <v>SO2tot</v>
      </c>
      <c r="C20" s="2">
        <f>Sheet1!C20*Sheet1!D20</f>
        <v>500</v>
      </c>
      <c r="D20" t="str">
        <f>Sheet1!G20</f>
        <v>SO2_emissions</v>
      </c>
      <c r="E20" t="str">
        <f>Sheet1!H20</f>
        <v>Gg S year-1</v>
      </c>
    </row>
    <row r="21" spans="1:5" x14ac:dyDescent="0.2">
      <c r="A21" t="str">
        <f>Sheet1!A21</f>
        <v>SO2_2_AWB</v>
      </c>
      <c r="B21" t="str">
        <f>Sheet1!B21</f>
        <v>SO2tot</v>
      </c>
      <c r="C21" s="2">
        <f>Sheet1!C21*Sheet1!D21</f>
        <v>500</v>
      </c>
      <c r="D21" t="str">
        <f>Sheet1!G21</f>
        <v>SO2_emissions</v>
      </c>
      <c r="E21" t="str">
        <f>Sheet1!H21</f>
        <v>Gg S year-1</v>
      </c>
    </row>
    <row r="22" spans="1:5" x14ac:dyDescent="0.2">
      <c r="A22" t="str">
        <f>Sheet1!A22</f>
        <v>SO2_3_AWB</v>
      </c>
      <c r="B22" t="str">
        <f>Sheet1!B22</f>
        <v>SO2tot</v>
      </c>
      <c r="C22" s="2">
        <f>Sheet1!C22*Sheet1!D22</f>
        <v>500</v>
      </c>
      <c r="D22" t="str">
        <f>Sheet1!G22</f>
        <v>SO2_emissions</v>
      </c>
      <c r="E22" t="str">
        <f>Sheet1!H22</f>
        <v>Gg S year-1</v>
      </c>
    </row>
    <row r="23" spans="1:5" x14ac:dyDescent="0.2">
      <c r="A23" t="str">
        <f>Sheet1!A23</f>
        <v>SO2_4_AWB</v>
      </c>
      <c r="B23" t="str">
        <f>Sheet1!B23</f>
        <v>SO2tot</v>
      </c>
      <c r="C23" s="2">
        <f>Sheet1!C23*Sheet1!D23</f>
        <v>500</v>
      </c>
      <c r="D23" t="str">
        <f>Sheet1!G23</f>
        <v>SO2_emissions</v>
      </c>
      <c r="E23" t="str">
        <f>Sheet1!H23</f>
        <v>Gg S year-1</v>
      </c>
    </row>
    <row r="24" spans="1:5" x14ac:dyDescent="0.2">
      <c r="A24" t="str">
        <f>Sheet1!A24</f>
        <v>CF4</v>
      </c>
      <c r="B24" t="str">
        <f>Sheet1!B24</f>
        <v>CF4</v>
      </c>
      <c r="C24" s="2">
        <f>Sheet1!C24*Sheet1!D24</f>
        <v>1</v>
      </c>
      <c r="D24" t="str">
        <f>Sheet1!G24</f>
        <v>CF4_emissions</v>
      </c>
      <c r="E24" t="str">
        <f>Sheet1!H24</f>
        <v>ppt</v>
      </c>
    </row>
    <row r="25" spans="1:5" x14ac:dyDescent="0.2">
      <c r="A25" t="str">
        <f>Sheet1!A25</f>
        <v>C2F6</v>
      </c>
      <c r="B25" t="str">
        <f>Sheet1!B25</f>
        <v>C2F6</v>
      </c>
      <c r="C25" s="2">
        <f>Sheet1!C25*Sheet1!D25</f>
        <v>1</v>
      </c>
      <c r="D25" t="str">
        <f>Sheet1!G25</f>
        <v>C2F6_emissions</v>
      </c>
      <c r="E25" t="str">
        <f>Sheet1!H25</f>
        <v>kt/yr</v>
      </c>
    </row>
    <row r="26" spans="1:5" x14ac:dyDescent="0.2">
      <c r="A26" t="str">
        <f>Sheet1!A26</f>
        <v>SF6</v>
      </c>
      <c r="B26" t="str">
        <f>Sheet1!B26</f>
        <v>SF6</v>
      </c>
      <c r="C26" s="2">
        <f>Sheet1!C26*Sheet1!D26</f>
        <v>1</v>
      </c>
      <c r="D26" t="str">
        <f>Sheet1!G26</f>
        <v>SF6_emissions</v>
      </c>
      <c r="E26" t="str">
        <f>Sheet1!H26</f>
        <v>ppt</v>
      </c>
    </row>
    <row r="27" spans="1:5" x14ac:dyDescent="0.2">
      <c r="A27" t="str">
        <f>Sheet1!A27</f>
        <v>HFC125</v>
      </c>
      <c r="B27" t="str">
        <f>Sheet1!B27</f>
        <v>HFC125</v>
      </c>
      <c r="C27" s="2">
        <f>Sheet1!C27*Sheet1!D27</f>
        <v>1</v>
      </c>
      <c r="D27" t="str">
        <f>Sheet1!G27</f>
        <v>HFC125_emissions</v>
      </c>
      <c r="E27" t="str">
        <f>Sheet1!H27</f>
        <v>kt/yr</v>
      </c>
    </row>
    <row r="28" spans="1:5" x14ac:dyDescent="0.2">
      <c r="A28" t="str">
        <f>Sheet1!A28</f>
        <v>HFC134a</v>
      </c>
      <c r="B28" t="str">
        <f>Sheet1!B28</f>
        <v>HFC134a</v>
      </c>
      <c r="C28" s="2">
        <f>Sheet1!C28*Sheet1!D28</f>
        <v>1</v>
      </c>
      <c r="D28" t="str">
        <f>Sheet1!G28</f>
        <v>HFC134a_emissions</v>
      </c>
      <c r="E28" t="str">
        <f>Sheet1!H28</f>
        <v>kt/yr</v>
      </c>
    </row>
    <row r="29" spans="1:5" x14ac:dyDescent="0.2">
      <c r="A29" t="str">
        <f>Sheet1!A29</f>
        <v>HFC245fa</v>
      </c>
      <c r="B29" t="str">
        <f>Sheet1!B29</f>
        <v>HFC245fa</v>
      </c>
      <c r="C29" s="2">
        <f>Sheet1!C29*Sheet1!D29</f>
        <v>1</v>
      </c>
      <c r="D29" t="str">
        <f>Sheet1!G29</f>
        <v>HFC245fa_emissions</v>
      </c>
      <c r="E29" t="str">
        <f>Sheet1!H29</f>
        <v>kt/yr</v>
      </c>
    </row>
    <row r="30" spans="1:5" x14ac:dyDescent="0.2">
      <c r="A30" t="str">
        <f>Sheet1!A30</f>
        <v>HFC23</v>
      </c>
      <c r="B30" t="str">
        <f>Sheet1!B30</f>
        <v>HFC143a</v>
      </c>
      <c r="C30" s="2">
        <f>Sheet1!C30*Sheet1!D30</f>
        <v>3.3109619686800893</v>
      </c>
      <c r="D30" t="str">
        <f>Sheet1!G30</f>
        <v>HFC143a_emissions</v>
      </c>
      <c r="E30" t="str">
        <f>Sheet1!H30</f>
        <v>kt/yr</v>
      </c>
    </row>
    <row r="31" spans="1:5" x14ac:dyDescent="0.2">
      <c r="A31" t="str">
        <f>Sheet1!A31</f>
        <v>HFC32</v>
      </c>
      <c r="B31" t="str">
        <f>Sheet1!B31</f>
        <v>HFC245fa</v>
      </c>
      <c r="C31" s="2">
        <f>Sheet1!C31*Sheet1!D31</f>
        <v>0.65533980582524276</v>
      </c>
      <c r="D31" t="str">
        <f>Sheet1!G31</f>
        <v>HFC245fa_emissions</v>
      </c>
      <c r="E31" t="str">
        <f>Sheet1!H31</f>
        <v>kt/yr</v>
      </c>
    </row>
    <row r="32" spans="1:5" x14ac:dyDescent="0.2">
      <c r="A32" t="str">
        <f>Sheet1!A32</f>
        <v>HFC43</v>
      </c>
      <c r="B32" t="str">
        <f>Sheet1!B32</f>
        <v>HFC134a</v>
      </c>
      <c r="C32" s="2">
        <f>Sheet1!C32*Sheet1!D32</f>
        <v>1.1468531468531469</v>
      </c>
      <c r="D32" t="str">
        <f>Sheet1!G32</f>
        <v>HFC134a_emissions</v>
      </c>
      <c r="E32" t="str">
        <f>Sheet1!H32</f>
        <v>kt/yr</v>
      </c>
    </row>
    <row r="33" spans="1:5" x14ac:dyDescent="0.2">
      <c r="A33" t="str">
        <f>Sheet1!A33</f>
        <v>HFC143a</v>
      </c>
      <c r="B33" t="str">
        <f>Sheet1!B33</f>
        <v>HFC143a</v>
      </c>
      <c r="C33" s="2">
        <f>Sheet1!C33*Sheet1!D33</f>
        <v>1</v>
      </c>
      <c r="D33" t="str">
        <f>Sheet1!G33</f>
        <v>HFC143a_emissions</v>
      </c>
      <c r="E33" t="str">
        <f>Sheet1!H33</f>
        <v>kt/yr</v>
      </c>
    </row>
    <row r="34" spans="1:5" x14ac:dyDescent="0.2">
      <c r="A34" t="str">
        <f>Sheet1!A34</f>
        <v>HFC152a</v>
      </c>
      <c r="B34" t="str">
        <f>Sheet1!B34</f>
        <v>HFC245fa</v>
      </c>
      <c r="C34" s="2">
        <f>Sheet1!C34*Sheet1!D34</f>
        <v>0.12038834951456311</v>
      </c>
      <c r="D34" t="str">
        <f>Sheet1!G34</f>
        <v>HFC245fa_emissions</v>
      </c>
      <c r="E34" t="str">
        <f>Sheet1!H34</f>
        <v>kt/yr</v>
      </c>
    </row>
    <row r="35" spans="1:5" x14ac:dyDescent="0.2">
      <c r="A35" t="str">
        <f>Sheet1!A35</f>
        <v>HFC227ea</v>
      </c>
      <c r="B35" t="str">
        <f>Sheet1!B35</f>
        <v>HFC227ea</v>
      </c>
      <c r="C35" s="2">
        <f>Sheet1!C35*Sheet1!D35</f>
        <v>1</v>
      </c>
      <c r="D35" t="str">
        <f>Sheet1!G35</f>
        <v>HFC227ea_emissions</v>
      </c>
      <c r="E35" t="str">
        <f>Sheet1!H35</f>
        <v>kt/yr</v>
      </c>
    </row>
    <row r="36" spans="1:5" x14ac:dyDescent="0.2">
      <c r="A36" t="str">
        <f>Sheet1!A36</f>
        <v>HFC236fa</v>
      </c>
      <c r="B36" t="str">
        <f>Sheet1!B36</f>
        <v>HFC143a</v>
      </c>
      <c r="C36" s="2">
        <f>Sheet1!C36*Sheet1!D36</f>
        <v>2.1946308724832213</v>
      </c>
      <c r="D36" t="str">
        <f>Sheet1!G36</f>
        <v>HFC143a_emissions</v>
      </c>
      <c r="E36" t="str">
        <f>Sheet1!H36</f>
        <v>kt/yr</v>
      </c>
    </row>
    <row r="37" spans="1:5" x14ac:dyDescent="0.2">
      <c r="A37" t="str">
        <f>Sheet1!A37</f>
        <v>HFC365mfc</v>
      </c>
      <c r="B37" t="str">
        <f>Sheet1!B37</f>
        <v>HFC245fa</v>
      </c>
      <c r="C37" s="2">
        <f>Sheet1!C37*Sheet1!D37</f>
        <v>0.77087378640776694</v>
      </c>
      <c r="D37" t="str">
        <f>Sheet1!G37</f>
        <v>HFC245fa_emissions</v>
      </c>
      <c r="E37" t="str">
        <f>Sheet1!H37</f>
        <v>kt/yr</v>
      </c>
    </row>
    <row r="38" spans="1:5" x14ac:dyDescent="0.2">
      <c r="A38" t="str">
        <f>Sheet1!A38</f>
        <v>NMVOC</v>
      </c>
      <c r="B38" t="str">
        <f>Sheet1!B38</f>
        <v>NMVOCs</v>
      </c>
      <c r="C38" s="2">
        <f>Sheet1!C38*Sheet1!D38</f>
        <v>1</v>
      </c>
      <c r="D38" t="str">
        <f>Sheet1!G38</f>
        <v>NMVOC_emissions</v>
      </c>
      <c r="E38" t="str">
        <f>Sheet1!H38</f>
        <v>Mt/yr</v>
      </c>
    </row>
    <row r="39" spans="1:5" x14ac:dyDescent="0.2">
      <c r="A39" t="str">
        <f>Sheet1!A39</f>
        <v>NMVOC_AGR</v>
      </c>
      <c r="B39" t="str">
        <f>Sheet1!B39</f>
        <v>NMVOCs</v>
      </c>
      <c r="C39" s="2">
        <f>Sheet1!C39*Sheet1!D39</f>
        <v>1</v>
      </c>
      <c r="D39" t="str">
        <f>Sheet1!G39</f>
        <v>NMVOC_emissions</v>
      </c>
      <c r="E39" t="str">
        <f>Sheet1!H39</f>
        <v>Mt/yr</v>
      </c>
    </row>
    <row r="40" spans="1:5" x14ac:dyDescent="0.2">
      <c r="A40" t="str">
        <f>Sheet1!A40</f>
        <v>NMVOC_AWB</v>
      </c>
      <c r="B40" t="str">
        <f>Sheet1!B40</f>
        <v>NMVOCs</v>
      </c>
      <c r="C40" s="2">
        <f>Sheet1!C40*Sheet1!D40</f>
        <v>1</v>
      </c>
      <c r="D40" t="str">
        <f>Sheet1!G40</f>
        <v>NMVOC_emissions</v>
      </c>
      <c r="E40" t="str">
        <f>Sheet1!H40</f>
        <v>Mt/yr</v>
      </c>
    </row>
    <row r="41" spans="1:5" x14ac:dyDescent="0.2">
      <c r="A41" t="str">
        <f>Sheet1!A41</f>
        <v>BC</v>
      </c>
      <c r="B41" t="str">
        <f>Sheet1!B41</f>
        <v>BC</v>
      </c>
      <c r="C41" s="2">
        <f>Sheet1!C41*Sheet1!D41</f>
        <v>1</v>
      </c>
      <c r="D41" t="str">
        <f>Sheet1!G41</f>
        <v>BC_emissions</v>
      </c>
      <c r="E41" t="str">
        <f>Sheet1!H41</f>
        <v>Tg year-1</v>
      </c>
    </row>
    <row r="42" spans="1:5" x14ac:dyDescent="0.2">
      <c r="A42" t="str">
        <f>Sheet1!A42</f>
        <v>BC_AWB</v>
      </c>
      <c r="B42" t="str">
        <f>Sheet1!B42</f>
        <v>BC</v>
      </c>
      <c r="C42" s="2">
        <f>Sheet1!C42*Sheet1!D42</f>
        <v>1</v>
      </c>
      <c r="D42" t="str">
        <f>Sheet1!G42</f>
        <v>BC_emissions</v>
      </c>
      <c r="E42" t="str">
        <f>Sheet1!H42</f>
        <v>Tg year-1</v>
      </c>
    </row>
    <row r="43" spans="1:5" x14ac:dyDescent="0.2">
      <c r="A43" t="str">
        <f>Sheet1!A43</f>
        <v>OC</v>
      </c>
      <c r="B43" t="str">
        <f>Sheet1!B43</f>
        <v>OC</v>
      </c>
      <c r="C43" s="2">
        <f>Sheet1!C43*Sheet1!D43</f>
        <v>1</v>
      </c>
      <c r="D43" t="str">
        <f>Sheet1!G43</f>
        <v>OC_emissions</v>
      </c>
      <c r="E43" t="str">
        <f>Sheet1!H43</f>
        <v>Mt/yr</v>
      </c>
    </row>
    <row r="44" spans="1:5" x14ac:dyDescent="0.2">
      <c r="A44" t="str">
        <f>Sheet1!A44</f>
        <v>OC_AWB</v>
      </c>
      <c r="B44" t="str">
        <f>Sheet1!B44</f>
        <v>OC</v>
      </c>
      <c r="C44" s="2">
        <f>Sheet1!C44*Sheet1!D44</f>
        <v>1</v>
      </c>
      <c r="D44" t="str">
        <f>Sheet1!G44</f>
        <v>OC_emissions</v>
      </c>
      <c r="E44" t="str">
        <f>Sheet1!H44</f>
        <v>Mt/yr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2022-10-20T14:41:47Z</dcterms:created>
  <dcterms:modified xsi:type="dcterms:W3CDTF">2022-10-26T18:03:19Z</dcterms:modified>
</cp:coreProperties>
</file>