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Ex1.xml" ContentType="application/vnd.ms-office.chartex+xml"/>
  <Override PartName="/xl/charts/style17.xml" ContentType="application/vnd.ms-office.chartstyle+xml"/>
  <Override PartName="/xl/charts/colors17.xml" ContentType="application/vnd.ms-office.chartcolorstyle+xml"/>
  <Override PartName="/xl/drawings/drawing3.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charts/chart19.xml" ContentType="application/vnd.openxmlformats-officedocument.drawingml.chart+xml"/>
  <Override PartName="/xl/charts/style20.xml" ContentType="application/vnd.ms-office.chartstyle+xml"/>
  <Override PartName="/xl/charts/colors20.xml" ContentType="application/vnd.ms-office.chartcolorstyle+xml"/>
  <Override PartName="/xl/charts/chart20.xml" ContentType="application/vnd.openxmlformats-officedocument.drawingml.chart+xml"/>
  <Override PartName="/xl/charts/style21.xml" ContentType="application/vnd.ms-office.chartstyle+xml"/>
  <Override PartName="/xl/charts/colors21.xml" ContentType="application/vnd.ms-office.chartcolorstyle+xml"/>
  <Override PartName="/xl/charts/chart21.xml" ContentType="application/vnd.openxmlformats-officedocument.drawingml.chart+xml"/>
  <Override PartName="/xl/charts/style22.xml" ContentType="application/vnd.ms-office.chartstyle+xml"/>
  <Override PartName="/xl/charts/colors22.xml" ContentType="application/vnd.ms-office.chartcolorstyle+xml"/>
  <Override PartName="/xl/charts/chart22.xml" ContentType="application/vnd.openxmlformats-officedocument.drawingml.chart+xml"/>
  <Override PartName="/xl/charts/style23.xml" ContentType="application/vnd.ms-office.chartstyle+xml"/>
  <Override PartName="/xl/charts/colors23.xml" ContentType="application/vnd.ms-office.chartcolorstyle+xml"/>
  <Override PartName="/xl/charts/chart23.xml" ContentType="application/vnd.openxmlformats-officedocument.drawingml.chart+xml"/>
  <Override PartName="/xl/charts/style24.xml" ContentType="application/vnd.ms-office.chartstyle+xml"/>
  <Override PartName="/xl/charts/colors24.xml" ContentType="application/vnd.ms-office.chartcolorstyle+xml"/>
  <Override PartName="/xl/charts/chart24.xml" ContentType="application/vnd.openxmlformats-officedocument.drawingml.chart+xml"/>
  <Override PartName="/xl/charts/style25.xml" ContentType="application/vnd.ms-office.chartstyle+xml"/>
  <Override PartName="/xl/charts/colors25.xml" ContentType="application/vnd.ms-office.chartcolorstyle+xml"/>
  <Override PartName="/xl/charts/chartEx2.xml" ContentType="application/vnd.ms-office.chartex+xml"/>
  <Override PartName="/xl/charts/style26.xml" ContentType="application/vnd.ms-office.chartstyle+xml"/>
  <Override PartName="/xl/charts/colors26.xml" ContentType="application/vnd.ms-office.chartcolorstyle+xml"/>
  <Override PartName="/xl/charts/chart25.xml" ContentType="application/vnd.openxmlformats-officedocument.drawingml.chart+xml"/>
  <Override PartName="/xl/charts/style27.xml" ContentType="application/vnd.ms-office.chartstyle+xml"/>
  <Override PartName="/xl/charts/colors27.xml" ContentType="application/vnd.ms-office.chartcolorstyle+xml"/>
  <Override PartName="/xl/charts/chart26.xml" ContentType="application/vnd.openxmlformats-officedocument.drawingml.chart+xml"/>
  <Override PartName="/xl/charts/style28.xml" ContentType="application/vnd.ms-office.chartstyle+xml"/>
  <Override PartName="/xl/charts/colors28.xml" ContentType="application/vnd.ms-office.chartcolorstyle+xml"/>
  <Override PartName="/xl/charts/chart27.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4.xml" ContentType="application/vnd.openxmlformats-officedocument.drawing+xml"/>
  <Override PartName="/xl/charts/chart28.xml" ContentType="application/vnd.openxmlformats-officedocument.drawingml.chart+xml"/>
  <Override PartName="/xl/charts/style30.xml" ContentType="application/vnd.ms-office.chartstyle+xml"/>
  <Override PartName="/xl/charts/colors30.xml" ContentType="application/vnd.ms-office.chartcolorstyle+xml"/>
  <Override PartName="/xl/charts/chart29.xml" ContentType="application/vnd.openxmlformats-officedocument.drawingml.chart+xml"/>
  <Override PartName="/xl/charts/style31.xml" ContentType="application/vnd.ms-office.chartstyle+xml"/>
  <Override PartName="/xl/charts/colors31.xml" ContentType="application/vnd.ms-office.chartcolorstyle+xml"/>
  <Override PartName="/xl/charts/chart30.xml" ContentType="application/vnd.openxmlformats-officedocument.drawingml.chart+xml"/>
  <Override PartName="/xl/charts/style32.xml" ContentType="application/vnd.ms-office.chartstyle+xml"/>
  <Override PartName="/xl/charts/colors32.xml" ContentType="application/vnd.ms-office.chartcolorstyle+xml"/>
  <Override PartName="/xl/charts/chart31.xml" ContentType="application/vnd.openxmlformats-officedocument.drawingml.chart+xml"/>
  <Override PartName="/xl/charts/style33.xml" ContentType="application/vnd.ms-office.chartstyle+xml"/>
  <Override PartName="/xl/charts/colors33.xml" ContentType="application/vnd.ms-office.chartcolorstyle+xml"/>
  <Override PartName="/xl/charts/chart32.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5.xml" ContentType="application/vnd.openxmlformats-officedocument.drawing+xml"/>
  <Override PartName="/xl/charts/chart33.xml" ContentType="application/vnd.openxmlformats-officedocument.drawingml.chart+xml"/>
  <Override PartName="/xl/charts/style35.xml" ContentType="application/vnd.ms-office.chartstyle+xml"/>
  <Override PartName="/xl/charts/colors35.xml" ContentType="application/vnd.ms-office.chartcolorstyle+xml"/>
  <Override PartName="/xl/charts/chart34.xml" ContentType="application/vnd.openxmlformats-officedocument.drawingml.chart+xml"/>
  <Override PartName="/xl/charts/style36.xml" ContentType="application/vnd.ms-office.chartstyle+xml"/>
  <Override PartName="/xl/charts/colors36.xml" ContentType="application/vnd.ms-office.chartcolorstyle+xml"/>
  <Override PartName="/xl/charts/chart35.xml" ContentType="application/vnd.openxmlformats-officedocument.drawingml.chart+xml"/>
  <Override PartName="/xl/charts/style37.xml" ContentType="application/vnd.ms-office.chartstyle+xml"/>
  <Override PartName="/xl/charts/colors37.xml" ContentType="application/vnd.ms-office.chartcolorstyle+xml"/>
  <Override PartName="/xl/charts/chartEx3.xml" ContentType="application/vnd.ms-office.chartex+xml"/>
  <Override PartName="/xl/charts/style38.xml" ContentType="application/vnd.ms-office.chartstyle+xml"/>
  <Override PartName="/xl/charts/colors38.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https://umass-my.sharepoint.com/personal/kdpham_umass_edu/Documents/School Courses/Grad Courses/Mgmt 665 Data Visualization with Tableau/Unit 10 Explanatory Visualization/"/>
    </mc:Choice>
  </mc:AlternateContent>
  <xr:revisionPtr revIDLastSave="235" documentId="8_{00807B85-3E26-4F5A-8841-466A281D721C}" xr6:coauthVersionLast="47" xr6:coauthVersionMax="47" xr10:uidLastSave="{E0B31DD8-70F9-174F-A15F-2A56C8E8CA77}"/>
  <bookViews>
    <workbookView xWindow="4280" yWindow="880" windowWidth="27440" windowHeight="22500" activeTab="2" xr2:uid="{7CE23C9B-3F29-446E-9964-0FE58FA08A27}"/>
  </bookViews>
  <sheets>
    <sheet name="UG Enrollment" sheetId="4" r:id="rId1"/>
    <sheet name="UG Applications" sheetId="9" r:id="rId2"/>
    <sheet name="UG Applications 2" sheetId="10" r:id="rId3"/>
    <sheet name="Finance Admissions" sheetId="5" r:id="rId4"/>
    <sheet name="SCH  Available Instructors" sheetId="8" r:id="rId5"/>
  </sheets>
  <externalReferences>
    <externalReference r:id="rId6"/>
    <externalReference r:id="rId7"/>
  </externalReferences>
  <definedNames>
    <definedName name="_xlchart.v1.0" hidden="1">'UG Applications'!$G$2:$G$8</definedName>
    <definedName name="_xlchart.v1.1" hidden="1">'UG Applications'!$H$2:$H$8</definedName>
    <definedName name="_xlchart.v1.10" hidden="1">'SCH  Available Instructors'!$B$10:$B$16</definedName>
    <definedName name="_xlchart.v1.11" hidden="1">'SCH  Available Instructors'!$B$9</definedName>
    <definedName name="_xlchart.v1.2" hidden="1">'UG Applications 2'!$G$2:$G$7</definedName>
    <definedName name="_xlchart.v1.3" hidden="1">'UG Applications 2'!$H$2:$H$7</definedName>
    <definedName name="_xlchart.v1.4" hidden="1">'Finance Admissions'!$A$60</definedName>
    <definedName name="_xlchart.v1.5" hidden="1">'Finance Admissions'!$A$61</definedName>
    <definedName name="_xlchart.v1.6" hidden="1">'Finance Admissions'!$B$59:$F$59</definedName>
    <definedName name="_xlchart.v1.7" hidden="1">'Finance Admissions'!$B$60:$F$60</definedName>
    <definedName name="_xlchart.v1.8" hidden="1">'Finance Admissions'!$B$61:$F$61</definedName>
    <definedName name="_xlchart.v1.9" hidden="1">'SCH  Available Instructors'!$A$10:$A$16</definedName>
    <definedName name="HEPI" localSheetId="4">[1]HEPI!$A:$D</definedName>
    <definedName name="HEPI">[2]HEPI!$A:$D</definedName>
    <definedName name="_xlnm.Print_Area" localSheetId="3">'Finance Admissions'!$A$1:$Y$89</definedName>
    <definedName name="_xlnm.Print_Titles" localSheetId="3">'Finance Admissions'!$1:$6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0" l="1"/>
  <c r="I3" i="10"/>
  <c r="E9" i="10"/>
  <c r="H2" i="10" s="1"/>
  <c r="E116" i="10"/>
  <c r="H3" i="10" l="1"/>
  <c r="H8" i="10"/>
  <c r="H7" i="10"/>
  <c r="H6" i="10"/>
  <c r="H5" i="10"/>
  <c r="H4" i="10"/>
  <c r="I3" i="9" l="1"/>
  <c r="H3" i="9" l="1"/>
  <c r="H4" i="9"/>
  <c r="H5" i="9"/>
  <c r="H6" i="9"/>
  <c r="H7" i="9"/>
  <c r="H8" i="9"/>
  <c r="H2" i="9"/>
  <c r="E9" i="9"/>
  <c r="B9" i="4"/>
  <c r="K9" i="4"/>
  <c r="M2" i="4"/>
  <c r="M3" i="4"/>
  <c r="M4" i="4"/>
  <c r="M5" i="4"/>
  <c r="M6" i="4"/>
  <c r="M7" i="4"/>
  <c r="M8" i="4"/>
  <c r="H50" i="5"/>
  <c r="H51" i="5"/>
  <c r="H49" i="5"/>
  <c r="F53" i="5"/>
  <c r="E53" i="5"/>
  <c r="D53" i="5"/>
  <c r="C53" i="5"/>
  <c r="B53" i="5"/>
  <c r="F52" i="5"/>
  <c r="E52" i="5"/>
  <c r="D52" i="5"/>
  <c r="C52" i="5"/>
  <c r="B52" i="5"/>
  <c r="G34" i="5"/>
  <c r="G35" i="5"/>
  <c r="B12" i="5"/>
  <c r="C12" i="5"/>
  <c r="D12" i="5"/>
  <c r="E12" i="5"/>
  <c r="F12" i="5"/>
  <c r="G12" i="5"/>
  <c r="H12" i="5"/>
  <c r="I12" i="5"/>
  <c r="J12" i="5"/>
  <c r="K12" i="5"/>
  <c r="B13" i="5"/>
  <c r="C13" i="5"/>
  <c r="D13" i="5"/>
  <c r="E13" i="5"/>
  <c r="F13" i="5"/>
  <c r="G13" i="5"/>
  <c r="H13" i="5"/>
  <c r="I13" i="5"/>
  <c r="J13" i="5"/>
  <c r="K13" i="5"/>
  <c r="B19" i="5"/>
  <c r="C19" i="5"/>
  <c r="D19" i="5"/>
  <c r="E19" i="5"/>
  <c r="F19" i="5"/>
  <c r="G19" i="5"/>
  <c r="H19" i="5"/>
  <c r="I19" i="5"/>
  <c r="J19" i="5"/>
  <c r="K19" i="5"/>
  <c r="B20" i="5"/>
  <c r="C20" i="5"/>
  <c r="D20" i="5"/>
  <c r="E20" i="5"/>
  <c r="F20" i="5"/>
  <c r="G20" i="5"/>
  <c r="H20" i="5"/>
  <c r="I20" i="5"/>
  <c r="J20" i="5"/>
  <c r="K20" i="5"/>
  <c r="B27" i="5"/>
  <c r="C27" i="5"/>
  <c r="D27" i="5"/>
  <c r="E27" i="5"/>
  <c r="F27" i="5"/>
  <c r="G27" i="5"/>
  <c r="H27" i="5"/>
  <c r="I27" i="5"/>
  <c r="J27" i="5"/>
  <c r="K27" i="5"/>
  <c r="B28" i="5"/>
  <c r="C28" i="5"/>
  <c r="D28" i="5"/>
  <c r="E28" i="5"/>
  <c r="F28" i="5"/>
  <c r="G28" i="5"/>
  <c r="H28" i="5"/>
  <c r="I28" i="5"/>
  <c r="J28" i="5"/>
  <c r="K28" i="5"/>
  <c r="B34" i="5"/>
  <c r="C34" i="5"/>
  <c r="D34" i="5"/>
  <c r="E34" i="5"/>
  <c r="F34" i="5"/>
  <c r="H34" i="5"/>
  <c r="I34" i="5"/>
  <c r="J34" i="5"/>
  <c r="M32" i="5" s="1"/>
  <c r="M33" i="5" s="1"/>
  <c r="K34" i="5"/>
  <c r="B35" i="5"/>
  <c r="C35" i="5"/>
  <c r="D35" i="5"/>
  <c r="E35" i="5"/>
  <c r="F35" i="5"/>
  <c r="H35" i="5"/>
  <c r="I35" i="5"/>
  <c r="J35" i="5"/>
  <c r="K35" i="5"/>
  <c r="R3" i="4" l="1"/>
  <c r="P8" i="4"/>
  <c r="P2" i="4"/>
  <c r="P7" i="4"/>
  <c r="P6" i="4"/>
  <c r="P5" i="4"/>
  <c r="P4" i="4"/>
  <c r="P3" i="4"/>
  <c r="R2" i="4"/>
  <c r="R8" i="4"/>
  <c r="R7" i="4"/>
  <c r="R6" i="4"/>
  <c r="R5" i="4"/>
  <c r="R4"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1EB9AAD-9D7D-48D7-98A4-5936206DC335}" keepAlive="1" name="Query - Table003 (Page 3)" description="Connection to the 'Table003 (Page 3)' query in the workbook." type="5" refreshedVersion="0" background="1">
    <dbPr connection="Provider=Microsoft.Mashup.OleDb.1;Data Source=$Workbook$;Location=&quot;Table003 (Page 3)&quot;;Extended Properties=&quot;&quot;" command="SELECT * FROM [Table003 (Page 3)]"/>
  </connection>
  <connection id="2" xr16:uid="{64C67B8F-D90D-4814-BCC2-78C2655D5D58}" keepAlive="1" name="Query - Table003 (Page 3) (2)" description="Connection to the 'Table003 (Page 3) (2)' query in the workbook." type="5" refreshedVersion="8" background="1" saveData="1">
    <dbPr connection="Provider=Microsoft.Mashup.OleDb.1;Data Source=$Workbook$;Location=&quot;Table003 (Page 3) (2)&quot;;Extended Properties=&quot;&quot;" command="SELECT * FROM [Table003 (Page 3) (2)]"/>
  </connection>
</connections>
</file>

<file path=xl/sharedStrings.xml><?xml version="1.0" encoding="utf-8"?>
<sst xmlns="http://schemas.openxmlformats.org/spreadsheetml/2006/main" count="188" uniqueCount="81">
  <si>
    <t>Department</t>
  </si>
  <si>
    <t>Fall 2014</t>
  </si>
  <si>
    <t>Fall 2015</t>
  </si>
  <si>
    <t>Fall 2016</t>
  </si>
  <si>
    <t>Fall 2017</t>
  </si>
  <si>
    <t>Fall 2018</t>
  </si>
  <si>
    <t>Fall 2019</t>
  </si>
  <si>
    <t>Fall 2020</t>
  </si>
  <si>
    <t>Fall 2021</t>
  </si>
  <si>
    <t>Fall 2022</t>
  </si>
  <si>
    <t>Fall 2023</t>
  </si>
  <si>
    <t>% increase/decrease since Fall 2014</t>
  </si>
  <si>
    <t>% of total Fall 2014</t>
  </si>
  <si>
    <t>% of total Fall 2023</t>
  </si>
  <si>
    <t>ACCT</t>
  </si>
  <si>
    <t>FIN</t>
  </si>
  <si>
    <t>HTM</t>
  </si>
  <si>
    <t>MGT</t>
  </si>
  <si>
    <t>MKTG</t>
  </si>
  <si>
    <t>OIM</t>
  </si>
  <si>
    <t>SPORT</t>
  </si>
  <si>
    <t>Total</t>
  </si>
  <si>
    <t>MKT</t>
  </si>
  <si>
    <t>SPT</t>
  </si>
  <si>
    <t>Undergraduate and Graduate Admissions</t>
  </si>
  <si>
    <t>Applications, Acceptances, and Enrollments</t>
  </si>
  <si>
    <t>Finance</t>
  </si>
  <si>
    <t>Fall 2014 through 2023</t>
  </si>
  <si>
    <t>Isenberg School of Management</t>
  </si>
  <si>
    <t>State-Supported Undergraduate</t>
  </si>
  <si>
    <t>First-Year</t>
  </si>
  <si>
    <t>Applications</t>
  </si>
  <si>
    <t>Acceptances</t>
  </si>
  <si>
    <t>Enrollments</t>
  </si>
  <si>
    <t>Acceptance Rate (%)</t>
  </si>
  <si>
    <t>Yield (%)</t>
  </si>
  <si>
    <t>Transfer</t>
  </si>
  <si>
    <t>University Without Walls</t>
  </si>
  <si>
    <t>Undergraduate (Transfer and Post-graduate)</t>
  </si>
  <si>
    <t>Master's</t>
  </si>
  <si>
    <t>Definitions and Notes</t>
  </si>
  <si>
    <t>Numbers are reported according to the major to which the student applied (at the undergraduate level, the preferred major).</t>
  </si>
  <si>
    <r>
      <rPr>
        <b/>
        <sz val="7"/>
        <rFont val="Book Antiqua"/>
        <family val="1"/>
      </rPr>
      <t xml:space="preserve">Acceptances: </t>
    </r>
    <r>
      <rPr>
        <sz val="7"/>
        <rFont val="Book Antiqua"/>
        <family val="1"/>
      </rPr>
      <t>Includes those students who were admitted into a degree program.</t>
    </r>
  </si>
  <si>
    <r>
      <rPr>
        <b/>
        <sz val="7"/>
        <rFont val="Book Antiqua"/>
        <family val="1"/>
      </rPr>
      <t xml:space="preserve">Enrolled: </t>
    </r>
    <r>
      <rPr>
        <sz val="7"/>
        <rFont val="Book Antiqua"/>
        <family val="1"/>
      </rPr>
      <t>Includes all students who applied to the major and were enrolled in a degree program.</t>
    </r>
  </si>
  <si>
    <r>
      <t>Acceptance Rate</t>
    </r>
    <r>
      <rPr>
        <sz val="7"/>
        <rFont val="Book Antiqua"/>
        <family val="1"/>
      </rPr>
      <t xml:space="preserve">: The percent of applicants who were accepted in the </t>
    </r>
    <r>
      <rPr>
        <b/>
        <sz val="7"/>
        <rFont val="Book Antiqua"/>
        <family val="1"/>
      </rPr>
      <t xml:space="preserve">1st choice </t>
    </r>
    <r>
      <rPr>
        <sz val="7"/>
        <rFont val="Book Antiqua"/>
        <family val="1"/>
      </rPr>
      <t>major or in total to the university.</t>
    </r>
  </si>
  <si>
    <r>
      <t>Yield</t>
    </r>
    <r>
      <rPr>
        <sz val="7"/>
        <rFont val="Book Antiqua"/>
        <family val="1"/>
      </rPr>
      <t xml:space="preserve">: The percent of accepted students who enrolled in the </t>
    </r>
    <r>
      <rPr>
        <b/>
        <sz val="7"/>
        <rFont val="Book Antiqua"/>
        <family val="1"/>
      </rPr>
      <t>1st choice</t>
    </r>
    <r>
      <rPr>
        <sz val="7"/>
        <rFont val="Book Antiqua"/>
        <family val="1"/>
      </rPr>
      <t xml:space="preserve"> or</t>
    </r>
    <r>
      <rPr>
        <b/>
        <sz val="7"/>
        <rFont val="Book Antiqua"/>
        <family val="1"/>
      </rPr>
      <t xml:space="preserve"> alternate</t>
    </r>
    <r>
      <rPr>
        <sz val="7"/>
        <rFont val="Book Antiqua"/>
        <family val="1"/>
      </rPr>
      <t xml:space="preserve"> major or in</t>
    </r>
    <r>
      <rPr>
        <b/>
        <sz val="7"/>
        <rFont val="Book Antiqua"/>
        <family val="1"/>
      </rPr>
      <t xml:space="preserve"> </t>
    </r>
    <r>
      <rPr>
        <sz val="7"/>
        <rFont val="Book Antiqua"/>
        <family val="1"/>
      </rPr>
      <t>total to the university.</t>
    </r>
  </si>
  <si>
    <r>
      <t xml:space="preserve">Transfer: </t>
    </r>
    <r>
      <rPr>
        <sz val="7"/>
        <rFont val="Book Antiqua"/>
        <family val="1"/>
      </rPr>
      <t>A student who earned 12 or more credits at another higher education institution prior to enrolling at UMass Amherst.</t>
    </r>
    <r>
      <rPr>
        <b/>
        <sz val="7"/>
        <rFont val="Sabon"/>
        <family val="1"/>
      </rPr>
      <t/>
    </r>
  </si>
  <si>
    <t xml:space="preserve">Note 1: Data reflect the organizational structure as of Fall 2023. </t>
  </si>
  <si>
    <t>Note 2: Prior to 2020, all state-supported first-year and transfer students who apply to the Accounting, Finance, Management, Marketing,and Operations and Information Management programs are admitted to and enrolled in the</t>
  </si>
  <si>
    <t xml:space="preserve"> general School of Management major. Starting in Fall 2020, some students are admitted to and enrolled in the specific major.</t>
  </si>
  <si>
    <t>% Increase from 2019 to 2023</t>
  </si>
  <si>
    <t>Student/Faculty Ratios</t>
  </si>
  <si>
    <t>Student Credit Hours/FTE Faculty</t>
  </si>
  <si>
    <t>Academic Years 2013-14 through 2022-23</t>
  </si>
  <si>
    <t>Total SCH / Available Instructors</t>
  </si>
  <si>
    <r>
      <t xml:space="preserve">Available Tenure System Faculty (FTE): </t>
    </r>
    <r>
      <rPr>
        <sz val="8"/>
        <rFont val="Book Antiqua"/>
        <family val="1"/>
      </rPr>
      <t>Faculty with tenure or in a tenure track position.  Excludes faculty on leave without pay and the percent of FTE paid from non-state/GOF funds.</t>
    </r>
  </si>
  <si>
    <r>
      <t>Teaching Tenure System Faculty (FTE):</t>
    </r>
    <r>
      <rPr>
        <sz val="8"/>
        <rFont val="Book Antiqua"/>
        <family val="1"/>
      </rPr>
      <t xml:space="preserve"> Faculty from Available Tenure System who taught during the given semester.</t>
    </r>
  </si>
  <si>
    <r>
      <t xml:space="preserve">Non-tenure System Faculty (FTE): </t>
    </r>
    <r>
      <rPr>
        <sz val="8"/>
        <rFont val="Book Antiqua"/>
        <family val="1"/>
      </rPr>
      <t>Visiting, post-retirement, and temporary faculty teaching credit bearing sections; excludes the percent of FTE paid from non-state/GOF funds. Includes other instructors who teach</t>
    </r>
  </si>
  <si>
    <t xml:space="preserve">such as campus administrators and staff, Five College faculty, and individuals who are not on the payroll.  Sections with no instructors listed are also counted here except as described in Note 4 below. </t>
  </si>
  <si>
    <r>
      <t xml:space="preserve">Teaching Associates (FTE): </t>
    </r>
    <r>
      <rPr>
        <sz val="8"/>
        <rFont val="Book Antiqua"/>
        <family val="1"/>
      </rPr>
      <t>Teaching Associates (TOs) responsible for credit bearing sections.</t>
    </r>
  </si>
  <si>
    <r>
      <t>Student Credit Hours (SCH):</t>
    </r>
    <r>
      <rPr>
        <sz val="8"/>
        <rFont val="Book Antiqua"/>
        <family val="1"/>
      </rPr>
      <t xml:space="preserve"> Course credit value * course enrollment. If multiple instructors are assigned to a course section, SCH are distributed proportionately to the instructors of record.</t>
    </r>
  </si>
  <si>
    <r>
      <t>Lower Division SCH:</t>
    </r>
    <r>
      <rPr>
        <sz val="8"/>
        <rFont val="Book Antiqua"/>
        <family val="1"/>
      </rPr>
      <t xml:space="preserve"> Student credit hours generated in 100-level and 200-level courses.</t>
    </r>
  </si>
  <si>
    <r>
      <t>Upper Division SCH:</t>
    </r>
    <r>
      <rPr>
        <sz val="8"/>
        <rFont val="Book Antiqua"/>
        <family val="1"/>
      </rPr>
      <t xml:space="preserve"> Student credit hours generated in 300-level and 400-level courses and 500-level  courses if undergraduate students are enrolled.</t>
    </r>
  </si>
  <si>
    <r>
      <t xml:space="preserve">Graduate SCH: </t>
    </r>
    <r>
      <rPr>
        <sz val="8"/>
        <rFont val="Book Antiqua"/>
        <family val="1"/>
      </rPr>
      <t xml:space="preserve">Student credit hours generated in 500-level courses with graduate enrollments and 600-level courses and above. </t>
    </r>
  </si>
  <si>
    <r>
      <t>General Education SCH:</t>
    </r>
    <r>
      <rPr>
        <sz val="8"/>
        <rFont val="Book Antiqua"/>
        <family val="1"/>
      </rPr>
      <t xml:space="preserve"> Student credit hours generated in General Education service courses. Beginning in Fall 2010, an Integrative Experience course in the major replaced one Gen Ed service course (not included).</t>
    </r>
  </si>
  <si>
    <r>
      <t xml:space="preserve">Extra-departmental SCH: </t>
    </r>
    <r>
      <rPr>
        <sz val="8"/>
        <rFont val="Book Antiqua"/>
        <family val="1"/>
      </rPr>
      <t>Student credit hours generated in courses taught outside the department or program course rubric.</t>
    </r>
  </si>
  <si>
    <t>Note 1: The definitions used in these reports are consistent with the guidelines of the Delaware study (National Survey of Instructional Costs and Productivity, http://ire.udel.edu/definitions/)</t>
  </si>
  <si>
    <t>Note 2: Data reflect the organizational structure as of Fall 2023.</t>
  </si>
  <si>
    <t>Note 3: FTEs for Tenure System administrative faculty, Teaching Associates and non-faculty staff are assigned in proportion to the credit value of the section where 1 FTE = 12 course credits.</t>
  </si>
  <si>
    <t>Note 4: Instruction is reported according to the department in which the instructor of record is budgeted. Teaching Associates and other instructors under Non-Tenure System Faculty are assigned based on</t>
  </si>
  <si>
    <t>the course rubric.</t>
  </si>
  <si>
    <t>Note 5: Independent study, practica, and thesis and dissertation sections with no assigned instructor are attributed to "Teaching Tenure System Faculty".</t>
  </si>
  <si>
    <t>Note 6: Instructor FTE and SCH are reported as an academic year average (the sum of fall and spring semesters divided by two).</t>
  </si>
  <si>
    <t>Note 7: Undergraduate and graduate instruction administered through University Without Walls is not included.</t>
  </si>
  <si>
    <t>2023</t>
  </si>
  <si>
    <t>2022</t>
  </si>
  <si>
    <t>2021</t>
  </si>
  <si>
    <t>2020</t>
  </si>
  <si>
    <t>Column1</t>
  </si>
  <si>
    <t>% Fall 2014</t>
  </si>
  <si>
    <t>% Fall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</si>
</sst>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_(* \(#,##0\);_(* &quot;-&quot;_);_(@_)"/>
    <numFmt numFmtId="43" formatCode="_(* #,##0.00_);_(* \(#,##0.00\);_(* &quot;-&quot;??_);_(@_)"/>
    <numFmt numFmtId="164" formatCode="0.0"/>
    <numFmt numFmtId="165" formatCode="0%;;_(* &quot;-&quot;_)"/>
    <numFmt numFmtId="166" formatCode="_(* #,##0_);_(* \(#,##0\);_(* &quot;-&quot;_)"/>
    <numFmt numFmtId="167" formatCode="_(* #,##0.0_);_(* \(#,##0.0\);_(* &quot;-&quot;_);_(@_)"/>
    <numFmt numFmtId="168" formatCode="_(* 0%_);_(* \(0%\);_(* &quot;-&quot;_);_(@_)"/>
  </numFmts>
  <fonts count="24">
    <font>
      <sz val="11"/>
      <color theme="1"/>
      <name val="Calibri"/>
      <family val="2"/>
      <scheme val="minor"/>
    </font>
    <font>
      <sz val="11"/>
      <color theme="1"/>
      <name val="Calibri"/>
      <family val="2"/>
      <scheme val="minor"/>
    </font>
    <font>
      <sz val="9"/>
      <name val="Geneva"/>
      <family val="2"/>
    </font>
    <font>
      <sz val="9"/>
      <name val="Book Antiqua"/>
      <family val="1"/>
    </font>
    <font>
      <sz val="7"/>
      <name val="Book Antiqua"/>
      <family val="1"/>
    </font>
    <font>
      <sz val="7"/>
      <name val="Arial"/>
      <family val="2"/>
    </font>
    <font>
      <b/>
      <sz val="7"/>
      <name val="Book Antiqua"/>
      <family val="1"/>
    </font>
    <font>
      <b/>
      <sz val="7"/>
      <name val="Sabon"/>
      <family val="1"/>
    </font>
    <font>
      <sz val="9"/>
      <name val="Arial"/>
      <family val="2"/>
    </font>
    <font>
      <b/>
      <sz val="9"/>
      <name val="Arial"/>
      <family val="2"/>
    </font>
    <font>
      <sz val="9"/>
      <name val="Geneva"/>
      <family val="2"/>
    </font>
    <font>
      <b/>
      <sz val="9"/>
      <name val="Book Antiqua"/>
      <family val="1"/>
    </font>
    <font>
      <b/>
      <sz val="10"/>
      <name val="Book Antiqua"/>
      <family val="1"/>
    </font>
    <font>
      <sz val="11"/>
      <name val="Book Antiqua"/>
      <family val="1"/>
    </font>
    <font>
      <b/>
      <sz val="11"/>
      <name val="Book Antiqua"/>
      <family val="1"/>
    </font>
    <font>
      <sz val="10"/>
      <name val="Arial"/>
      <family val="2"/>
    </font>
    <font>
      <sz val="9"/>
      <color indexed="8"/>
      <name val="Arial"/>
      <family val="2"/>
    </font>
    <font>
      <sz val="10"/>
      <name val="Helv"/>
    </font>
    <font>
      <b/>
      <sz val="10"/>
      <name val="Arial"/>
      <family val="2"/>
    </font>
    <font>
      <sz val="10"/>
      <name val="Book Antiqua"/>
      <family val="1"/>
    </font>
    <font>
      <b/>
      <sz val="8"/>
      <name val="Book Antiqua"/>
      <family val="1"/>
    </font>
    <font>
      <sz val="8"/>
      <name val="Book Antiqua"/>
      <family val="1"/>
    </font>
    <font>
      <sz val="10"/>
      <name val="Palatino"/>
      <family val="1"/>
    </font>
    <font>
      <sz val="11"/>
      <color rgb="FFFF0000"/>
      <name val="Calibri"/>
      <family val="2"/>
      <scheme val="minor"/>
    </font>
  </fonts>
  <fills count="2">
    <fill>
      <patternFill patternType="none"/>
    </fill>
    <fill>
      <patternFill patternType="gray125"/>
    </fill>
  </fills>
  <borders count="4">
    <border>
      <left/>
      <right/>
      <top/>
      <bottom/>
      <diagonal/>
    </border>
    <border>
      <left/>
      <right/>
      <top/>
      <bottom style="hair">
        <color auto="1"/>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7">
    <xf numFmtId="0" fontId="0" fillId="0" borderId="0"/>
    <xf numFmtId="9" fontId="1" fillId="0" borderId="0" applyFont="0" applyFill="0" applyBorder="0" applyAlignment="0" applyProtection="0"/>
    <xf numFmtId="0" fontId="2" fillId="0" borderId="0"/>
    <xf numFmtId="0" fontId="5" fillId="0" borderId="0"/>
    <xf numFmtId="9" fontId="10" fillId="0" borderId="0" applyFont="0" applyFill="0" applyBorder="0" applyAlignment="0" applyProtection="0"/>
    <xf numFmtId="0" fontId="17" fillId="0" borderId="0"/>
    <xf numFmtId="0" fontId="22" fillId="0" borderId="0"/>
  </cellStyleXfs>
  <cellXfs count="103">
    <xf numFmtId="0" fontId="0" fillId="0" borderId="0" xfId="0"/>
    <xf numFmtId="0" fontId="0" fillId="0" borderId="0" xfId="0" applyAlignment="1">
      <alignment horizontal="center"/>
    </xf>
    <xf numFmtId="3" fontId="0" fillId="0" borderId="0" xfId="0" applyNumberFormat="1" applyAlignment="1">
      <alignment horizontal="center"/>
    </xf>
    <xf numFmtId="0" fontId="3" fillId="0" borderId="0" xfId="2" applyFont="1"/>
    <xf numFmtId="0" fontId="4" fillId="0" borderId="0" xfId="2" applyFont="1"/>
    <xf numFmtId="0" fontId="6" fillId="0" borderId="0" xfId="3" applyFont="1" applyAlignment="1">
      <alignment horizontal="centerContinuous"/>
    </xf>
    <xf numFmtId="3" fontId="4" fillId="0" borderId="0" xfId="3" applyNumberFormat="1" applyFont="1" applyAlignment="1">
      <alignment vertical="center"/>
    </xf>
    <xf numFmtId="0" fontId="4" fillId="0" borderId="0" xfId="3" applyFont="1" applyAlignment="1">
      <alignment vertical="center"/>
    </xf>
    <xf numFmtId="164" fontId="4" fillId="0" borderId="0" xfId="3" applyNumberFormat="1" applyFont="1" applyAlignment="1">
      <alignment vertical="center"/>
    </xf>
    <xf numFmtId="0" fontId="4" fillId="0" borderId="0" xfId="3" quotePrefix="1" applyFont="1" applyAlignment="1">
      <alignment horizontal="left" vertical="center"/>
    </xf>
    <xf numFmtId="0" fontId="4" fillId="0" borderId="0" xfId="2" applyFont="1" applyAlignment="1">
      <alignment horizontal="right"/>
    </xf>
    <xf numFmtId="164" fontId="4" fillId="0" borderId="0" xfId="2" applyNumberFormat="1" applyFont="1" applyAlignment="1">
      <alignment horizontal="right"/>
    </xf>
    <xf numFmtId="0" fontId="6" fillId="0" borderId="0" xfId="2" applyFont="1"/>
    <xf numFmtId="0" fontId="6" fillId="0" borderId="0" xfId="2" applyFont="1" applyAlignment="1">
      <alignment vertical="center"/>
    </xf>
    <xf numFmtId="0" fontId="6" fillId="0" borderId="0" xfId="3" quotePrefix="1" applyFont="1" applyAlignment="1">
      <alignment horizontal="left" vertical="center"/>
    </xf>
    <xf numFmtId="0" fontId="4" fillId="0" borderId="0" xfId="3" applyFont="1" applyAlignment="1">
      <alignment horizontal="right"/>
    </xf>
    <xf numFmtId="3" fontId="4" fillId="0" borderId="0" xfId="3" applyNumberFormat="1" applyFont="1" applyAlignment="1">
      <alignment horizontal="right"/>
    </xf>
    <xf numFmtId="0" fontId="4" fillId="0" borderId="0" xfId="3" applyFont="1"/>
    <xf numFmtId="164" fontId="4" fillId="0" borderId="0" xfId="3" applyNumberFormat="1" applyFont="1" applyAlignment="1">
      <alignment horizontal="right"/>
    </xf>
    <xf numFmtId="0" fontId="6" fillId="0" borderId="0" xfId="3" applyFont="1"/>
    <xf numFmtId="0" fontId="8" fillId="0" borderId="0" xfId="2" applyFont="1"/>
    <xf numFmtId="0" fontId="9" fillId="0" borderId="0" xfId="3" applyFont="1" applyAlignment="1">
      <alignment horizontal="centerContinuous"/>
    </xf>
    <xf numFmtId="0" fontId="8" fillId="0" borderId="1" xfId="2" applyFont="1" applyBorder="1"/>
    <xf numFmtId="165" fontId="8" fillId="0" borderId="1" xfId="4" applyNumberFormat="1" applyFont="1" applyFill="1" applyBorder="1" applyAlignment="1">
      <alignment horizontal="right"/>
    </xf>
    <xf numFmtId="0" fontId="8" fillId="0" borderId="1" xfId="3" applyFont="1" applyBorder="1" applyAlignment="1">
      <alignment horizontal="left" indent="2"/>
    </xf>
    <xf numFmtId="165" fontId="8" fillId="0" borderId="0" xfId="4" applyNumberFormat="1" applyFont="1" applyFill="1" applyBorder="1" applyAlignment="1">
      <alignment horizontal="right"/>
    </xf>
    <xf numFmtId="0" fontId="8" fillId="0" borderId="0" xfId="3" applyFont="1" applyAlignment="1">
      <alignment horizontal="left" indent="2"/>
    </xf>
    <xf numFmtId="166" fontId="8" fillId="0" borderId="0" xfId="3" applyNumberFormat="1" applyFont="1" applyAlignment="1">
      <alignment horizontal="right"/>
    </xf>
    <xf numFmtId="3" fontId="8" fillId="0" borderId="0" xfId="3" applyNumberFormat="1" applyFont="1" applyAlignment="1">
      <alignment horizontal="left" indent="2"/>
    </xf>
    <xf numFmtId="37" fontId="8" fillId="0" borderId="0" xfId="3" applyNumberFormat="1" applyFont="1" applyAlignment="1">
      <alignment horizontal="right"/>
    </xf>
    <xf numFmtId="3" fontId="8" fillId="0" borderId="0" xfId="3" quotePrefix="1" applyNumberFormat="1" applyFont="1" applyAlignment="1">
      <alignment horizontal="left" indent="2"/>
    </xf>
    <xf numFmtId="3" fontId="8" fillId="0" borderId="0" xfId="3" applyNumberFormat="1" applyFont="1" applyAlignment="1">
      <alignment horizontal="right"/>
    </xf>
    <xf numFmtId="0" fontId="9" fillId="0" borderId="0" xfId="3" applyFont="1" applyAlignment="1">
      <alignment horizontal="left" indent="1"/>
    </xf>
    <xf numFmtId="9" fontId="8" fillId="0" borderId="0" xfId="2" applyNumberFormat="1" applyFont="1"/>
    <xf numFmtId="9" fontId="8" fillId="0" borderId="0" xfId="4" applyFont="1" applyFill="1" applyBorder="1" applyAlignment="1">
      <alignment horizontal="right"/>
    </xf>
    <xf numFmtId="0" fontId="8" fillId="0" borderId="0" xfId="3" applyFont="1" applyAlignment="1">
      <alignment horizontal="left"/>
    </xf>
    <xf numFmtId="3" fontId="8" fillId="0" borderId="0" xfId="3" applyNumberFormat="1" applyFont="1" applyAlignment="1">
      <alignment horizontal="centerContinuous"/>
    </xf>
    <xf numFmtId="0" fontId="8" fillId="0" borderId="0" xfId="3" applyFont="1" applyAlignment="1">
      <alignment horizontal="centerContinuous"/>
    </xf>
    <xf numFmtId="164" fontId="8" fillId="0" borderId="0" xfId="3" applyNumberFormat="1" applyFont="1" applyAlignment="1">
      <alignment horizontal="centerContinuous"/>
    </xf>
    <xf numFmtId="0" fontId="9" fillId="0" borderId="0" xfId="3" applyFont="1" applyAlignment="1">
      <alignment horizontal="left"/>
    </xf>
    <xf numFmtId="3" fontId="9" fillId="0" borderId="0" xfId="3" applyNumberFormat="1" applyFont="1" applyAlignment="1">
      <alignment horizontal="left" indent="1"/>
    </xf>
    <xf numFmtId="0" fontId="8" fillId="0" borderId="0" xfId="3" applyFont="1"/>
    <xf numFmtId="0" fontId="9" fillId="0" borderId="0" xfId="3" applyFont="1"/>
    <xf numFmtId="1" fontId="9" fillId="0" borderId="2" xfId="3" applyNumberFormat="1" applyFont="1" applyBorder="1" applyAlignment="1">
      <alignment horizontal="right"/>
    </xf>
    <xf numFmtId="0" fontId="8" fillId="0" borderId="2" xfId="3" applyFont="1" applyBorder="1" applyAlignment="1">
      <alignment horizontal="left"/>
    </xf>
    <xf numFmtId="0" fontId="11" fillId="0" borderId="0" xfId="3" applyFont="1" applyAlignment="1">
      <alignment horizontal="centerContinuous"/>
    </xf>
    <xf numFmtId="3" fontId="3" fillId="0" borderId="0" xfId="3" applyNumberFormat="1" applyFont="1" applyAlignment="1">
      <alignment horizontal="centerContinuous"/>
    </xf>
    <xf numFmtId="0" fontId="3" fillId="0" borderId="0" xfId="3" applyFont="1"/>
    <xf numFmtId="0" fontId="12" fillId="0" borderId="0" xfId="3" applyFont="1"/>
    <xf numFmtId="0" fontId="13" fillId="0" borderId="0" xfId="2" applyFont="1"/>
    <xf numFmtId="0" fontId="14" fillId="0" borderId="0" xfId="3" applyFont="1" applyAlignment="1">
      <alignment horizontal="centerContinuous"/>
    </xf>
    <xf numFmtId="3" fontId="13" fillId="0" borderId="0" xfId="3" applyNumberFormat="1" applyFont="1" applyAlignment="1">
      <alignment horizontal="centerContinuous"/>
    </xf>
    <xf numFmtId="0" fontId="13" fillId="0" borderId="0" xfId="3" applyFont="1" applyAlignment="1">
      <alignment horizontal="centerContinuous"/>
    </xf>
    <xf numFmtId="164" fontId="13" fillId="0" borderId="0" xfId="3" applyNumberFormat="1" applyFont="1" applyAlignment="1">
      <alignment horizontal="centerContinuous"/>
    </xf>
    <xf numFmtId="3" fontId="14" fillId="0" borderId="0" xfId="3" applyNumberFormat="1" applyFont="1" applyAlignment="1">
      <alignment horizontal="centerContinuous"/>
    </xf>
    <xf numFmtId="164" fontId="14" fillId="0" borderId="0" xfId="3" applyNumberFormat="1" applyFont="1" applyAlignment="1">
      <alignment horizontal="centerContinuous"/>
    </xf>
    <xf numFmtId="9" fontId="8" fillId="0" borderId="0" xfId="1" applyFont="1"/>
    <xf numFmtId="0" fontId="9" fillId="0" borderId="3" xfId="3" applyFont="1" applyBorder="1" applyAlignment="1">
      <alignment horizontal="left" indent="1"/>
    </xf>
    <xf numFmtId="1" fontId="9" fillId="0" borderId="3" xfId="3" applyNumberFormat="1" applyFont="1" applyBorder="1" applyAlignment="1">
      <alignment horizontal="right"/>
    </xf>
    <xf numFmtId="3" fontId="8" fillId="0" borderId="3" xfId="3" quotePrefix="1" applyNumberFormat="1" applyFont="1" applyBorder="1" applyAlignment="1">
      <alignment horizontal="left" indent="2"/>
    </xf>
    <xf numFmtId="166" fontId="8" fillId="0" borderId="3" xfId="3" applyNumberFormat="1" applyFont="1" applyBorder="1" applyAlignment="1">
      <alignment horizontal="right"/>
    </xf>
    <xf numFmtId="3" fontId="8" fillId="0" borderId="3" xfId="3" applyNumberFormat="1" applyFont="1" applyBorder="1" applyAlignment="1">
      <alignment horizontal="left" indent="2"/>
    </xf>
    <xf numFmtId="0" fontId="8" fillId="0" borderId="3" xfId="3" applyFont="1" applyBorder="1" applyAlignment="1">
      <alignment horizontal="left" indent="2"/>
    </xf>
    <xf numFmtId="165" fontId="8" fillId="0" borderId="3" xfId="4" applyNumberFormat="1" applyFont="1" applyFill="1" applyBorder="1" applyAlignment="1">
      <alignment horizontal="right"/>
    </xf>
    <xf numFmtId="9" fontId="3" fillId="0" borderId="0" xfId="1" applyFont="1"/>
    <xf numFmtId="0" fontId="9" fillId="0" borderId="0" xfId="2" applyFont="1" applyAlignment="1">
      <alignment horizontal="left"/>
    </xf>
    <xf numFmtId="0" fontId="15" fillId="0" borderId="0" xfId="2" applyFont="1"/>
    <xf numFmtId="0" fontId="8" fillId="0" borderId="0" xfId="2" applyFont="1" applyAlignment="1">
      <alignment horizontal="left"/>
    </xf>
    <xf numFmtId="167" fontId="8" fillId="0" borderId="0" xfId="2" applyNumberFormat="1" applyFont="1" applyAlignment="1">
      <alignment horizontal="right"/>
    </xf>
    <xf numFmtId="0" fontId="16" fillId="0" borderId="0" xfId="2" applyFont="1" applyAlignment="1">
      <alignment horizontal="left"/>
    </xf>
    <xf numFmtId="41" fontId="8" fillId="0" borderId="0" xfId="2" applyNumberFormat="1" applyFont="1" applyAlignment="1">
      <alignment horizontal="right"/>
    </xf>
    <xf numFmtId="0" fontId="9" fillId="0" borderId="0" xfId="5" applyFont="1" applyAlignment="1">
      <alignment horizontal="left"/>
    </xf>
    <xf numFmtId="167" fontId="9" fillId="0" borderId="0" xfId="2" applyNumberFormat="1" applyFont="1" applyAlignment="1">
      <alignment horizontal="right"/>
    </xf>
    <xf numFmtId="0" fontId="18" fillId="0" borderId="0" xfId="2" applyFont="1"/>
    <xf numFmtId="168" fontId="9" fillId="0" borderId="0" xfId="2" applyNumberFormat="1" applyFont="1" applyAlignment="1">
      <alignment horizontal="right"/>
    </xf>
    <xf numFmtId="0" fontId="8" fillId="0" borderId="0" xfId="5" applyFont="1" applyAlignment="1">
      <alignment horizontal="left"/>
    </xf>
    <xf numFmtId="164" fontId="8" fillId="0" borderId="0" xfId="2" applyNumberFormat="1" applyFont="1"/>
    <xf numFmtId="0" fontId="9" fillId="0" borderId="0" xfId="2" quotePrefix="1" applyFont="1" applyAlignment="1">
      <alignment horizontal="left"/>
    </xf>
    <xf numFmtId="0" fontId="9" fillId="0" borderId="1" xfId="5" applyFont="1" applyBorder="1" applyAlignment="1">
      <alignment horizontal="left"/>
    </xf>
    <xf numFmtId="167" fontId="9" fillId="0" borderId="1" xfId="2" applyNumberFormat="1" applyFont="1" applyBorder="1" applyAlignment="1">
      <alignment horizontal="right"/>
    </xf>
    <xf numFmtId="0" fontId="19" fillId="0" borderId="0" xfId="2" applyFont="1"/>
    <xf numFmtId="0" fontId="20" fillId="0" borderId="0" xfId="2" applyFont="1" applyAlignment="1">
      <alignment vertical="center"/>
    </xf>
    <xf numFmtId="0" fontId="21" fillId="0" borderId="0" xfId="2" applyFont="1"/>
    <xf numFmtId="0" fontId="20" fillId="0" borderId="0" xfId="6" quotePrefix="1" applyFont="1" applyAlignment="1">
      <alignment horizontal="left" vertical="center"/>
    </xf>
    <xf numFmtId="0" fontId="21" fillId="0" borderId="0" xfId="2" applyFont="1" applyAlignment="1">
      <alignment horizontal="left" vertical="center"/>
    </xf>
    <xf numFmtId="0" fontId="20" fillId="0" borderId="0" xfId="6" applyFont="1" applyAlignment="1">
      <alignment horizontal="left" vertical="center"/>
    </xf>
    <xf numFmtId="0" fontId="21" fillId="0" borderId="0" xfId="2" applyFont="1" applyAlignment="1">
      <alignment vertical="center"/>
    </xf>
    <xf numFmtId="0" fontId="21" fillId="0" borderId="0" xfId="6" quotePrefix="1" applyFont="1" applyAlignment="1">
      <alignment horizontal="left" vertical="center"/>
    </xf>
    <xf numFmtId="0" fontId="21" fillId="0" borderId="0" xfId="6" applyFont="1" applyAlignment="1">
      <alignment horizontal="left" vertical="center"/>
    </xf>
    <xf numFmtId="0" fontId="21" fillId="0" borderId="0" xfId="2" quotePrefix="1" applyFont="1" applyAlignment="1">
      <alignment vertical="center"/>
    </xf>
    <xf numFmtId="0" fontId="21" fillId="0" borderId="0" xfId="6" applyFont="1" applyAlignment="1">
      <alignment vertical="center"/>
    </xf>
    <xf numFmtId="0" fontId="21" fillId="0" borderId="0" xfId="2" quotePrefix="1" applyFont="1" applyAlignment="1">
      <alignment horizontal="left" vertical="center"/>
    </xf>
    <xf numFmtId="9" fontId="0" fillId="0" borderId="0" xfId="1" applyFont="1"/>
    <xf numFmtId="0" fontId="0" fillId="0" borderId="0" xfId="0" applyAlignment="1">
      <alignment wrapText="1"/>
    </xf>
    <xf numFmtId="9" fontId="0" fillId="0" borderId="0" xfId="1" applyFont="1" applyAlignment="1">
      <alignment horizontal="center"/>
    </xf>
    <xf numFmtId="43" fontId="9" fillId="0" borderId="0" xfId="3" applyNumberFormat="1" applyFont="1" applyAlignment="1">
      <alignment horizontal="centerContinuous"/>
    </xf>
    <xf numFmtId="166" fontId="0" fillId="0" borderId="0" xfId="0" applyNumberFormat="1"/>
    <xf numFmtId="166" fontId="0" fillId="0" borderId="0" xfId="1" applyNumberFormat="1" applyFont="1"/>
    <xf numFmtId="1" fontId="9" fillId="0" borderId="0" xfId="3" applyNumberFormat="1" applyFont="1" applyAlignment="1">
      <alignment horizontal="right"/>
    </xf>
    <xf numFmtId="166" fontId="8" fillId="0" borderId="0" xfId="0" applyNumberFormat="1" applyFont="1" applyAlignment="1">
      <alignment horizontal="right"/>
    </xf>
    <xf numFmtId="0" fontId="8" fillId="0" borderId="0" xfId="0" applyFont="1" applyAlignment="1">
      <alignment horizontal="right"/>
    </xf>
    <xf numFmtId="0" fontId="23" fillId="0" borderId="0" xfId="0" applyFont="1"/>
    <xf numFmtId="2" fontId="15" fillId="0" borderId="0" xfId="2" applyNumberFormat="1" applyFont="1"/>
  </cellXfs>
  <cellStyles count="7">
    <cellStyle name="Normal" xfId="0" builtinId="0"/>
    <cellStyle name="Normal 2" xfId="2" xr:uid="{D0D0E348-72B1-458D-8F03-64A814DE3808}"/>
    <cellStyle name="Normal_ADM" xfId="3" xr:uid="{729670A9-0BCA-47E4-AF2F-50A8940AE6A2}"/>
    <cellStyle name="Normal_enr1" xfId="6" xr:uid="{E00F08B0-0FBB-4781-AC11-7C058B5E5917}"/>
    <cellStyle name="Normal_temp" xfId="5" xr:uid="{6A4ABC16-CB61-4EF2-8E86-06876DF5B711}"/>
    <cellStyle name="Percent" xfId="1" builtinId="5"/>
    <cellStyle name="Percent 2" xfId="4" xr:uid="{743F7F55-9C83-4EE9-A068-96F5408746D2}"/>
  </cellStyles>
  <dxfs count="41">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font>
        <b val="0"/>
        <i val="0"/>
        <strike val="0"/>
        <condense val="0"/>
        <extend val="0"/>
        <outline val="0"/>
        <shadow val="0"/>
        <u val="none"/>
        <vertAlign val="baseline"/>
        <sz val="9"/>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_(* #,##0_);_(* \(#,##0\);_(* &quot;-&quot;_)"/>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_(* #,##0_);_(* \(#,##0\);_(* &quot;-&quot;_)"/>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_(* #,##0_);_(* \(#,##0\);_(* &quot;-&quot;_)"/>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_(* #,##0_);_(* \(#,##0\);_(* &quot;-&quot;_)"/>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alignment horizontal="right" vertical="bottom" textRotation="0" wrapText="0" indent="0" justifyLastLine="0" shrinkToFit="0" readingOrder="0"/>
    </dxf>
    <dxf>
      <font>
        <b/>
        <i val="0"/>
        <strike val="0"/>
        <condense val="0"/>
        <extend val="0"/>
        <outline val="0"/>
        <shadow val="0"/>
        <u val="none"/>
        <vertAlign val="baseline"/>
        <sz val="9"/>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_(* #,##0_);_(* \(#,##0\);_(* &quot;-&quot;_)"/>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_(* #,##0_);_(* \(#,##0\);_(* &quot;-&quot;_)"/>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_(* #,##0_);_(* \(#,##0\);_(* &quot;-&quot;_)"/>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_(* #,##0_);_(* \(#,##0\);_(* &quot;-&quot;_)"/>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alignment horizontal="right" vertical="bottom" textRotation="0" wrapText="0" indent="0" justifyLastLine="0" shrinkToFit="0" readingOrder="0"/>
    </dxf>
    <dxf>
      <font>
        <b/>
        <i val="0"/>
        <strike val="0"/>
        <condense val="0"/>
        <extend val="0"/>
        <outline val="0"/>
        <shadow val="0"/>
        <u val="none"/>
        <vertAlign val="baseline"/>
        <sz val="9"/>
        <color auto="1"/>
        <name val="Arial"/>
        <family val="2"/>
        <scheme val="none"/>
      </font>
      <numFmt numFmtId="1" formatCode="0"/>
      <alignment horizontal="righ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1.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2.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3.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4.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5.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6.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7.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28.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29.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1.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2.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3.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4.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5.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2.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Ex3.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Isenberg</a:t>
            </a:r>
            <a:r>
              <a:rPr lang="en-US" baseline="0"/>
              <a:t> UG Enrollment from Fall 2014 - Fall 2023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'UG Enrollment'!$A$2</c:f>
              <c:strCache>
                <c:ptCount val="1"/>
                <c:pt idx="0">
                  <c:v>ACCT</c:v>
                </c:pt>
              </c:strCache>
            </c:strRef>
          </c:tx>
          <c:spPr>
            <a:ln w="28575" cap="rnd">
              <a:solidFill>
                <a:schemeClr val="accent1"/>
              </a:solidFill>
              <a:round/>
            </a:ln>
            <a:effectLst/>
          </c:spPr>
          <c:marker>
            <c:symbol val="none"/>
          </c:marker>
          <c:cat>
            <c:strRef>
              <c:f>'UG Enrollment'!$B$1:$K$1</c:f>
              <c:strCache>
                <c:ptCount val="10"/>
                <c:pt idx="0">
                  <c:v>Fall 2014</c:v>
                </c:pt>
                <c:pt idx="1">
                  <c:v>Fall 2015</c:v>
                </c:pt>
                <c:pt idx="2">
                  <c:v>Fall 2016</c:v>
                </c:pt>
                <c:pt idx="3">
                  <c:v>Fall 2017</c:v>
                </c:pt>
                <c:pt idx="4">
                  <c:v>Fall 2018</c:v>
                </c:pt>
                <c:pt idx="5">
                  <c:v>Fall 2019</c:v>
                </c:pt>
                <c:pt idx="6">
                  <c:v>Fall 2020</c:v>
                </c:pt>
                <c:pt idx="7">
                  <c:v>Fall 2021</c:v>
                </c:pt>
                <c:pt idx="8">
                  <c:v>Fall 2022</c:v>
                </c:pt>
                <c:pt idx="9">
                  <c:v>Fall 2023</c:v>
                </c:pt>
              </c:strCache>
            </c:strRef>
          </c:cat>
          <c:val>
            <c:numRef>
              <c:f>'UG Enrollment'!$B$2:$K$2</c:f>
              <c:numCache>
                <c:formatCode>General</c:formatCode>
                <c:ptCount val="10"/>
                <c:pt idx="0">
                  <c:v>436</c:v>
                </c:pt>
                <c:pt idx="1">
                  <c:v>396</c:v>
                </c:pt>
                <c:pt idx="2">
                  <c:v>362</c:v>
                </c:pt>
                <c:pt idx="3">
                  <c:v>362</c:v>
                </c:pt>
                <c:pt idx="4">
                  <c:v>336</c:v>
                </c:pt>
                <c:pt idx="5">
                  <c:v>318</c:v>
                </c:pt>
                <c:pt idx="6">
                  <c:v>407</c:v>
                </c:pt>
                <c:pt idx="7">
                  <c:v>423</c:v>
                </c:pt>
                <c:pt idx="8">
                  <c:v>398</c:v>
                </c:pt>
                <c:pt idx="9">
                  <c:v>372</c:v>
                </c:pt>
              </c:numCache>
            </c:numRef>
          </c:val>
          <c:smooth val="0"/>
          <c:extLst>
            <c:ext xmlns:c16="http://schemas.microsoft.com/office/drawing/2014/chart" uri="{C3380CC4-5D6E-409C-BE32-E72D297353CC}">
              <c16:uniqueId val="{00000000-70D4-4FA6-BED6-E50783DA8395}"/>
            </c:ext>
          </c:extLst>
        </c:ser>
        <c:ser>
          <c:idx val="1"/>
          <c:order val="1"/>
          <c:tx>
            <c:strRef>
              <c:f>'UG Enrollment'!$A$3</c:f>
              <c:strCache>
                <c:ptCount val="1"/>
                <c:pt idx="0">
                  <c:v>FIN</c:v>
                </c:pt>
              </c:strCache>
            </c:strRef>
          </c:tx>
          <c:spPr>
            <a:ln w="28575" cap="rnd">
              <a:solidFill>
                <a:schemeClr val="accent2"/>
              </a:solidFill>
              <a:round/>
            </a:ln>
            <a:effectLst/>
          </c:spPr>
          <c:marker>
            <c:symbol val="none"/>
          </c:marker>
          <c:cat>
            <c:strRef>
              <c:f>'UG Enrollment'!$B$1:$K$1</c:f>
              <c:strCache>
                <c:ptCount val="10"/>
                <c:pt idx="0">
                  <c:v>Fall 2014</c:v>
                </c:pt>
                <c:pt idx="1">
                  <c:v>Fall 2015</c:v>
                </c:pt>
                <c:pt idx="2">
                  <c:v>Fall 2016</c:v>
                </c:pt>
                <c:pt idx="3">
                  <c:v>Fall 2017</c:v>
                </c:pt>
                <c:pt idx="4">
                  <c:v>Fall 2018</c:v>
                </c:pt>
                <c:pt idx="5">
                  <c:v>Fall 2019</c:v>
                </c:pt>
                <c:pt idx="6">
                  <c:v>Fall 2020</c:v>
                </c:pt>
                <c:pt idx="7">
                  <c:v>Fall 2021</c:v>
                </c:pt>
                <c:pt idx="8">
                  <c:v>Fall 2022</c:v>
                </c:pt>
                <c:pt idx="9">
                  <c:v>Fall 2023</c:v>
                </c:pt>
              </c:strCache>
            </c:strRef>
          </c:cat>
          <c:val>
            <c:numRef>
              <c:f>'UG Enrollment'!$B$3:$K$3</c:f>
              <c:numCache>
                <c:formatCode>General</c:formatCode>
                <c:ptCount val="10"/>
                <c:pt idx="0">
                  <c:v>400</c:v>
                </c:pt>
                <c:pt idx="1">
                  <c:v>437</c:v>
                </c:pt>
                <c:pt idx="2">
                  <c:v>466</c:v>
                </c:pt>
                <c:pt idx="3">
                  <c:v>486</c:v>
                </c:pt>
                <c:pt idx="4">
                  <c:v>489</c:v>
                </c:pt>
                <c:pt idx="5">
                  <c:v>522</c:v>
                </c:pt>
                <c:pt idx="6">
                  <c:v>777</c:v>
                </c:pt>
                <c:pt idx="7">
                  <c:v>970</c:v>
                </c:pt>
                <c:pt idx="8" formatCode="#,##0">
                  <c:v>1023</c:v>
                </c:pt>
                <c:pt idx="9" formatCode="#,##0">
                  <c:v>1043</c:v>
                </c:pt>
              </c:numCache>
            </c:numRef>
          </c:val>
          <c:smooth val="0"/>
          <c:extLst>
            <c:ext xmlns:c16="http://schemas.microsoft.com/office/drawing/2014/chart" uri="{C3380CC4-5D6E-409C-BE32-E72D297353CC}">
              <c16:uniqueId val="{00000001-70D4-4FA6-BED6-E50783DA8395}"/>
            </c:ext>
          </c:extLst>
        </c:ser>
        <c:ser>
          <c:idx val="2"/>
          <c:order val="2"/>
          <c:tx>
            <c:strRef>
              <c:f>'UG Enrollment'!$A$4</c:f>
              <c:strCache>
                <c:ptCount val="1"/>
                <c:pt idx="0">
                  <c:v>SPORT</c:v>
                </c:pt>
              </c:strCache>
            </c:strRef>
          </c:tx>
          <c:spPr>
            <a:ln w="28575" cap="rnd">
              <a:solidFill>
                <a:schemeClr val="accent3"/>
              </a:solidFill>
              <a:round/>
            </a:ln>
            <a:effectLst/>
          </c:spPr>
          <c:marker>
            <c:symbol val="none"/>
          </c:marker>
          <c:cat>
            <c:strRef>
              <c:f>'UG Enrollment'!$B$1:$K$1</c:f>
              <c:strCache>
                <c:ptCount val="10"/>
                <c:pt idx="0">
                  <c:v>Fall 2014</c:v>
                </c:pt>
                <c:pt idx="1">
                  <c:v>Fall 2015</c:v>
                </c:pt>
                <c:pt idx="2">
                  <c:v>Fall 2016</c:v>
                </c:pt>
                <c:pt idx="3">
                  <c:v>Fall 2017</c:v>
                </c:pt>
                <c:pt idx="4">
                  <c:v>Fall 2018</c:v>
                </c:pt>
                <c:pt idx="5">
                  <c:v>Fall 2019</c:v>
                </c:pt>
                <c:pt idx="6">
                  <c:v>Fall 2020</c:v>
                </c:pt>
                <c:pt idx="7">
                  <c:v>Fall 2021</c:v>
                </c:pt>
                <c:pt idx="8">
                  <c:v>Fall 2022</c:v>
                </c:pt>
                <c:pt idx="9">
                  <c:v>Fall 2023</c:v>
                </c:pt>
              </c:strCache>
            </c:strRef>
          </c:cat>
          <c:val>
            <c:numRef>
              <c:f>'UG Enrollment'!$B$4:$K$4</c:f>
              <c:numCache>
                <c:formatCode>General</c:formatCode>
                <c:ptCount val="10"/>
                <c:pt idx="0">
                  <c:v>417</c:v>
                </c:pt>
                <c:pt idx="1">
                  <c:v>393</c:v>
                </c:pt>
                <c:pt idx="2">
                  <c:v>414</c:v>
                </c:pt>
                <c:pt idx="3">
                  <c:v>418</c:v>
                </c:pt>
                <c:pt idx="4">
                  <c:v>414</c:v>
                </c:pt>
                <c:pt idx="5">
                  <c:v>399</c:v>
                </c:pt>
                <c:pt idx="6">
                  <c:v>400</c:v>
                </c:pt>
                <c:pt idx="7">
                  <c:v>423</c:v>
                </c:pt>
                <c:pt idx="8">
                  <c:v>422</c:v>
                </c:pt>
                <c:pt idx="9">
                  <c:v>375</c:v>
                </c:pt>
              </c:numCache>
            </c:numRef>
          </c:val>
          <c:smooth val="0"/>
          <c:extLst>
            <c:ext xmlns:c16="http://schemas.microsoft.com/office/drawing/2014/chart" uri="{C3380CC4-5D6E-409C-BE32-E72D297353CC}">
              <c16:uniqueId val="{00000002-70D4-4FA6-BED6-E50783DA8395}"/>
            </c:ext>
          </c:extLst>
        </c:ser>
        <c:ser>
          <c:idx val="3"/>
          <c:order val="3"/>
          <c:tx>
            <c:strRef>
              <c:f>'UG Enrollment'!$A$5</c:f>
              <c:strCache>
                <c:ptCount val="1"/>
                <c:pt idx="0">
                  <c:v>HTM</c:v>
                </c:pt>
              </c:strCache>
            </c:strRef>
          </c:tx>
          <c:spPr>
            <a:ln w="28575" cap="rnd">
              <a:solidFill>
                <a:schemeClr val="accent4"/>
              </a:solidFill>
              <a:round/>
            </a:ln>
            <a:effectLst/>
          </c:spPr>
          <c:marker>
            <c:symbol val="none"/>
          </c:marker>
          <c:cat>
            <c:strRef>
              <c:f>'UG Enrollment'!$B$1:$K$1</c:f>
              <c:strCache>
                <c:ptCount val="10"/>
                <c:pt idx="0">
                  <c:v>Fall 2014</c:v>
                </c:pt>
                <c:pt idx="1">
                  <c:v>Fall 2015</c:v>
                </c:pt>
                <c:pt idx="2">
                  <c:v>Fall 2016</c:v>
                </c:pt>
                <c:pt idx="3">
                  <c:v>Fall 2017</c:v>
                </c:pt>
                <c:pt idx="4">
                  <c:v>Fall 2018</c:v>
                </c:pt>
                <c:pt idx="5">
                  <c:v>Fall 2019</c:v>
                </c:pt>
                <c:pt idx="6">
                  <c:v>Fall 2020</c:v>
                </c:pt>
                <c:pt idx="7">
                  <c:v>Fall 2021</c:v>
                </c:pt>
                <c:pt idx="8">
                  <c:v>Fall 2022</c:v>
                </c:pt>
                <c:pt idx="9">
                  <c:v>Fall 2023</c:v>
                </c:pt>
              </c:strCache>
            </c:strRef>
          </c:cat>
          <c:val>
            <c:numRef>
              <c:f>'UG Enrollment'!$B$5:$K$5</c:f>
              <c:numCache>
                <c:formatCode>General</c:formatCode>
                <c:ptCount val="10"/>
                <c:pt idx="0">
                  <c:v>409</c:v>
                </c:pt>
                <c:pt idx="1">
                  <c:v>433</c:v>
                </c:pt>
                <c:pt idx="2">
                  <c:v>434</c:v>
                </c:pt>
                <c:pt idx="3">
                  <c:v>429</c:v>
                </c:pt>
                <c:pt idx="4">
                  <c:v>358</c:v>
                </c:pt>
                <c:pt idx="5">
                  <c:v>280</c:v>
                </c:pt>
                <c:pt idx="6">
                  <c:v>271</c:v>
                </c:pt>
                <c:pt idx="7">
                  <c:v>240</c:v>
                </c:pt>
                <c:pt idx="8">
                  <c:v>202</c:v>
                </c:pt>
                <c:pt idx="9">
                  <c:v>175</c:v>
                </c:pt>
              </c:numCache>
            </c:numRef>
          </c:val>
          <c:smooth val="0"/>
          <c:extLst>
            <c:ext xmlns:c16="http://schemas.microsoft.com/office/drawing/2014/chart" uri="{C3380CC4-5D6E-409C-BE32-E72D297353CC}">
              <c16:uniqueId val="{00000003-70D4-4FA6-BED6-E50783DA8395}"/>
            </c:ext>
          </c:extLst>
        </c:ser>
        <c:ser>
          <c:idx val="4"/>
          <c:order val="4"/>
          <c:tx>
            <c:strRef>
              <c:f>'UG Enrollment'!$A$6</c:f>
              <c:strCache>
                <c:ptCount val="1"/>
                <c:pt idx="0">
                  <c:v>MGT</c:v>
                </c:pt>
              </c:strCache>
            </c:strRef>
          </c:tx>
          <c:spPr>
            <a:ln w="28575" cap="rnd">
              <a:solidFill>
                <a:schemeClr val="accent5"/>
              </a:solidFill>
              <a:round/>
            </a:ln>
            <a:effectLst/>
          </c:spPr>
          <c:marker>
            <c:symbol val="none"/>
          </c:marker>
          <c:cat>
            <c:strRef>
              <c:f>'UG Enrollment'!$B$1:$K$1</c:f>
              <c:strCache>
                <c:ptCount val="10"/>
                <c:pt idx="0">
                  <c:v>Fall 2014</c:v>
                </c:pt>
                <c:pt idx="1">
                  <c:v>Fall 2015</c:v>
                </c:pt>
                <c:pt idx="2">
                  <c:v>Fall 2016</c:v>
                </c:pt>
                <c:pt idx="3">
                  <c:v>Fall 2017</c:v>
                </c:pt>
                <c:pt idx="4">
                  <c:v>Fall 2018</c:v>
                </c:pt>
                <c:pt idx="5">
                  <c:v>Fall 2019</c:v>
                </c:pt>
                <c:pt idx="6">
                  <c:v>Fall 2020</c:v>
                </c:pt>
                <c:pt idx="7">
                  <c:v>Fall 2021</c:v>
                </c:pt>
                <c:pt idx="8">
                  <c:v>Fall 2022</c:v>
                </c:pt>
                <c:pt idx="9">
                  <c:v>Fall 2023</c:v>
                </c:pt>
              </c:strCache>
            </c:strRef>
          </c:cat>
          <c:val>
            <c:numRef>
              <c:f>'UG Enrollment'!$B$6:$K$6</c:f>
              <c:numCache>
                <c:formatCode>General</c:formatCode>
                <c:ptCount val="10"/>
                <c:pt idx="0">
                  <c:v>187</c:v>
                </c:pt>
                <c:pt idx="1">
                  <c:v>158</c:v>
                </c:pt>
                <c:pt idx="2">
                  <c:v>169</c:v>
                </c:pt>
                <c:pt idx="3">
                  <c:v>173</c:v>
                </c:pt>
                <c:pt idx="4">
                  <c:v>159</c:v>
                </c:pt>
                <c:pt idx="5">
                  <c:v>155</c:v>
                </c:pt>
                <c:pt idx="6">
                  <c:v>229</c:v>
                </c:pt>
                <c:pt idx="7">
                  <c:v>353</c:v>
                </c:pt>
                <c:pt idx="8">
                  <c:v>363</c:v>
                </c:pt>
                <c:pt idx="9">
                  <c:v>414</c:v>
                </c:pt>
              </c:numCache>
            </c:numRef>
          </c:val>
          <c:smooth val="0"/>
          <c:extLst>
            <c:ext xmlns:c16="http://schemas.microsoft.com/office/drawing/2014/chart" uri="{C3380CC4-5D6E-409C-BE32-E72D297353CC}">
              <c16:uniqueId val="{00000004-70D4-4FA6-BED6-E50783DA8395}"/>
            </c:ext>
          </c:extLst>
        </c:ser>
        <c:ser>
          <c:idx val="5"/>
          <c:order val="5"/>
          <c:tx>
            <c:strRef>
              <c:f>'UG Enrollment'!$A$7</c:f>
              <c:strCache>
                <c:ptCount val="1"/>
                <c:pt idx="0">
                  <c:v>MKTG</c:v>
                </c:pt>
              </c:strCache>
            </c:strRef>
          </c:tx>
          <c:spPr>
            <a:ln w="28575" cap="rnd">
              <a:solidFill>
                <a:schemeClr val="accent6"/>
              </a:solidFill>
              <a:round/>
            </a:ln>
            <a:effectLst/>
          </c:spPr>
          <c:marker>
            <c:symbol val="none"/>
          </c:marker>
          <c:cat>
            <c:strRef>
              <c:f>'UG Enrollment'!$B$1:$K$1</c:f>
              <c:strCache>
                <c:ptCount val="10"/>
                <c:pt idx="0">
                  <c:v>Fall 2014</c:v>
                </c:pt>
                <c:pt idx="1">
                  <c:v>Fall 2015</c:v>
                </c:pt>
                <c:pt idx="2">
                  <c:v>Fall 2016</c:v>
                </c:pt>
                <c:pt idx="3">
                  <c:v>Fall 2017</c:v>
                </c:pt>
                <c:pt idx="4">
                  <c:v>Fall 2018</c:v>
                </c:pt>
                <c:pt idx="5">
                  <c:v>Fall 2019</c:v>
                </c:pt>
                <c:pt idx="6">
                  <c:v>Fall 2020</c:v>
                </c:pt>
                <c:pt idx="7">
                  <c:v>Fall 2021</c:v>
                </c:pt>
                <c:pt idx="8">
                  <c:v>Fall 2022</c:v>
                </c:pt>
                <c:pt idx="9">
                  <c:v>Fall 2023</c:v>
                </c:pt>
              </c:strCache>
            </c:strRef>
          </c:cat>
          <c:val>
            <c:numRef>
              <c:f>'UG Enrollment'!$B$7:$K$7</c:f>
              <c:numCache>
                <c:formatCode>General</c:formatCode>
                <c:ptCount val="10"/>
                <c:pt idx="0">
                  <c:v>262</c:v>
                </c:pt>
                <c:pt idx="1">
                  <c:v>268</c:v>
                </c:pt>
                <c:pt idx="2">
                  <c:v>277</c:v>
                </c:pt>
                <c:pt idx="3">
                  <c:v>254</c:v>
                </c:pt>
                <c:pt idx="4">
                  <c:v>279</c:v>
                </c:pt>
                <c:pt idx="5">
                  <c:v>328</c:v>
                </c:pt>
                <c:pt idx="6">
                  <c:v>484</c:v>
                </c:pt>
                <c:pt idx="7">
                  <c:v>645</c:v>
                </c:pt>
                <c:pt idx="8">
                  <c:v>702</c:v>
                </c:pt>
                <c:pt idx="9">
                  <c:v>673</c:v>
                </c:pt>
              </c:numCache>
            </c:numRef>
          </c:val>
          <c:smooth val="0"/>
          <c:extLst>
            <c:ext xmlns:c16="http://schemas.microsoft.com/office/drawing/2014/chart" uri="{C3380CC4-5D6E-409C-BE32-E72D297353CC}">
              <c16:uniqueId val="{00000005-70D4-4FA6-BED6-E50783DA8395}"/>
            </c:ext>
          </c:extLst>
        </c:ser>
        <c:ser>
          <c:idx val="6"/>
          <c:order val="6"/>
          <c:tx>
            <c:strRef>
              <c:f>'UG Enrollment'!$A$8</c:f>
              <c:strCache>
                <c:ptCount val="1"/>
                <c:pt idx="0">
                  <c:v>OIM</c:v>
                </c:pt>
              </c:strCache>
            </c:strRef>
          </c:tx>
          <c:spPr>
            <a:ln w="28575" cap="rnd">
              <a:solidFill>
                <a:schemeClr val="accent1">
                  <a:lumMod val="60000"/>
                </a:schemeClr>
              </a:solidFill>
              <a:round/>
            </a:ln>
            <a:effectLst/>
          </c:spPr>
          <c:marker>
            <c:symbol val="none"/>
          </c:marker>
          <c:cat>
            <c:strRef>
              <c:f>'UG Enrollment'!$B$1:$K$1</c:f>
              <c:strCache>
                <c:ptCount val="10"/>
                <c:pt idx="0">
                  <c:v>Fall 2014</c:v>
                </c:pt>
                <c:pt idx="1">
                  <c:v>Fall 2015</c:v>
                </c:pt>
                <c:pt idx="2">
                  <c:v>Fall 2016</c:v>
                </c:pt>
                <c:pt idx="3">
                  <c:v>Fall 2017</c:v>
                </c:pt>
                <c:pt idx="4">
                  <c:v>Fall 2018</c:v>
                </c:pt>
                <c:pt idx="5">
                  <c:v>Fall 2019</c:v>
                </c:pt>
                <c:pt idx="6">
                  <c:v>Fall 2020</c:v>
                </c:pt>
                <c:pt idx="7">
                  <c:v>Fall 2021</c:v>
                </c:pt>
                <c:pt idx="8">
                  <c:v>Fall 2022</c:v>
                </c:pt>
                <c:pt idx="9">
                  <c:v>Fall 2023</c:v>
                </c:pt>
              </c:strCache>
            </c:strRef>
          </c:cat>
          <c:val>
            <c:numRef>
              <c:f>'UG Enrollment'!$B$8:$K$8</c:f>
              <c:numCache>
                <c:formatCode>General</c:formatCode>
                <c:ptCount val="10"/>
                <c:pt idx="0">
                  <c:v>131</c:v>
                </c:pt>
                <c:pt idx="1">
                  <c:v>185</c:v>
                </c:pt>
                <c:pt idx="2">
                  <c:v>210</c:v>
                </c:pt>
                <c:pt idx="3">
                  <c:v>262</c:v>
                </c:pt>
                <c:pt idx="4">
                  <c:v>292</c:v>
                </c:pt>
                <c:pt idx="5">
                  <c:v>343</c:v>
                </c:pt>
                <c:pt idx="6">
                  <c:v>471</c:v>
                </c:pt>
                <c:pt idx="7">
                  <c:v>455</c:v>
                </c:pt>
                <c:pt idx="8">
                  <c:v>498</c:v>
                </c:pt>
                <c:pt idx="9">
                  <c:v>533</c:v>
                </c:pt>
              </c:numCache>
            </c:numRef>
          </c:val>
          <c:smooth val="0"/>
          <c:extLst>
            <c:ext xmlns:c16="http://schemas.microsoft.com/office/drawing/2014/chart" uri="{C3380CC4-5D6E-409C-BE32-E72D297353CC}">
              <c16:uniqueId val="{00000006-70D4-4FA6-BED6-E50783DA8395}"/>
            </c:ext>
          </c:extLst>
        </c:ser>
        <c:dLbls>
          <c:showLegendKey val="0"/>
          <c:showVal val="0"/>
          <c:showCatName val="0"/>
          <c:showSerName val="0"/>
          <c:showPercent val="0"/>
          <c:showBubbleSize val="0"/>
        </c:dLbls>
        <c:smooth val="0"/>
        <c:axId val="830039568"/>
        <c:axId val="1799323888"/>
      </c:lineChart>
      <c:catAx>
        <c:axId val="830039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323888"/>
        <c:crosses val="autoZero"/>
        <c:auto val="1"/>
        <c:lblAlgn val="ctr"/>
        <c:lblOffset val="100"/>
        <c:noMultiLvlLbl val="0"/>
      </c:catAx>
      <c:valAx>
        <c:axId val="1799323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039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Fall</a:t>
            </a:r>
            <a:r>
              <a:rPr lang="en-US" baseline="0"/>
              <a:t> Applications by Major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'UG Applications'!$A$2</c:f>
              <c:strCache>
                <c:ptCount val="1"/>
                <c:pt idx="0">
                  <c:v>ACCT</c:v>
                </c:pt>
              </c:strCache>
            </c:strRef>
          </c:tx>
          <c:spPr>
            <a:ln w="28575" cap="rnd">
              <a:solidFill>
                <a:schemeClr val="accent1"/>
              </a:solidFill>
              <a:round/>
            </a:ln>
            <a:effectLst/>
          </c:spPr>
          <c:marker>
            <c:symbol val="none"/>
          </c:marker>
          <c:cat>
            <c:numRef>
              <c:f>'UG Applications'!$B$1:$E$1</c:f>
              <c:numCache>
                <c:formatCode>0</c:formatCode>
                <c:ptCount val="4"/>
                <c:pt idx="0">
                  <c:v>2020</c:v>
                </c:pt>
                <c:pt idx="1">
                  <c:v>2021</c:v>
                </c:pt>
                <c:pt idx="2">
                  <c:v>2022</c:v>
                </c:pt>
                <c:pt idx="3">
                  <c:v>2023</c:v>
                </c:pt>
              </c:numCache>
            </c:numRef>
          </c:cat>
          <c:val>
            <c:numRef>
              <c:f>'UG Applications'!$B$2:$E$2</c:f>
              <c:numCache>
                <c:formatCode>_(* #,##0_);_(* \(#,##0\);_(* "-"_)</c:formatCode>
                <c:ptCount val="4"/>
                <c:pt idx="0">
                  <c:v>500</c:v>
                </c:pt>
                <c:pt idx="1">
                  <c:v>477</c:v>
                </c:pt>
                <c:pt idx="2">
                  <c:v>465</c:v>
                </c:pt>
                <c:pt idx="3">
                  <c:v>470</c:v>
                </c:pt>
              </c:numCache>
            </c:numRef>
          </c:val>
          <c:smooth val="0"/>
          <c:extLst>
            <c:ext xmlns:c16="http://schemas.microsoft.com/office/drawing/2014/chart" uri="{C3380CC4-5D6E-409C-BE32-E72D297353CC}">
              <c16:uniqueId val="{00000000-7448-4DC0-804C-B5589128098D}"/>
            </c:ext>
          </c:extLst>
        </c:ser>
        <c:ser>
          <c:idx val="1"/>
          <c:order val="1"/>
          <c:tx>
            <c:strRef>
              <c:f>'UG Applications'!$A$3</c:f>
              <c:strCache>
                <c:ptCount val="1"/>
                <c:pt idx="0">
                  <c:v>FIN</c:v>
                </c:pt>
              </c:strCache>
            </c:strRef>
          </c:tx>
          <c:spPr>
            <a:ln w="28575" cap="rnd">
              <a:solidFill>
                <a:schemeClr val="accent2"/>
              </a:solidFill>
              <a:round/>
            </a:ln>
            <a:effectLst/>
          </c:spPr>
          <c:marker>
            <c:symbol val="none"/>
          </c:marker>
          <c:cat>
            <c:numRef>
              <c:f>'UG Applications'!$B$1:$E$1</c:f>
              <c:numCache>
                <c:formatCode>0</c:formatCode>
                <c:ptCount val="4"/>
                <c:pt idx="0">
                  <c:v>2020</c:v>
                </c:pt>
                <c:pt idx="1">
                  <c:v>2021</c:v>
                </c:pt>
                <c:pt idx="2">
                  <c:v>2022</c:v>
                </c:pt>
                <c:pt idx="3">
                  <c:v>2023</c:v>
                </c:pt>
              </c:numCache>
            </c:numRef>
          </c:cat>
          <c:val>
            <c:numRef>
              <c:f>'UG Applications'!$B$3:$E$3</c:f>
              <c:numCache>
                <c:formatCode>_(* #,##0_);_(* \(#,##0\);_(* "-"_)</c:formatCode>
                <c:ptCount val="4"/>
                <c:pt idx="0">
                  <c:v>1113</c:v>
                </c:pt>
                <c:pt idx="1">
                  <c:v>1257</c:v>
                </c:pt>
                <c:pt idx="2">
                  <c:v>1512</c:v>
                </c:pt>
                <c:pt idx="3">
                  <c:v>2129</c:v>
                </c:pt>
              </c:numCache>
            </c:numRef>
          </c:val>
          <c:smooth val="0"/>
          <c:extLst>
            <c:ext xmlns:c16="http://schemas.microsoft.com/office/drawing/2014/chart" uri="{C3380CC4-5D6E-409C-BE32-E72D297353CC}">
              <c16:uniqueId val="{00000001-7448-4DC0-804C-B5589128098D}"/>
            </c:ext>
          </c:extLst>
        </c:ser>
        <c:ser>
          <c:idx val="2"/>
          <c:order val="2"/>
          <c:tx>
            <c:strRef>
              <c:f>'UG Applications'!$A$4</c:f>
              <c:strCache>
                <c:ptCount val="1"/>
                <c:pt idx="0">
                  <c:v>HTM</c:v>
                </c:pt>
              </c:strCache>
            </c:strRef>
          </c:tx>
          <c:spPr>
            <a:ln w="28575" cap="rnd">
              <a:solidFill>
                <a:schemeClr val="accent3"/>
              </a:solidFill>
              <a:round/>
            </a:ln>
            <a:effectLst/>
          </c:spPr>
          <c:marker>
            <c:symbol val="none"/>
          </c:marker>
          <c:cat>
            <c:numRef>
              <c:f>'UG Applications'!$B$1:$E$1</c:f>
              <c:numCache>
                <c:formatCode>0</c:formatCode>
                <c:ptCount val="4"/>
                <c:pt idx="0">
                  <c:v>2020</c:v>
                </c:pt>
                <c:pt idx="1">
                  <c:v>2021</c:v>
                </c:pt>
                <c:pt idx="2">
                  <c:v>2022</c:v>
                </c:pt>
                <c:pt idx="3">
                  <c:v>2023</c:v>
                </c:pt>
              </c:numCache>
            </c:numRef>
          </c:cat>
          <c:val>
            <c:numRef>
              <c:f>'UG Applications'!$B$4:$E$4</c:f>
              <c:numCache>
                <c:formatCode>_(* #,##0_);_(* \(#,##0\);_(* "-"_)</c:formatCode>
                <c:ptCount val="4"/>
                <c:pt idx="0">
                  <c:v>237</c:v>
                </c:pt>
                <c:pt idx="1">
                  <c:v>206</c:v>
                </c:pt>
                <c:pt idx="2">
                  <c:v>198</c:v>
                </c:pt>
                <c:pt idx="3">
                  <c:v>220</c:v>
                </c:pt>
              </c:numCache>
            </c:numRef>
          </c:val>
          <c:smooth val="0"/>
          <c:extLst>
            <c:ext xmlns:c16="http://schemas.microsoft.com/office/drawing/2014/chart" uri="{C3380CC4-5D6E-409C-BE32-E72D297353CC}">
              <c16:uniqueId val="{00000002-7448-4DC0-804C-B5589128098D}"/>
            </c:ext>
          </c:extLst>
        </c:ser>
        <c:ser>
          <c:idx val="3"/>
          <c:order val="3"/>
          <c:tx>
            <c:strRef>
              <c:f>'UG Applications'!$A$5</c:f>
              <c:strCache>
                <c:ptCount val="1"/>
                <c:pt idx="0">
                  <c:v>MGT</c:v>
                </c:pt>
              </c:strCache>
            </c:strRef>
          </c:tx>
          <c:spPr>
            <a:ln w="28575" cap="rnd">
              <a:solidFill>
                <a:schemeClr val="accent4"/>
              </a:solidFill>
              <a:round/>
            </a:ln>
            <a:effectLst/>
          </c:spPr>
          <c:marker>
            <c:symbol val="none"/>
          </c:marker>
          <c:cat>
            <c:numRef>
              <c:f>'UG Applications'!$B$1:$E$1</c:f>
              <c:numCache>
                <c:formatCode>0</c:formatCode>
                <c:ptCount val="4"/>
                <c:pt idx="0">
                  <c:v>2020</c:v>
                </c:pt>
                <c:pt idx="1">
                  <c:v>2021</c:v>
                </c:pt>
                <c:pt idx="2">
                  <c:v>2022</c:v>
                </c:pt>
                <c:pt idx="3">
                  <c:v>2023</c:v>
                </c:pt>
              </c:numCache>
            </c:numRef>
          </c:cat>
          <c:val>
            <c:numRef>
              <c:f>'UG Applications'!$B$5:$E$5</c:f>
              <c:numCache>
                <c:formatCode>_(* #,##0_);_(* \(#,##0\);_(* "-"_)</c:formatCode>
                <c:ptCount val="4"/>
                <c:pt idx="0">
                  <c:v>426</c:v>
                </c:pt>
                <c:pt idx="1">
                  <c:v>442</c:v>
                </c:pt>
                <c:pt idx="2">
                  <c:v>456</c:v>
                </c:pt>
                <c:pt idx="3">
                  <c:v>1811</c:v>
                </c:pt>
              </c:numCache>
            </c:numRef>
          </c:val>
          <c:smooth val="0"/>
          <c:extLst>
            <c:ext xmlns:c16="http://schemas.microsoft.com/office/drawing/2014/chart" uri="{C3380CC4-5D6E-409C-BE32-E72D297353CC}">
              <c16:uniqueId val="{00000003-7448-4DC0-804C-B5589128098D}"/>
            </c:ext>
          </c:extLst>
        </c:ser>
        <c:ser>
          <c:idx val="4"/>
          <c:order val="4"/>
          <c:tx>
            <c:strRef>
              <c:f>'UG Applications'!$A$6</c:f>
              <c:strCache>
                <c:ptCount val="1"/>
                <c:pt idx="0">
                  <c:v>MKT</c:v>
                </c:pt>
              </c:strCache>
            </c:strRef>
          </c:tx>
          <c:spPr>
            <a:ln w="28575" cap="rnd">
              <a:solidFill>
                <a:schemeClr val="accent5"/>
              </a:solidFill>
              <a:round/>
            </a:ln>
            <a:effectLst/>
          </c:spPr>
          <c:marker>
            <c:symbol val="none"/>
          </c:marker>
          <c:cat>
            <c:numRef>
              <c:f>'UG Applications'!$B$1:$E$1</c:f>
              <c:numCache>
                <c:formatCode>0</c:formatCode>
                <c:ptCount val="4"/>
                <c:pt idx="0">
                  <c:v>2020</c:v>
                </c:pt>
                <c:pt idx="1">
                  <c:v>2021</c:v>
                </c:pt>
                <c:pt idx="2">
                  <c:v>2022</c:v>
                </c:pt>
                <c:pt idx="3">
                  <c:v>2023</c:v>
                </c:pt>
              </c:numCache>
            </c:numRef>
          </c:cat>
          <c:val>
            <c:numRef>
              <c:f>'UG Applications'!$B$6:$E$6</c:f>
              <c:numCache>
                <c:formatCode>_(* #,##0_);_(* \(#,##0\);_(* "-"_)</c:formatCode>
                <c:ptCount val="4"/>
                <c:pt idx="0">
                  <c:v>934</c:v>
                </c:pt>
                <c:pt idx="1">
                  <c:v>1077</c:v>
                </c:pt>
                <c:pt idx="2">
                  <c:v>1038</c:v>
                </c:pt>
                <c:pt idx="3">
                  <c:v>1522</c:v>
                </c:pt>
              </c:numCache>
            </c:numRef>
          </c:val>
          <c:smooth val="0"/>
          <c:extLst>
            <c:ext xmlns:c16="http://schemas.microsoft.com/office/drawing/2014/chart" uri="{C3380CC4-5D6E-409C-BE32-E72D297353CC}">
              <c16:uniqueId val="{00000004-7448-4DC0-804C-B5589128098D}"/>
            </c:ext>
          </c:extLst>
        </c:ser>
        <c:ser>
          <c:idx val="5"/>
          <c:order val="5"/>
          <c:tx>
            <c:strRef>
              <c:f>'UG Applications'!$A$7</c:f>
              <c:strCache>
                <c:ptCount val="1"/>
                <c:pt idx="0">
                  <c:v>OIM</c:v>
                </c:pt>
              </c:strCache>
            </c:strRef>
          </c:tx>
          <c:spPr>
            <a:ln w="28575" cap="rnd">
              <a:solidFill>
                <a:schemeClr val="accent6"/>
              </a:solidFill>
              <a:round/>
            </a:ln>
            <a:effectLst/>
          </c:spPr>
          <c:marker>
            <c:symbol val="none"/>
          </c:marker>
          <c:cat>
            <c:numRef>
              <c:f>'UG Applications'!$B$1:$E$1</c:f>
              <c:numCache>
                <c:formatCode>0</c:formatCode>
                <c:ptCount val="4"/>
                <c:pt idx="0">
                  <c:v>2020</c:v>
                </c:pt>
                <c:pt idx="1">
                  <c:v>2021</c:v>
                </c:pt>
                <c:pt idx="2">
                  <c:v>2022</c:v>
                </c:pt>
                <c:pt idx="3">
                  <c:v>2023</c:v>
                </c:pt>
              </c:numCache>
            </c:numRef>
          </c:cat>
          <c:val>
            <c:numRef>
              <c:f>'UG Applications'!$B$7:$E$7</c:f>
              <c:numCache>
                <c:formatCode>_(* #,##0_);_(* \(#,##0\);_(* "-"_)</c:formatCode>
                <c:ptCount val="4"/>
                <c:pt idx="0">
                  <c:v>106</c:v>
                </c:pt>
                <c:pt idx="1">
                  <c:v>142</c:v>
                </c:pt>
                <c:pt idx="2">
                  <c:v>158</c:v>
                </c:pt>
                <c:pt idx="3">
                  <c:v>345</c:v>
                </c:pt>
              </c:numCache>
            </c:numRef>
          </c:val>
          <c:smooth val="0"/>
          <c:extLst>
            <c:ext xmlns:c16="http://schemas.microsoft.com/office/drawing/2014/chart" uri="{C3380CC4-5D6E-409C-BE32-E72D297353CC}">
              <c16:uniqueId val="{00000005-7448-4DC0-804C-B5589128098D}"/>
            </c:ext>
          </c:extLst>
        </c:ser>
        <c:ser>
          <c:idx val="6"/>
          <c:order val="6"/>
          <c:tx>
            <c:strRef>
              <c:f>'UG Applications'!$A$8</c:f>
              <c:strCache>
                <c:ptCount val="1"/>
                <c:pt idx="0">
                  <c:v>SPT</c:v>
                </c:pt>
              </c:strCache>
            </c:strRef>
          </c:tx>
          <c:spPr>
            <a:ln w="28575" cap="rnd">
              <a:solidFill>
                <a:schemeClr val="accent1">
                  <a:lumMod val="60000"/>
                </a:schemeClr>
              </a:solidFill>
              <a:round/>
            </a:ln>
            <a:effectLst/>
          </c:spPr>
          <c:marker>
            <c:symbol val="none"/>
          </c:marker>
          <c:cat>
            <c:numRef>
              <c:f>'UG Applications'!$B$1:$E$1</c:f>
              <c:numCache>
                <c:formatCode>0</c:formatCode>
                <c:ptCount val="4"/>
                <c:pt idx="0">
                  <c:v>2020</c:v>
                </c:pt>
                <c:pt idx="1">
                  <c:v>2021</c:v>
                </c:pt>
                <c:pt idx="2">
                  <c:v>2022</c:v>
                </c:pt>
                <c:pt idx="3">
                  <c:v>2023</c:v>
                </c:pt>
              </c:numCache>
            </c:numRef>
          </c:cat>
          <c:val>
            <c:numRef>
              <c:f>'UG Applications'!$B$8:$E$8</c:f>
              <c:numCache>
                <c:formatCode>_(* #,##0_);_(* \(#,##0\);_(* "-"_)</c:formatCode>
                <c:ptCount val="4"/>
                <c:pt idx="0">
                  <c:v>874</c:v>
                </c:pt>
                <c:pt idx="1">
                  <c:v>820</c:v>
                </c:pt>
                <c:pt idx="2">
                  <c:v>876</c:v>
                </c:pt>
                <c:pt idx="3">
                  <c:v>912</c:v>
                </c:pt>
              </c:numCache>
            </c:numRef>
          </c:val>
          <c:smooth val="0"/>
          <c:extLst>
            <c:ext xmlns:c16="http://schemas.microsoft.com/office/drawing/2014/chart" uri="{C3380CC4-5D6E-409C-BE32-E72D297353CC}">
              <c16:uniqueId val="{00000006-7448-4DC0-804C-B5589128098D}"/>
            </c:ext>
          </c:extLst>
        </c:ser>
        <c:dLbls>
          <c:showLegendKey val="0"/>
          <c:showVal val="0"/>
          <c:showCatName val="0"/>
          <c:showSerName val="0"/>
          <c:showPercent val="0"/>
          <c:showBubbleSize val="0"/>
        </c:dLbls>
        <c:smooth val="0"/>
        <c:axId val="674651903"/>
        <c:axId val="678571423"/>
      </c:lineChart>
      <c:catAx>
        <c:axId val="674651903"/>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571423"/>
        <c:crosses val="autoZero"/>
        <c:auto val="1"/>
        <c:lblAlgn val="ctr"/>
        <c:lblOffset val="100"/>
        <c:noMultiLvlLbl val="0"/>
      </c:catAx>
      <c:valAx>
        <c:axId val="67857142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651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Fall</a:t>
            </a:r>
            <a:r>
              <a:rPr lang="en-US" baseline="0"/>
              <a:t> Applications by Major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278958880139983"/>
          <c:y val="0.17171296296296296"/>
          <c:w val="0.77632152230971119"/>
          <c:h val="0.61498432487605714"/>
        </c:manualLayout>
      </c:layout>
      <c:scatterChart>
        <c:scatterStyle val="lineMarker"/>
        <c:varyColors val="0"/>
        <c:ser>
          <c:idx val="0"/>
          <c:order val="0"/>
          <c:tx>
            <c:strRef>
              <c:f>'UG Applications'!$A$2</c:f>
              <c:strCache>
                <c:ptCount val="1"/>
                <c:pt idx="0">
                  <c:v>ACCT</c:v>
                </c:pt>
              </c:strCache>
            </c:strRef>
          </c:tx>
          <c:spPr>
            <a:ln w="25400" cap="rnd">
              <a:noFill/>
              <a:round/>
            </a:ln>
            <a:effectLst/>
          </c:spPr>
          <c:marker>
            <c:symbol val="circle"/>
            <c:size val="5"/>
            <c:spPr>
              <a:solidFill>
                <a:schemeClr val="accent1"/>
              </a:solidFill>
              <a:ln w="9525">
                <a:solidFill>
                  <a:schemeClr val="accent1"/>
                </a:solidFill>
              </a:ln>
              <a:effectLst/>
            </c:spPr>
          </c:marker>
          <c:xVal>
            <c:numRef>
              <c:f>'UG Applications'!$B$1:$E$1</c:f>
              <c:numCache>
                <c:formatCode>0</c:formatCode>
                <c:ptCount val="4"/>
                <c:pt idx="0">
                  <c:v>2020</c:v>
                </c:pt>
                <c:pt idx="1">
                  <c:v>2021</c:v>
                </c:pt>
                <c:pt idx="2">
                  <c:v>2022</c:v>
                </c:pt>
                <c:pt idx="3">
                  <c:v>2023</c:v>
                </c:pt>
              </c:numCache>
            </c:numRef>
          </c:xVal>
          <c:yVal>
            <c:numRef>
              <c:f>'UG Applications'!$B$2:$E$2</c:f>
              <c:numCache>
                <c:formatCode>_(* #,##0_);_(* \(#,##0\);_(* "-"_)</c:formatCode>
                <c:ptCount val="4"/>
                <c:pt idx="0">
                  <c:v>500</c:v>
                </c:pt>
                <c:pt idx="1">
                  <c:v>477</c:v>
                </c:pt>
                <c:pt idx="2">
                  <c:v>465</c:v>
                </c:pt>
                <c:pt idx="3">
                  <c:v>470</c:v>
                </c:pt>
              </c:numCache>
            </c:numRef>
          </c:yVal>
          <c:smooth val="0"/>
          <c:extLst>
            <c:ext xmlns:c16="http://schemas.microsoft.com/office/drawing/2014/chart" uri="{C3380CC4-5D6E-409C-BE32-E72D297353CC}">
              <c16:uniqueId val="{00000000-7448-4DC0-804C-B5589128098D}"/>
            </c:ext>
          </c:extLst>
        </c:ser>
        <c:ser>
          <c:idx val="1"/>
          <c:order val="1"/>
          <c:tx>
            <c:strRef>
              <c:f>'UG Applications'!$A$3</c:f>
              <c:strCache>
                <c:ptCount val="1"/>
                <c:pt idx="0">
                  <c:v>FIN</c:v>
                </c:pt>
              </c:strCache>
            </c:strRef>
          </c:tx>
          <c:spPr>
            <a:ln w="25400" cap="rnd">
              <a:noFill/>
              <a:round/>
            </a:ln>
            <a:effectLst/>
          </c:spPr>
          <c:marker>
            <c:symbol val="circle"/>
            <c:size val="5"/>
            <c:spPr>
              <a:solidFill>
                <a:schemeClr val="accent2"/>
              </a:solidFill>
              <a:ln w="9525">
                <a:solidFill>
                  <a:schemeClr val="accent2"/>
                </a:solidFill>
              </a:ln>
              <a:effectLst/>
            </c:spPr>
          </c:marker>
          <c:xVal>
            <c:numRef>
              <c:f>'UG Applications'!$B$1:$E$1</c:f>
              <c:numCache>
                <c:formatCode>0</c:formatCode>
                <c:ptCount val="4"/>
                <c:pt idx="0">
                  <c:v>2020</c:v>
                </c:pt>
                <c:pt idx="1">
                  <c:v>2021</c:v>
                </c:pt>
                <c:pt idx="2">
                  <c:v>2022</c:v>
                </c:pt>
                <c:pt idx="3">
                  <c:v>2023</c:v>
                </c:pt>
              </c:numCache>
            </c:numRef>
          </c:xVal>
          <c:yVal>
            <c:numRef>
              <c:f>'UG Applications'!$B$3:$E$3</c:f>
              <c:numCache>
                <c:formatCode>_(* #,##0_);_(* \(#,##0\);_(* "-"_)</c:formatCode>
                <c:ptCount val="4"/>
                <c:pt idx="0">
                  <c:v>1113</c:v>
                </c:pt>
                <c:pt idx="1">
                  <c:v>1257</c:v>
                </c:pt>
                <c:pt idx="2">
                  <c:v>1512</c:v>
                </c:pt>
                <c:pt idx="3">
                  <c:v>2129</c:v>
                </c:pt>
              </c:numCache>
            </c:numRef>
          </c:yVal>
          <c:smooth val="0"/>
          <c:extLst>
            <c:ext xmlns:c16="http://schemas.microsoft.com/office/drawing/2014/chart" uri="{C3380CC4-5D6E-409C-BE32-E72D297353CC}">
              <c16:uniqueId val="{00000001-7448-4DC0-804C-B5589128098D}"/>
            </c:ext>
          </c:extLst>
        </c:ser>
        <c:ser>
          <c:idx val="2"/>
          <c:order val="2"/>
          <c:tx>
            <c:strRef>
              <c:f>'UG Applications'!$A$4</c:f>
              <c:strCache>
                <c:ptCount val="1"/>
                <c:pt idx="0">
                  <c:v>HTM</c:v>
                </c:pt>
              </c:strCache>
            </c:strRef>
          </c:tx>
          <c:spPr>
            <a:ln w="25400" cap="rnd">
              <a:noFill/>
              <a:round/>
            </a:ln>
            <a:effectLst/>
          </c:spPr>
          <c:marker>
            <c:symbol val="circle"/>
            <c:size val="5"/>
            <c:spPr>
              <a:solidFill>
                <a:schemeClr val="accent3"/>
              </a:solidFill>
              <a:ln w="9525">
                <a:solidFill>
                  <a:schemeClr val="accent3"/>
                </a:solidFill>
              </a:ln>
              <a:effectLst/>
            </c:spPr>
          </c:marker>
          <c:xVal>
            <c:numRef>
              <c:f>'UG Applications'!$B$1:$E$1</c:f>
              <c:numCache>
                <c:formatCode>0</c:formatCode>
                <c:ptCount val="4"/>
                <c:pt idx="0">
                  <c:v>2020</c:v>
                </c:pt>
                <c:pt idx="1">
                  <c:v>2021</c:v>
                </c:pt>
                <c:pt idx="2">
                  <c:v>2022</c:v>
                </c:pt>
                <c:pt idx="3">
                  <c:v>2023</c:v>
                </c:pt>
              </c:numCache>
            </c:numRef>
          </c:xVal>
          <c:yVal>
            <c:numRef>
              <c:f>'UG Applications'!$B$4:$E$4</c:f>
              <c:numCache>
                <c:formatCode>_(* #,##0_);_(* \(#,##0\);_(* "-"_)</c:formatCode>
                <c:ptCount val="4"/>
                <c:pt idx="0">
                  <c:v>237</c:v>
                </c:pt>
                <c:pt idx="1">
                  <c:v>206</c:v>
                </c:pt>
                <c:pt idx="2">
                  <c:v>198</c:v>
                </c:pt>
                <c:pt idx="3">
                  <c:v>220</c:v>
                </c:pt>
              </c:numCache>
            </c:numRef>
          </c:yVal>
          <c:smooth val="0"/>
          <c:extLst>
            <c:ext xmlns:c16="http://schemas.microsoft.com/office/drawing/2014/chart" uri="{C3380CC4-5D6E-409C-BE32-E72D297353CC}">
              <c16:uniqueId val="{00000002-7448-4DC0-804C-B5589128098D}"/>
            </c:ext>
          </c:extLst>
        </c:ser>
        <c:ser>
          <c:idx val="3"/>
          <c:order val="3"/>
          <c:tx>
            <c:strRef>
              <c:f>'UG Applications'!$A$5</c:f>
              <c:strCache>
                <c:ptCount val="1"/>
                <c:pt idx="0">
                  <c:v>MGT</c:v>
                </c:pt>
              </c:strCache>
            </c:strRef>
          </c:tx>
          <c:spPr>
            <a:ln w="25400" cap="rnd">
              <a:noFill/>
              <a:round/>
            </a:ln>
            <a:effectLst/>
          </c:spPr>
          <c:marker>
            <c:symbol val="circle"/>
            <c:size val="5"/>
            <c:spPr>
              <a:solidFill>
                <a:schemeClr val="accent4"/>
              </a:solidFill>
              <a:ln w="9525">
                <a:solidFill>
                  <a:schemeClr val="accent4"/>
                </a:solidFill>
              </a:ln>
              <a:effectLst/>
            </c:spPr>
          </c:marker>
          <c:xVal>
            <c:numRef>
              <c:f>'UG Applications'!$B$1:$E$1</c:f>
              <c:numCache>
                <c:formatCode>0</c:formatCode>
                <c:ptCount val="4"/>
                <c:pt idx="0">
                  <c:v>2020</c:v>
                </c:pt>
                <c:pt idx="1">
                  <c:v>2021</c:v>
                </c:pt>
                <c:pt idx="2">
                  <c:v>2022</c:v>
                </c:pt>
                <c:pt idx="3">
                  <c:v>2023</c:v>
                </c:pt>
              </c:numCache>
            </c:numRef>
          </c:xVal>
          <c:yVal>
            <c:numRef>
              <c:f>'UG Applications'!$B$5:$E$5</c:f>
              <c:numCache>
                <c:formatCode>_(* #,##0_);_(* \(#,##0\);_(* "-"_)</c:formatCode>
                <c:ptCount val="4"/>
                <c:pt idx="0">
                  <c:v>426</c:v>
                </c:pt>
                <c:pt idx="1">
                  <c:v>442</c:v>
                </c:pt>
                <c:pt idx="2">
                  <c:v>456</c:v>
                </c:pt>
                <c:pt idx="3">
                  <c:v>1811</c:v>
                </c:pt>
              </c:numCache>
            </c:numRef>
          </c:yVal>
          <c:smooth val="0"/>
          <c:extLst>
            <c:ext xmlns:c16="http://schemas.microsoft.com/office/drawing/2014/chart" uri="{C3380CC4-5D6E-409C-BE32-E72D297353CC}">
              <c16:uniqueId val="{00000003-7448-4DC0-804C-B5589128098D}"/>
            </c:ext>
          </c:extLst>
        </c:ser>
        <c:ser>
          <c:idx val="4"/>
          <c:order val="4"/>
          <c:tx>
            <c:strRef>
              <c:f>'UG Applications'!$A$6</c:f>
              <c:strCache>
                <c:ptCount val="1"/>
                <c:pt idx="0">
                  <c:v>MKT</c:v>
                </c:pt>
              </c:strCache>
            </c:strRef>
          </c:tx>
          <c:spPr>
            <a:ln w="25400" cap="rnd">
              <a:noFill/>
              <a:round/>
            </a:ln>
            <a:effectLst/>
          </c:spPr>
          <c:marker>
            <c:symbol val="circle"/>
            <c:size val="5"/>
            <c:spPr>
              <a:solidFill>
                <a:schemeClr val="accent5"/>
              </a:solidFill>
              <a:ln w="9525">
                <a:solidFill>
                  <a:schemeClr val="accent5"/>
                </a:solidFill>
              </a:ln>
              <a:effectLst/>
            </c:spPr>
          </c:marker>
          <c:xVal>
            <c:numRef>
              <c:f>'UG Applications'!$B$1:$E$1</c:f>
              <c:numCache>
                <c:formatCode>0</c:formatCode>
                <c:ptCount val="4"/>
                <c:pt idx="0">
                  <c:v>2020</c:v>
                </c:pt>
                <c:pt idx="1">
                  <c:v>2021</c:v>
                </c:pt>
                <c:pt idx="2">
                  <c:v>2022</c:v>
                </c:pt>
                <c:pt idx="3">
                  <c:v>2023</c:v>
                </c:pt>
              </c:numCache>
            </c:numRef>
          </c:xVal>
          <c:yVal>
            <c:numRef>
              <c:f>'UG Applications'!$B$6:$E$6</c:f>
              <c:numCache>
                <c:formatCode>_(* #,##0_);_(* \(#,##0\);_(* "-"_)</c:formatCode>
                <c:ptCount val="4"/>
                <c:pt idx="0">
                  <c:v>934</c:v>
                </c:pt>
                <c:pt idx="1">
                  <c:v>1077</c:v>
                </c:pt>
                <c:pt idx="2">
                  <c:v>1038</c:v>
                </c:pt>
                <c:pt idx="3">
                  <c:v>1522</c:v>
                </c:pt>
              </c:numCache>
            </c:numRef>
          </c:yVal>
          <c:smooth val="0"/>
          <c:extLst>
            <c:ext xmlns:c16="http://schemas.microsoft.com/office/drawing/2014/chart" uri="{C3380CC4-5D6E-409C-BE32-E72D297353CC}">
              <c16:uniqueId val="{00000004-7448-4DC0-804C-B5589128098D}"/>
            </c:ext>
          </c:extLst>
        </c:ser>
        <c:ser>
          <c:idx val="5"/>
          <c:order val="5"/>
          <c:tx>
            <c:strRef>
              <c:f>'UG Applications'!$A$7</c:f>
              <c:strCache>
                <c:ptCount val="1"/>
                <c:pt idx="0">
                  <c:v>OIM</c:v>
                </c:pt>
              </c:strCache>
            </c:strRef>
          </c:tx>
          <c:spPr>
            <a:ln w="25400" cap="rnd">
              <a:noFill/>
              <a:round/>
            </a:ln>
            <a:effectLst/>
          </c:spPr>
          <c:marker>
            <c:symbol val="circle"/>
            <c:size val="5"/>
            <c:spPr>
              <a:solidFill>
                <a:schemeClr val="accent6"/>
              </a:solidFill>
              <a:ln w="9525">
                <a:solidFill>
                  <a:schemeClr val="accent6"/>
                </a:solidFill>
              </a:ln>
              <a:effectLst/>
            </c:spPr>
          </c:marker>
          <c:xVal>
            <c:numRef>
              <c:f>'UG Applications'!$B$1:$E$1</c:f>
              <c:numCache>
                <c:formatCode>0</c:formatCode>
                <c:ptCount val="4"/>
                <c:pt idx="0">
                  <c:v>2020</c:v>
                </c:pt>
                <c:pt idx="1">
                  <c:v>2021</c:v>
                </c:pt>
                <c:pt idx="2">
                  <c:v>2022</c:v>
                </c:pt>
                <c:pt idx="3">
                  <c:v>2023</c:v>
                </c:pt>
              </c:numCache>
            </c:numRef>
          </c:xVal>
          <c:yVal>
            <c:numRef>
              <c:f>'UG Applications'!$B$7:$E$7</c:f>
              <c:numCache>
                <c:formatCode>_(* #,##0_);_(* \(#,##0\);_(* "-"_)</c:formatCode>
                <c:ptCount val="4"/>
                <c:pt idx="0">
                  <c:v>106</c:v>
                </c:pt>
                <c:pt idx="1">
                  <c:v>142</c:v>
                </c:pt>
                <c:pt idx="2">
                  <c:v>158</c:v>
                </c:pt>
                <c:pt idx="3">
                  <c:v>345</c:v>
                </c:pt>
              </c:numCache>
            </c:numRef>
          </c:yVal>
          <c:smooth val="0"/>
          <c:extLst>
            <c:ext xmlns:c16="http://schemas.microsoft.com/office/drawing/2014/chart" uri="{C3380CC4-5D6E-409C-BE32-E72D297353CC}">
              <c16:uniqueId val="{00000005-7448-4DC0-804C-B5589128098D}"/>
            </c:ext>
          </c:extLst>
        </c:ser>
        <c:ser>
          <c:idx val="6"/>
          <c:order val="6"/>
          <c:tx>
            <c:strRef>
              <c:f>'UG Applications'!$A$8</c:f>
              <c:strCache>
                <c:ptCount val="1"/>
                <c:pt idx="0">
                  <c:v>SPT</c:v>
                </c:pt>
              </c:strCache>
            </c:strRef>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'UG Applications'!$B$1:$E$1</c:f>
              <c:numCache>
                <c:formatCode>0</c:formatCode>
                <c:ptCount val="4"/>
                <c:pt idx="0">
                  <c:v>2020</c:v>
                </c:pt>
                <c:pt idx="1">
                  <c:v>2021</c:v>
                </c:pt>
                <c:pt idx="2">
                  <c:v>2022</c:v>
                </c:pt>
                <c:pt idx="3">
                  <c:v>2023</c:v>
                </c:pt>
              </c:numCache>
            </c:numRef>
          </c:xVal>
          <c:yVal>
            <c:numRef>
              <c:f>'UG Applications'!$B$8:$E$8</c:f>
              <c:numCache>
                <c:formatCode>_(* #,##0_);_(* \(#,##0\);_(* "-"_)</c:formatCode>
                <c:ptCount val="4"/>
                <c:pt idx="0">
                  <c:v>874</c:v>
                </c:pt>
                <c:pt idx="1">
                  <c:v>820</c:v>
                </c:pt>
                <c:pt idx="2">
                  <c:v>876</c:v>
                </c:pt>
                <c:pt idx="3">
                  <c:v>912</c:v>
                </c:pt>
              </c:numCache>
            </c:numRef>
          </c:yVal>
          <c:smooth val="0"/>
          <c:extLst>
            <c:ext xmlns:c16="http://schemas.microsoft.com/office/drawing/2014/chart" uri="{C3380CC4-5D6E-409C-BE32-E72D297353CC}">
              <c16:uniqueId val="{00000006-7448-4DC0-804C-B5589128098D}"/>
            </c:ext>
          </c:extLst>
        </c:ser>
        <c:dLbls>
          <c:showLegendKey val="0"/>
          <c:showVal val="0"/>
          <c:showCatName val="0"/>
          <c:showSerName val="0"/>
          <c:showPercent val="0"/>
          <c:showBubbleSize val="0"/>
        </c:dLbls>
        <c:axId val="674651903"/>
        <c:axId val="678571423"/>
      </c:scatterChart>
      <c:valAx>
        <c:axId val="674651903"/>
        <c:scaling>
          <c:orientation val="minMax"/>
          <c:max val="2023"/>
          <c:min val="2020"/>
        </c:scaling>
        <c:delete val="0"/>
        <c:axPos val="b"/>
        <c:numFmt formatCode="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571423"/>
        <c:crosses val="autoZero"/>
        <c:crossBetween val="midCat"/>
        <c:majorUnit val="1"/>
      </c:valAx>
      <c:valAx>
        <c:axId val="67857142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65190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Fall</a:t>
            </a:r>
            <a:r>
              <a:rPr lang="en-US" baseline="0"/>
              <a:t> Applications by Major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'UG Applications'!$B$1</c:f>
              <c:strCache>
                <c:ptCount val="1"/>
                <c:pt idx="0">
                  <c:v>2020</c:v>
                </c:pt>
              </c:strCache>
            </c:strRef>
          </c:tx>
          <c:spPr>
            <a:solidFill>
              <a:schemeClr val="accent1"/>
            </a:solidFill>
            <a:ln>
              <a:noFill/>
            </a:ln>
            <a:effectLst/>
          </c:spPr>
          <c:invertIfNegative val="0"/>
          <c:cat>
            <c:strRef>
              <c:f>'UG Applications'!$A$2:$A$8</c:f>
              <c:strCache>
                <c:ptCount val="7"/>
                <c:pt idx="0">
                  <c:v>ACCT</c:v>
                </c:pt>
                <c:pt idx="1">
                  <c:v>FIN</c:v>
                </c:pt>
                <c:pt idx="2">
                  <c:v>HTM</c:v>
                </c:pt>
                <c:pt idx="3">
                  <c:v>MGT</c:v>
                </c:pt>
                <c:pt idx="4">
                  <c:v>MKT</c:v>
                </c:pt>
                <c:pt idx="5">
                  <c:v>OIM</c:v>
                </c:pt>
                <c:pt idx="6">
                  <c:v>SPT</c:v>
                </c:pt>
              </c:strCache>
            </c:strRef>
          </c:cat>
          <c:val>
            <c:numRef>
              <c:f>'UG Applications'!$B$2:$B$8</c:f>
              <c:numCache>
                <c:formatCode>_(* #,##0_);_(* \(#,##0\);_(* "-"_)</c:formatCode>
                <c:ptCount val="7"/>
                <c:pt idx="0">
                  <c:v>500</c:v>
                </c:pt>
                <c:pt idx="1">
                  <c:v>1113</c:v>
                </c:pt>
                <c:pt idx="2">
                  <c:v>237</c:v>
                </c:pt>
                <c:pt idx="3">
                  <c:v>426</c:v>
                </c:pt>
                <c:pt idx="4">
                  <c:v>934</c:v>
                </c:pt>
                <c:pt idx="5">
                  <c:v>106</c:v>
                </c:pt>
                <c:pt idx="6">
                  <c:v>874</c:v>
                </c:pt>
              </c:numCache>
            </c:numRef>
          </c:val>
          <c:extLst>
            <c:ext xmlns:c16="http://schemas.microsoft.com/office/drawing/2014/chart" uri="{C3380CC4-5D6E-409C-BE32-E72D297353CC}">
              <c16:uniqueId val="{00000000-7448-4DC0-804C-B5589128098D}"/>
            </c:ext>
          </c:extLst>
        </c:ser>
        <c:ser>
          <c:idx val="1"/>
          <c:order val="1"/>
          <c:tx>
            <c:strRef>
              <c:f>'UG Applications'!$C$1</c:f>
              <c:strCache>
                <c:ptCount val="1"/>
                <c:pt idx="0">
                  <c:v>2021</c:v>
                </c:pt>
              </c:strCache>
            </c:strRef>
          </c:tx>
          <c:spPr>
            <a:solidFill>
              <a:schemeClr val="accent2"/>
            </a:solidFill>
            <a:ln>
              <a:noFill/>
            </a:ln>
            <a:effectLst/>
          </c:spPr>
          <c:invertIfNegative val="0"/>
          <c:cat>
            <c:strRef>
              <c:f>'UG Applications'!$A$2:$A$8</c:f>
              <c:strCache>
                <c:ptCount val="7"/>
                <c:pt idx="0">
                  <c:v>ACCT</c:v>
                </c:pt>
                <c:pt idx="1">
                  <c:v>FIN</c:v>
                </c:pt>
                <c:pt idx="2">
                  <c:v>HTM</c:v>
                </c:pt>
                <c:pt idx="3">
                  <c:v>MGT</c:v>
                </c:pt>
                <c:pt idx="4">
                  <c:v>MKT</c:v>
                </c:pt>
                <c:pt idx="5">
                  <c:v>OIM</c:v>
                </c:pt>
                <c:pt idx="6">
                  <c:v>SPT</c:v>
                </c:pt>
              </c:strCache>
            </c:strRef>
          </c:cat>
          <c:val>
            <c:numRef>
              <c:f>'UG Applications'!$C$2:$C$8</c:f>
              <c:numCache>
                <c:formatCode>_(* #,##0_);_(* \(#,##0\);_(* "-"_)</c:formatCode>
                <c:ptCount val="7"/>
                <c:pt idx="0">
                  <c:v>477</c:v>
                </c:pt>
                <c:pt idx="1">
                  <c:v>1257</c:v>
                </c:pt>
                <c:pt idx="2">
                  <c:v>206</c:v>
                </c:pt>
                <c:pt idx="3">
                  <c:v>442</c:v>
                </c:pt>
                <c:pt idx="4">
                  <c:v>1077</c:v>
                </c:pt>
                <c:pt idx="5">
                  <c:v>142</c:v>
                </c:pt>
                <c:pt idx="6">
                  <c:v>820</c:v>
                </c:pt>
              </c:numCache>
            </c:numRef>
          </c:val>
          <c:extLst>
            <c:ext xmlns:c16="http://schemas.microsoft.com/office/drawing/2014/chart" uri="{C3380CC4-5D6E-409C-BE32-E72D297353CC}">
              <c16:uniqueId val="{00000001-7448-4DC0-804C-B5589128098D}"/>
            </c:ext>
          </c:extLst>
        </c:ser>
        <c:ser>
          <c:idx val="2"/>
          <c:order val="2"/>
          <c:tx>
            <c:strRef>
              <c:f>'UG Applications'!$D$1</c:f>
              <c:strCache>
                <c:ptCount val="1"/>
                <c:pt idx="0">
                  <c:v>2022</c:v>
                </c:pt>
              </c:strCache>
            </c:strRef>
          </c:tx>
          <c:spPr>
            <a:solidFill>
              <a:schemeClr val="accent3"/>
            </a:solidFill>
            <a:ln>
              <a:noFill/>
            </a:ln>
            <a:effectLst/>
          </c:spPr>
          <c:invertIfNegative val="0"/>
          <c:cat>
            <c:strRef>
              <c:f>'UG Applications'!$A$2:$A$8</c:f>
              <c:strCache>
                <c:ptCount val="7"/>
                <c:pt idx="0">
                  <c:v>ACCT</c:v>
                </c:pt>
                <c:pt idx="1">
                  <c:v>FIN</c:v>
                </c:pt>
                <c:pt idx="2">
                  <c:v>HTM</c:v>
                </c:pt>
                <c:pt idx="3">
                  <c:v>MGT</c:v>
                </c:pt>
                <c:pt idx="4">
                  <c:v>MKT</c:v>
                </c:pt>
                <c:pt idx="5">
                  <c:v>OIM</c:v>
                </c:pt>
                <c:pt idx="6">
                  <c:v>SPT</c:v>
                </c:pt>
              </c:strCache>
            </c:strRef>
          </c:cat>
          <c:val>
            <c:numRef>
              <c:f>'UG Applications'!$D$2:$D$8</c:f>
              <c:numCache>
                <c:formatCode>_(* #,##0_);_(* \(#,##0\);_(* "-"_)</c:formatCode>
                <c:ptCount val="7"/>
                <c:pt idx="0">
                  <c:v>465</c:v>
                </c:pt>
                <c:pt idx="1">
                  <c:v>1512</c:v>
                </c:pt>
                <c:pt idx="2">
                  <c:v>198</c:v>
                </c:pt>
                <c:pt idx="3">
                  <c:v>456</c:v>
                </c:pt>
                <c:pt idx="4">
                  <c:v>1038</c:v>
                </c:pt>
                <c:pt idx="5">
                  <c:v>158</c:v>
                </c:pt>
                <c:pt idx="6">
                  <c:v>876</c:v>
                </c:pt>
              </c:numCache>
            </c:numRef>
          </c:val>
          <c:extLst>
            <c:ext xmlns:c16="http://schemas.microsoft.com/office/drawing/2014/chart" uri="{C3380CC4-5D6E-409C-BE32-E72D297353CC}">
              <c16:uniqueId val="{00000002-7448-4DC0-804C-B5589128098D}"/>
            </c:ext>
          </c:extLst>
        </c:ser>
        <c:ser>
          <c:idx val="3"/>
          <c:order val="3"/>
          <c:tx>
            <c:strRef>
              <c:f>'UG Applications'!$E$1</c:f>
              <c:strCache>
                <c:ptCount val="1"/>
                <c:pt idx="0">
                  <c:v>2023</c:v>
                </c:pt>
              </c:strCache>
            </c:strRef>
          </c:tx>
          <c:spPr>
            <a:solidFill>
              <a:schemeClr val="accent4"/>
            </a:solidFill>
            <a:ln>
              <a:noFill/>
            </a:ln>
            <a:effectLst/>
          </c:spPr>
          <c:invertIfNegative val="0"/>
          <c:cat>
            <c:strRef>
              <c:f>'UG Applications'!$A$2:$A$8</c:f>
              <c:strCache>
                <c:ptCount val="7"/>
                <c:pt idx="0">
                  <c:v>ACCT</c:v>
                </c:pt>
                <c:pt idx="1">
                  <c:v>FIN</c:v>
                </c:pt>
                <c:pt idx="2">
                  <c:v>HTM</c:v>
                </c:pt>
                <c:pt idx="3">
                  <c:v>MGT</c:v>
                </c:pt>
                <c:pt idx="4">
                  <c:v>MKT</c:v>
                </c:pt>
                <c:pt idx="5">
                  <c:v>OIM</c:v>
                </c:pt>
                <c:pt idx="6">
                  <c:v>SPT</c:v>
                </c:pt>
              </c:strCache>
            </c:strRef>
          </c:cat>
          <c:val>
            <c:numRef>
              <c:f>'UG Applications'!$E$2:$E$8</c:f>
              <c:numCache>
                <c:formatCode>_(* #,##0_);_(* \(#,##0\);_(* "-"_)</c:formatCode>
                <c:ptCount val="7"/>
                <c:pt idx="0">
                  <c:v>470</c:v>
                </c:pt>
                <c:pt idx="1">
                  <c:v>2129</c:v>
                </c:pt>
                <c:pt idx="2">
                  <c:v>220</c:v>
                </c:pt>
                <c:pt idx="3">
                  <c:v>1811</c:v>
                </c:pt>
                <c:pt idx="4">
                  <c:v>1522</c:v>
                </c:pt>
                <c:pt idx="5">
                  <c:v>345</c:v>
                </c:pt>
                <c:pt idx="6">
                  <c:v>912</c:v>
                </c:pt>
              </c:numCache>
            </c:numRef>
          </c:val>
          <c:extLst>
            <c:ext xmlns:c16="http://schemas.microsoft.com/office/drawing/2014/chart" uri="{C3380CC4-5D6E-409C-BE32-E72D297353CC}">
              <c16:uniqueId val="{00000003-7448-4DC0-804C-B5589128098D}"/>
            </c:ext>
          </c:extLst>
        </c:ser>
        <c:dLbls>
          <c:showLegendKey val="0"/>
          <c:showVal val="0"/>
          <c:showCatName val="0"/>
          <c:showSerName val="0"/>
          <c:showPercent val="0"/>
          <c:showBubbleSize val="0"/>
        </c:dLbls>
        <c:gapWidth val="150"/>
        <c:axId val="674651903"/>
        <c:axId val="678571423"/>
      </c:barChart>
      <c:catAx>
        <c:axId val="67465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571423"/>
        <c:crosses val="autoZero"/>
        <c:auto val="1"/>
        <c:lblAlgn val="ctr"/>
        <c:lblOffset val="100"/>
        <c:noMultiLvlLbl val="0"/>
      </c:catAx>
      <c:valAx>
        <c:axId val="67857142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651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Fall</a:t>
            </a:r>
            <a:r>
              <a:rPr lang="en-US" baseline="0"/>
              <a:t> Applications by Major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'UG Applications'!$B$1</c:f>
              <c:strCache>
                <c:ptCount val="1"/>
                <c:pt idx="0">
                  <c:v>2020</c:v>
                </c:pt>
              </c:strCache>
            </c:strRef>
          </c:tx>
          <c:spPr>
            <a:solidFill>
              <a:schemeClr val="bg2"/>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0-C819-417A-8221-1B72EB9B8D03}"/>
              </c:ext>
            </c:extLst>
          </c:dPt>
          <c:cat>
            <c:strRef>
              <c:f>'UG Applications'!$A$2:$A$8</c:f>
              <c:strCache>
                <c:ptCount val="7"/>
                <c:pt idx="0">
                  <c:v>ACCT</c:v>
                </c:pt>
                <c:pt idx="1">
                  <c:v>FIN</c:v>
                </c:pt>
                <c:pt idx="2">
                  <c:v>HTM</c:v>
                </c:pt>
                <c:pt idx="3">
                  <c:v>MGT</c:v>
                </c:pt>
                <c:pt idx="4">
                  <c:v>MKT</c:v>
                </c:pt>
                <c:pt idx="5">
                  <c:v>OIM</c:v>
                </c:pt>
                <c:pt idx="6">
                  <c:v>SPT</c:v>
                </c:pt>
              </c:strCache>
            </c:strRef>
          </c:cat>
          <c:val>
            <c:numRef>
              <c:f>'UG Applications'!$B$2:$B$8</c:f>
              <c:numCache>
                <c:formatCode>_(* #,##0_);_(* \(#,##0\);_(* "-"_)</c:formatCode>
                <c:ptCount val="7"/>
                <c:pt idx="0">
                  <c:v>500</c:v>
                </c:pt>
                <c:pt idx="1">
                  <c:v>1113</c:v>
                </c:pt>
                <c:pt idx="2">
                  <c:v>237</c:v>
                </c:pt>
                <c:pt idx="3">
                  <c:v>426</c:v>
                </c:pt>
                <c:pt idx="4">
                  <c:v>934</c:v>
                </c:pt>
                <c:pt idx="5">
                  <c:v>106</c:v>
                </c:pt>
                <c:pt idx="6">
                  <c:v>874</c:v>
                </c:pt>
              </c:numCache>
            </c:numRef>
          </c:val>
          <c:extLst>
            <c:ext xmlns:c16="http://schemas.microsoft.com/office/drawing/2014/chart" uri="{C3380CC4-5D6E-409C-BE32-E72D297353CC}">
              <c16:uniqueId val="{00000000-7448-4DC0-804C-B5589128098D}"/>
            </c:ext>
          </c:extLst>
        </c:ser>
        <c:ser>
          <c:idx val="1"/>
          <c:order val="1"/>
          <c:tx>
            <c:strRef>
              <c:f>'UG Applications'!$C$1</c:f>
              <c:strCache>
                <c:ptCount val="1"/>
                <c:pt idx="0">
                  <c:v>2021</c:v>
                </c:pt>
              </c:strCache>
            </c:strRef>
          </c:tx>
          <c:spPr>
            <a:solidFill>
              <a:schemeClr val="bg2"/>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5-C819-417A-8221-1B72EB9B8D03}"/>
              </c:ext>
            </c:extLst>
          </c:dPt>
          <c:cat>
            <c:strRef>
              <c:f>'UG Applications'!$A$2:$A$8</c:f>
              <c:strCache>
                <c:ptCount val="7"/>
                <c:pt idx="0">
                  <c:v>ACCT</c:v>
                </c:pt>
                <c:pt idx="1">
                  <c:v>FIN</c:v>
                </c:pt>
                <c:pt idx="2">
                  <c:v>HTM</c:v>
                </c:pt>
                <c:pt idx="3">
                  <c:v>MGT</c:v>
                </c:pt>
                <c:pt idx="4">
                  <c:v>MKT</c:v>
                </c:pt>
                <c:pt idx="5">
                  <c:v>OIM</c:v>
                </c:pt>
                <c:pt idx="6">
                  <c:v>SPT</c:v>
                </c:pt>
              </c:strCache>
            </c:strRef>
          </c:cat>
          <c:val>
            <c:numRef>
              <c:f>'UG Applications'!$C$2:$C$8</c:f>
              <c:numCache>
                <c:formatCode>_(* #,##0_);_(* \(#,##0\);_(* "-"_)</c:formatCode>
                <c:ptCount val="7"/>
                <c:pt idx="0">
                  <c:v>477</c:v>
                </c:pt>
                <c:pt idx="1">
                  <c:v>1257</c:v>
                </c:pt>
                <c:pt idx="2">
                  <c:v>206</c:v>
                </c:pt>
                <c:pt idx="3">
                  <c:v>442</c:v>
                </c:pt>
                <c:pt idx="4">
                  <c:v>1077</c:v>
                </c:pt>
                <c:pt idx="5">
                  <c:v>142</c:v>
                </c:pt>
                <c:pt idx="6">
                  <c:v>820</c:v>
                </c:pt>
              </c:numCache>
            </c:numRef>
          </c:val>
          <c:extLst>
            <c:ext xmlns:c16="http://schemas.microsoft.com/office/drawing/2014/chart" uri="{C3380CC4-5D6E-409C-BE32-E72D297353CC}">
              <c16:uniqueId val="{00000001-7448-4DC0-804C-B5589128098D}"/>
            </c:ext>
          </c:extLst>
        </c:ser>
        <c:ser>
          <c:idx val="2"/>
          <c:order val="2"/>
          <c:tx>
            <c:strRef>
              <c:f>'UG Applications'!$D$1</c:f>
              <c:strCache>
                <c:ptCount val="1"/>
                <c:pt idx="0">
                  <c:v>2022</c:v>
                </c:pt>
              </c:strCache>
            </c:strRef>
          </c:tx>
          <c:spPr>
            <a:solidFill>
              <a:schemeClr val="bg2"/>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C819-417A-8221-1B72EB9B8D03}"/>
              </c:ext>
            </c:extLst>
          </c:dPt>
          <c:cat>
            <c:strRef>
              <c:f>'UG Applications'!$A$2:$A$8</c:f>
              <c:strCache>
                <c:ptCount val="7"/>
                <c:pt idx="0">
                  <c:v>ACCT</c:v>
                </c:pt>
                <c:pt idx="1">
                  <c:v>FIN</c:v>
                </c:pt>
                <c:pt idx="2">
                  <c:v>HTM</c:v>
                </c:pt>
                <c:pt idx="3">
                  <c:v>MGT</c:v>
                </c:pt>
                <c:pt idx="4">
                  <c:v>MKT</c:v>
                </c:pt>
                <c:pt idx="5">
                  <c:v>OIM</c:v>
                </c:pt>
                <c:pt idx="6">
                  <c:v>SPT</c:v>
                </c:pt>
              </c:strCache>
            </c:strRef>
          </c:cat>
          <c:val>
            <c:numRef>
              <c:f>'UG Applications'!$D$2:$D$8</c:f>
              <c:numCache>
                <c:formatCode>_(* #,##0_);_(* \(#,##0\);_(* "-"_)</c:formatCode>
                <c:ptCount val="7"/>
                <c:pt idx="0">
                  <c:v>465</c:v>
                </c:pt>
                <c:pt idx="1">
                  <c:v>1512</c:v>
                </c:pt>
                <c:pt idx="2">
                  <c:v>198</c:v>
                </c:pt>
                <c:pt idx="3">
                  <c:v>456</c:v>
                </c:pt>
                <c:pt idx="4">
                  <c:v>1038</c:v>
                </c:pt>
                <c:pt idx="5">
                  <c:v>158</c:v>
                </c:pt>
                <c:pt idx="6">
                  <c:v>876</c:v>
                </c:pt>
              </c:numCache>
            </c:numRef>
          </c:val>
          <c:extLst>
            <c:ext xmlns:c16="http://schemas.microsoft.com/office/drawing/2014/chart" uri="{C3380CC4-5D6E-409C-BE32-E72D297353CC}">
              <c16:uniqueId val="{00000002-7448-4DC0-804C-B5589128098D}"/>
            </c:ext>
          </c:extLst>
        </c:ser>
        <c:ser>
          <c:idx val="3"/>
          <c:order val="3"/>
          <c:tx>
            <c:strRef>
              <c:f>'UG Applications'!$E$1</c:f>
              <c:strCache>
                <c:ptCount val="1"/>
                <c:pt idx="0">
                  <c:v>2023</c:v>
                </c:pt>
              </c:strCache>
            </c:strRef>
          </c:tx>
          <c:spPr>
            <a:solidFill>
              <a:schemeClr val="bg2"/>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2-C819-417A-8221-1B72EB9B8D03}"/>
              </c:ext>
            </c:extLst>
          </c:dPt>
          <c:cat>
            <c:strRef>
              <c:f>'UG Applications'!$A$2:$A$8</c:f>
              <c:strCache>
                <c:ptCount val="7"/>
                <c:pt idx="0">
                  <c:v>ACCT</c:v>
                </c:pt>
                <c:pt idx="1">
                  <c:v>FIN</c:v>
                </c:pt>
                <c:pt idx="2">
                  <c:v>HTM</c:v>
                </c:pt>
                <c:pt idx="3">
                  <c:v>MGT</c:v>
                </c:pt>
                <c:pt idx="4">
                  <c:v>MKT</c:v>
                </c:pt>
                <c:pt idx="5">
                  <c:v>OIM</c:v>
                </c:pt>
                <c:pt idx="6">
                  <c:v>SPT</c:v>
                </c:pt>
              </c:strCache>
            </c:strRef>
          </c:cat>
          <c:val>
            <c:numRef>
              <c:f>'UG Applications'!$E$2:$E$8</c:f>
              <c:numCache>
                <c:formatCode>_(* #,##0_);_(* \(#,##0\);_(* "-"_)</c:formatCode>
                <c:ptCount val="7"/>
                <c:pt idx="0">
                  <c:v>470</c:v>
                </c:pt>
                <c:pt idx="1">
                  <c:v>2129</c:v>
                </c:pt>
                <c:pt idx="2">
                  <c:v>220</c:v>
                </c:pt>
                <c:pt idx="3">
                  <c:v>1811</c:v>
                </c:pt>
                <c:pt idx="4">
                  <c:v>1522</c:v>
                </c:pt>
                <c:pt idx="5">
                  <c:v>345</c:v>
                </c:pt>
                <c:pt idx="6">
                  <c:v>912</c:v>
                </c:pt>
              </c:numCache>
            </c:numRef>
          </c:val>
          <c:extLst>
            <c:ext xmlns:c16="http://schemas.microsoft.com/office/drawing/2014/chart" uri="{C3380CC4-5D6E-409C-BE32-E72D297353CC}">
              <c16:uniqueId val="{00000003-7448-4DC0-804C-B5589128098D}"/>
            </c:ext>
          </c:extLst>
        </c:ser>
        <c:dLbls>
          <c:showLegendKey val="0"/>
          <c:showVal val="0"/>
          <c:showCatName val="0"/>
          <c:showSerName val="0"/>
          <c:showPercent val="0"/>
          <c:showBubbleSize val="0"/>
        </c:dLbls>
        <c:gapWidth val="150"/>
        <c:overlap val="-8"/>
        <c:axId val="674651903"/>
        <c:axId val="678571423"/>
      </c:barChart>
      <c:catAx>
        <c:axId val="67465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571423"/>
        <c:crosses val="autoZero"/>
        <c:auto val="1"/>
        <c:lblAlgn val="ctr"/>
        <c:lblOffset val="100"/>
        <c:noMultiLvlLbl val="0"/>
      </c:catAx>
      <c:valAx>
        <c:axId val="67857142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651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Fall</a:t>
            </a:r>
            <a:r>
              <a:rPr lang="en-US" baseline="0"/>
              <a:t> Applications by Major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'UG Applications'!$B$1</c:f>
              <c:strCache>
                <c:ptCount val="1"/>
                <c:pt idx="0">
                  <c:v>2020</c:v>
                </c:pt>
              </c:strCache>
            </c:strRef>
          </c:tx>
          <c:spPr>
            <a:solidFill>
              <a:schemeClr val="bg2"/>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0-C819-417A-8221-1B72EB9B8D03}"/>
              </c:ext>
            </c:extLst>
          </c:dPt>
          <c:cat>
            <c:strRef>
              <c:f>'UG Applications'!$A$2:$A$8</c:f>
              <c:strCache>
                <c:ptCount val="7"/>
                <c:pt idx="0">
                  <c:v>ACCT</c:v>
                </c:pt>
                <c:pt idx="1">
                  <c:v>FIN</c:v>
                </c:pt>
                <c:pt idx="2">
                  <c:v>HTM</c:v>
                </c:pt>
                <c:pt idx="3">
                  <c:v>MGT</c:v>
                </c:pt>
                <c:pt idx="4">
                  <c:v>MKT</c:v>
                </c:pt>
                <c:pt idx="5">
                  <c:v>OIM</c:v>
                </c:pt>
                <c:pt idx="6">
                  <c:v>SPT</c:v>
                </c:pt>
              </c:strCache>
            </c:strRef>
          </c:cat>
          <c:val>
            <c:numRef>
              <c:f>'UG Applications'!$B$2:$B$8</c:f>
              <c:numCache>
                <c:formatCode>_(* #,##0_);_(* \(#,##0\);_(* "-"_)</c:formatCode>
                <c:ptCount val="7"/>
                <c:pt idx="0">
                  <c:v>500</c:v>
                </c:pt>
                <c:pt idx="1">
                  <c:v>1113</c:v>
                </c:pt>
                <c:pt idx="2">
                  <c:v>237</c:v>
                </c:pt>
                <c:pt idx="3">
                  <c:v>426</c:v>
                </c:pt>
                <c:pt idx="4">
                  <c:v>934</c:v>
                </c:pt>
                <c:pt idx="5">
                  <c:v>106</c:v>
                </c:pt>
                <c:pt idx="6">
                  <c:v>874</c:v>
                </c:pt>
              </c:numCache>
            </c:numRef>
          </c:val>
          <c:extLst>
            <c:ext xmlns:c16="http://schemas.microsoft.com/office/drawing/2014/chart" uri="{C3380CC4-5D6E-409C-BE32-E72D297353CC}">
              <c16:uniqueId val="{00000000-7448-4DC0-804C-B5589128098D}"/>
            </c:ext>
          </c:extLst>
        </c:ser>
        <c:ser>
          <c:idx val="1"/>
          <c:order val="1"/>
          <c:tx>
            <c:strRef>
              <c:f>'UG Applications'!$C$1</c:f>
              <c:strCache>
                <c:ptCount val="1"/>
                <c:pt idx="0">
                  <c:v>2021</c:v>
                </c:pt>
              </c:strCache>
            </c:strRef>
          </c:tx>
          <c:spPr>
            <a:solidFill>
              <a:schemeClr val="bg2"/>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5-C819-417A-8221-1B72EB9B8D03}"/>
              </c:ext>
            </c:extLst>
          </c:dPt>
          <c:cat>
            <c:strRef>
              <c:f>'UG Applications'!$A$2:$A$8</c:f>
              <c:strCache>
                <c:ptCount val="7"/>
                <c:pt idx="0">
                  <c:v>ACCT</c:v>
                </c:pt>
                <c:pt idx="1">
                  <c:v>FIN</c:v>
                </c:pt>
                <c:pt idx="2">
                  <c:v>HTM</c:v>
                </c:pt>
                <c:pt idx="3">
                  <c:v>MGT</c:v>
                </c:pt>
                <c:pt idx="4">
                  <c:v>MKT</c:v>
                </c:pt>
                <c:pt idx="5">
                  <c:v>OIM</c:v>
                </c:pt>
                <c:pt idx="6">
                  <c:v>SPT</c:v>
                </c:pt>
              </c:strCache>
            </c:strRef>
          </c:cat>
          <c:val>
            <c:numRef>
              <c:f>'UG Applications'!$C$2:$C$8</c:f>
              <c:numCache>
                <c:formatCode>_(* #,##0_);_(* \(#,##0\);_(* "-"_)</c:formatCode>
                <c:ptCount val="7"/>
                <c:pt idx="0">
                  <c:v>477</c:v>
                </c:pt>
                <c:pt idx="1">
                  <c:v>1257</c:v>
                </c:pt>
                <c:pt idx="2">
                  <c:v>206</c:v>
                </c:pt>
                <c:pt idx="3">
                  <c:v>442</c:v>
                </c:pt>
                <c:pt idx="4">
                  <c:v>1077</c:v>
                </c:pt>
                <c:pt idx="5">
                  <c:v>142</c:v>
                </c:pt>
                <c:pt idx="6">
                  <c:v>820</c:v>
                </c:pt>
              </c:numCache>
            </c:numRef>
          </c:val>
          <c:extLst>
            <c:ext xmlns:c16="http://schemas.microsoft.com/office/drawing/2014/chart" uri="{C3380CC4-5D6E-409C-BE32-E72D297353CC}">
              <c16:uniqueId val="{00000001-7448-4DC0-804C-B5589128098D}"/>
            </c:ext>
          </c:extLst>
        </c:ser>
        <c:ser>
          <c:idx val="2"/>
          <c:order val="2"/>
          <c:tx>
            <c:strRef>
              <c:f>'UG Applications'!$D$1</c:f>
              <c:strCache>
                <c:ptCount val="1"/>
                <c:pt idx="0">
                  <c:v>2022</c:v>
                </c:pt>
              </c:strCache>
            </c:strRef>
          </c:tx>
          <c:spPr>
            <a:solidFill>
              <a:schemeClr val="bg2"/>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C819-417A-8221-1B72EB9B8D03}"/>
              </c:ext>
            </c:extLst>
          </c:dPt>
          <c:cat>
            <c:strRef>
              <c:f>'UG Applications'!$A$2:$A$8</c:f>
              <c:strCache>
                <c:ptCount val="7"/>
                <c:pt idx="0">
                  <c:v>ACCT</c:v>
                </c:pt>
                <c:pt idx="1">
                  <c:v>FIN</c:v>
                </c:pt>
                <c:pt idx="2">
                  <c:v>HTM</c:v>
                </c:pt>
                <c:pt idx="3">
                  <c:v>MGT</c:v>
                </c:pt>
                <c:pt idx="4">
                  <c:v>MKT</c:v>
                </c:pt>
                <c:pt idx="5">
                  <c:v>OIM</c:v>
                </c:pt>
                <c:pt idx="6">
                  <c:v>SPT</c:v>
                </c:pt>
              </c:strCache>
            </c:strRef>
          </c:cat>
          <c:val>
            <c:numRef>
              <c:f>'UG Applications'!$D$2:$D$8</c:f>
              <c:numCache>
                <c:formatCode>_(* #,##0_);_(* \(#,##0\);_(* "-"_)</c:formatCode>
                <c:ptCount val="7"/>
                <c:pt idx="0">
                  <c:v>465</c:v>
                </c:pt>
                <c:pt idx="1">
                  <c:v>1512</c:v>
                </c:pt>
                <c:pt idx="2">
                  <c:v>198</c:v>
                </c:pt>
                <c:pt idx="3">
                  <c:v>456</c:v>
                </c:pt>
                <c:pt idx="4">
                  <c:v>1038</c:v>
                </c:pt>
                <c:pt idx="5">
                  <c:v>158</c:v>
                </c:pt>
                <c:pt idx="6">
                  <c:v>876</c:v>
                </c:pt>
              </c:numCache>
            </c:numRef>
          </c:val>
          <c:extLst>
            <c:ext xmlns:c16="http://schemas.microsoft.com/office/drawing/2014/chart" uri="{C3380CC4-5D6E-409C-BE32-E72D297353CC}">
              <c16:uniqueId val="{00000002-7448-4DC0-804C-B5589128098D}"/>
            </c:ext>
          </c:extLst>
        </c:ser>
        <c:ser>
          <c:idx val="3"/>
          <c:order val="3"/>
          <c:tx>
            <c:strRef>
              <c:f>'UG Applications'!$E$1</c:f>
              <c:strCache>
                <c:ptCount val="1"/>
                <c:pt idx="0">
                  <c:v>2023</c:v>
                </c:pt>
              </c:strCache>
            </c:strRef>
          </c:tx>
          <c:spPr>
            <a:solidFill>
              <a:schemeClr val="bg2"/>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2-C819-417A-8221-1B72EB9B8D03}"/>
              </c:ext>
            </c:extLst>
          </c:dPt>
          <c:cat>
            <c:strRef>
              <c:f>'UG Applications'!$A$2:$A$8</c:f>
              <c:strCache>
                <c:ptCount val="7"/>
                <c:pt idx="0">
                  <c:v>ACCT</c:v>
                </c:pt>
                <c:pt idx="1">
                  <c:v>FIN</c:v>
                </c:pt>
                <c:pt idx="2">
                  <c:v>HTM</c:v>
                </c:pt>
                <c:pt idx="3">
                  <c:v>MGT</c:v>
                </c:pt>
                <c:pt idx="4">
                  <c:v>MKT</c:v>
                </c:pt>
                <c:pt idx="5">
                  <c:v>OIM</c:v>
                </c:pt>
                <c:pt idx="6">
                  <c:v>SPT</c:v>
                </c:pt>
              </c:strCache>
            </c:strRef>
          </c:cat>
          <c:val>
            <c:numRef>
              <c:f>'UG Applications'!$E$2:$E$8</c:f>
              <c:numCache>
                <c:formatCode>_(* #,##0_);_(* \(#,##0\);_(* "-"_)</c:formatCode>
                <c:ptCount val="7"/>
                <c:pt idx="0">
                  <c:v>470</c:v>
                </c:pt>
                <c:pt idx="1">
                  <c:v>2129</c:v>
                </c:pt>
                <c:pt idx="2">
                  <c:v>220</c:v>
                </c:pt>
                <c:pt idx="3">
                  <c:v>1811</c:v>
                </c:pt>
                <c:pt idx="4">
                  <c:v>1522</c:v>
                </c:pt>
                <c:pt idx="5">
                  <c:v>345</c:v>
                </c:pt>
                <c:pt idx="6">
                  <c:v>912</c:v>
                </c:pt>
              </c:numCache>
            </c:numRef>
          </c:val>
          <c:extLst>
            <c:ext xmlns:c16="http://schemas.microsoft.com/office/drawing/2014/chart" uri="{C3380CC4-5D6E-409C-BE32-E72D297353CC}">
              <c16:uniqueId val="{00000003-7448-4DC0-804C-B5589128098D}"/>
            </c:ext>
          </c:extLst>
        </c:ser>
        <c:dLbls>
          <c:showLegendKey val="0"/>
          <c:showVal val="0"/>
          <c:showCatName val="0"/>
          <c:showSerName val="0"/>
          <c:showPercent val="0"/>
          <c:showBubbleSize val="0"/>
        </c:dLbls>
        <c:gapWidth val="150"/>
        <c:overlap val="-8"/>
        <c:axId val="674651903"/>
        <c:axId val="678571423"/>
      </c:barChart>
      <c:catAx>
        <c:axId val="67465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571423"/>
        <c:crosses val="autoZero"/>
        <c:auto val="1"/>
        <c:lblAlgn val="ctr"/>
        <c:lblOffset val="100"/>
        <c:noMultiLvlLbl val="0"/>
      </c:catAx>
      <c:valAx>
        <c:axId val="67857142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651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Fall</a:t>
            </a:r>
            <a:r>
              <a:rPr lang="en-US" baseline="0"/>
              <a:t> Applications by Major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'UG Applications'!$A$2</c:f>
              <c:strCache>
                <c:ptCount val="1"/>
                <c:pt idx="0">
                  <c:v>ACCT</c:v>
                </c:pt>
              </c:strCache>
            </c:strRef>
          </c:tx>
          <c:spPr>
            <a:solidFill>
              <a:schemeClr val="accent1"/>
            </a:solidFill>
            <a:ln>
              <a:noFill/>
            </a:ln>
            <a:effectLst/>
          </c:spPr>
          <c:invertIfNegative val="0"/>
          <c:cat>
            <c:numRef>
              <c:f>'UG Applications'!$B$1:$E$1</c:f>
              <c:numCache>
                <c:formatCode>0</c:formatCode>
                <c:ptCount val="4"/>
                <c:pt idx="0">
                  <c:v>2020</c:v>
                </c:pt>
                <c:pt idx="1">
                  <c:v>2021</c:v>
                </c:pt>
                <c:pt idx="2">
                  <c:v>2022</c:v>
                </c:pt>
                <c:pt idx="3">
                  <c:v>2023</c:v>
                </c:pt>
              </c:numCache>
            </c:numRef>
          </c:cat>
          <c:val>
            <c:numRef>
              <c:f>'UG Applications'!$B$2:$E$2</c:f>
              <c:numCache>
                <c:formatCode>_(* #,##0_);_(* \(#,##0\);_(* "-"_)</c:formatCode>
                <c:ptCount val="4"/>
                <c:pt idx="0">
                  <c:v>500</c:v>
                </c:pt>
                <c:pt idx="1">
                  <c:v>477</c:v>
                </c:pt>
                <c:pt idx="2">
                  <c:v>465</c:v>
                </c:pt>
                <c:pt idx="3">
                  <c:v>470</c:v>
                </c:pt>
              </c:numCache>
            </c:numRef>
          </c:val>
          <c:extLst>
            <c:ext xmlns:c16="http://schemas.microsoft.com/office/drawing/2014/chart" uri="{C3380CC4-5D6E-409C-BE32-E72D297353CC}">
              <c16:uniqueId val="{00000000-7448-4DC0-804C-B5589128098D}"/>
            </c:ext>
          </c:extLst>
        </c:ser>
        <c:ser>
          <c:idx val="1"/>
          <c:order val="1"/>
          <c:tx>
            <c:strRef>
              <c:f>'UG Applications'!$A$3</c:f>
              <c:strCache>
                <c:ptCount val="1"/>
                <c:pt idx="0">
                  <c:v>FIN</c:v>
                </c:pt>
              </c:strCache>
            </c:strRef>
          </c:tx>
          <c:spPr>
            <a:solidFill>
              <a:schemeClr val="accent2"/>
            </a:solidFill>
            <a:ln>
              <a:noFill/>
            </a:ln>
            <a:effectLst/>
          </c:spPr>
          <c:invertIfNegative val="0"/>
          <c:cat>
            <c:numRef>
              <c:f>'UG Applications'!$B$1:$E$1</c:f>
              <c:numCache>
                <c:formatCode>0</c:formatCode>
                <c:ptCount val="4"/>
                <c:pt idx="0">
                  <c:v>2020</c:v>
                </c:pt>
                <c:pt idx="1">
                  <c:v>2021</c:v>
                </c:pt>
                <c:pt idx="2">
                  <c:v>2022</c:v>
                </c:pt>
                <c:pt idx="3">
                  <c:v>2023</c:v>
                </c:pt>
              </c:numCache>
            </c:numRef>
          </c:cat>
          <c:val>
            <c:numRef>
              <c:f>'UG Applications'!$B$3:$E$3</c:f>
              <c:numCache>
                <c:formatCode>_(* #,##0_);_(* \(#,##0\);_(* "-"_)</c:formatCode>
                <c:ptCount val="4"/>
                <c:pt idx="0">
                  <c:v>1113</c:v>
                </c:pt>
                <c:pt idx="1">
                  <c:v>1257</c:v>
                </c:pt>
                <c:pt idx="2">
                  <c:v>1512</c:v>
                </c:pt>
                <c:pt idx="3">
                  <c:v>2129</c:v>
                </c:pt>
              </c:numCache>
            </c:numRef>
          </c:val>
          <c:extLst>
            <c:ext xmlns:c16="http://schemas.microsoft.com/office/drawing/2014/chart" uri="{C3380CC4-5D6E-409C-BE32-E72D297353CC}">
              <c16:uniqueId val="{00000001-7448-4DC0-804C-B5589128098D}"/>
            </c:ext>
          </c:extLst>
        </c:ser>
        <c:ser>
          <c:idx val="2"/>
          <c:order val="2"/>
          <c:tx>
            <c:strRef>
              <c:f>'UG Applications'!$A$4</c:f>
              <c:strCache>
                <c:ptCount val="1"/>
                <c:pt idx="0">
                  <c:v>HTM</c:v>
                </c:pt>
              </c:strCache>
            </c:strRef>
          </c:tx>
          <c:spPr>
            <a:solidFill>
              <a:schemeClr val="accent3"/>
            </a:solidFill>
            <a:ln>
              <a:noFill/>
            </a:ln>
            <a:effectLst/>
          </c:spPr>
          <c:invertIfNegative val="0"/>
          <c:cat>
            <c:numRef>
              <c:f>'UG Applications'!$B$1:$E$1</c:f>
              <c:numCache>
                <c:formatCode>0</c:formatCode>
                <c:ptCount val="4"/>
                <c:pt idx="0">
                  <c:v>2020</c:v>
                </c:pt>
                <c:pt idx="1">
                  <c:v>2021</c:v>
                </c:pt>
                <c:pt idx="2">
                  <c:v>2022</c:v>
                </c:pt>
                <c:pt idx="3">
                  <c:v>2023</c:v>
                </c:pt>
              </c:numCache>
            </c:numRef>
          </c:cat>
          <c:val>
            <c:numRef>
              <c:f>'UG Applications'!$B$4:$E$4</c:f>
              <c:numCache>
                <c:formatCode>_(* #,##0_);_(* \(#,##0\);_(* "-"_)</c:formatCode>
                <c:ptCount val="4"/>
                <c:pt idx="0">
                  <c:v>237</c:v>
                </c:pt>
                <c:pt idx="1">
                  <c:v>206</c:v>
                </c:pt>
                <c:pt idx="2">
                  <c:v>198</c:v>
                </c:pt>
                <c:pt idx="3">
                  <c:v>220</c:v>
                </c:pt>
              </c:numCache>
            </c:numRef>
          </c:val>
          <c:extLst>
            <c:ext xmlns:c16="http://schemas.microsoft.com/office/drawing/2014/chart" uri="{C3380CC4-5D6E-409C-BE32-E72D297353CC}">
              <c16:uniqueId val="{00000002-7448-4DC0-804C-B5589128098D}"/>
            </c:ext>
          </c:extLst>
        </c:ser>
        <c:ser>
          <c:idx val="3"/>
          <c:order val="3"/>
          <c:tx>
            <c:strRef>
              <c:f>'UG Applications'!$A$5</c:f>
              <c:strCache>
                <c:ptCount val="1"/>
                <c:pt idx="0">
                  <c:v>MGT</c:v>
                </c:pt>
              </c:strCache>
            </c:strRef>
          </c:tx>
          <c:spPr>
            <a:solidFill>
              <a:schemeClr val="accent4"/>
            </a:solidFill>
            <a:ln>
              <a:noFill/>
            </a:ln>
            <a:effectLst/>
          </c:spPr>
          <c:invertIfNegative val="0"/>
          <c:cat>
            <c:numRef>
              <c:f>'UG Applications'!$B$1:$E$1</c:f>
              <c:numCache>
                <c:formatCode>0</c:formatCode>
                <c:ptCount val="4"/>
                <c:pt idx="0">
                  <c:v>2020</c:v>
                </c:pt>
                <c:pt idx="1">
                  <c:v>2021</c:v>
                </c:pt>
                <c:pt idx="2">
                  <c:v>2022</c:v>
                </c:pt>
                <c:pt idx="3">
                  <c:v>2023</c:v>
                </c:pt>
              </c:numCache>
            </c:numRef>
          </c:cat>
          <c:val>
            <c:numRef>
              <c:f>'UG Applications'!$B$5:$E$5</c:f>
              <c:numCache>
                <c:formatCode>_(* #,##0_);_(* \(#,##0\);_(* "-"_)</c:formatCode>
                <c:ptCount val="4"/>
                <c:pt idx="0">
                  <c:v>426</c:v>
                </c:pt>
                <c:pt idx="1">
                  <c:v>442</c:v>
                </c:pt>
                <c:pt idx="2">
                  <c:v>456</c:v>
                </c:pt>
                <c:pt idx="3">
                  <c:v>1811</c:v>
                </c:pt>
              </c:numCache>
            </c:numRef>
          </c:val>
          <c:extLst>
            <c:ext xmlns:c16="http://schemas.microsoft.com/office/drawing/2014/chart" uri="{C3380CC4-5D6E-409C-BE32-E72D297353CC}">
              <c16:uniqueId val="{00000003-7448-4DC0-804C-B5589128098D}"/>
            </c:ext>
          </c:extLst>
        </c:ser>
        <c:ser>
          <c:idx val="4"/>
          <c:order val="4"/>
          <c:tx>
            <c:strRef>
              <c:f>'UG Applications'!$A$6</c:f>
              <c:strCache>
                <c:ptCount val="1"/>
                <c:pt idx="0">
                  <c:v>MKT</c:v>
                </c:pt>
              </c:strCache>
            </c:strRef>
          </c:tx>
          <c:spPr>
            <a:solidFill>
              <a:schemeClr val="accent5"/>
            </a:solidFill>
            <a:ln>
              <a:noFill/>
            </a:ln>
            <a:effectLst/>
          </c:spPr>
          <c:invertIfNegative val="0"/>
          <c:cat>
            <c:numRef>
              <c:f>'UG Applications'!$B$1:$E$1</c:f>
              <c:numCache>
                <c:formatCode>0</c:formatCode>
                <c:ptCount val="4"/>
                <c:pt idx="0">
                  <c:v>2020</c:v>
                </c:pt>
                <c:pt idx="1">
                  <c:v>2021</c:v>
                </c:pt>
                <c:pt idx="2">
                  <c:v>2022</c:v>
                </c:pt>
                <c:pt idx="3">
                  <c:v>2023</c:v>
                </c:pt>
              </c:numCache>
            </c:numRef>
          </c:cat>
          <c:val>
            <c:numRef>
              <c:f>'UG Applications'!$B$6:$E$6</c:f>
              <c:numCache>
                <c:formatCode>_(* #,##0_);_(* \(#,##0\);_(* "-"_)</c:formatCode>
                <c:ptCount val="4"/>
                <c:pt idx="0">
                  <c:v>934</c:v>
                </c:pt>
                <c:pt idx="1">
                  <c:v>1077</c:v>
                </c:pt>
                <c:pt idx="2">
                  <c:v>1038</c:v>
                </c:pt>
                <c:pt idx="3">
                  <c:v>1522</c:v>
                </c:pt>
              </c:numCache>
            </c:numRef>
          </c:val>
          <c:extLst>
            <c:ext xmlns:c16="http://schemas.microsoft.com/office/drawing/2014/chart" uri="{C3380CC4-5D6E-409C-BE32-E72D297353CC}">
              <c16:uniqueId val="{00000004-7448-4DC0-804C-B5589128098D}"/>
            </c:ext>
          </c:extLst>
        </c:ser>
        <c:ser>
          <c:idx val="5"/>
          <c:order val="5"/>
          <c:tx>
            <c:strRef>
              <c:f>'UG Applications'!$A$7</c:f>
              <c:strCache>
                <c:ptCount val="1"/>
                <c:pt idx="0">
                  <c:v>OIM</c:v>
                </c:pt>
              </c:strCache>
            </c:strRef>
          </c:tx>
          <c:spPr>
            <a:solidFill>
              <a:schemeClr val="accent6"/>
            </a:solidFill>
            <a:ln>
              <a:noFill/>
            </a:ln>
            <a:effectLst/>
          </c:spPr>
          <c:invertIfNegative val="0"/>
          <c:cat>
            <c:numRef>
              <c:f>'UG Applications'!$B$1:$E$1</c:f>
              <c:numCache>
                <c:formatCode>0</c:formatCode>
                <c:ptCount val="4"/>
                <c:pt idx="0">
                  <c:v>2020</c:v>
                </c:pt>
                <c:pt idx="1">
                  <c:v>2021</c:v>
                </c:pt>
                <c:pt idx="2">
                  <c:v>2022</c:v>
                </c:pt>
                <c:pt idx="3">
                  <c:v>2023</c:v>
                </c:pt>
              </c:numCache>
            </c:numRef>
          </c:cat>
          <c:val>
            <c:numRef>
              <c:f>'UG Applications'!$B$7:$E$7</c:f>
              <c:numCache>
                <c:formatCode>_(* #,##0_);_(* \(#,##0\);_(* "-"_)</c:formatCode>
                <c:ptCount val="4"/>
                <c:pt idx="0">
                  <c:v>106</c:v>
                </c:pt>
                <c:pt idx="1">
                  <c:v>142</c:v>
                </c:pt>
                <c:pt idx="2">
                  <c:v>158</c:v>
                </c:pt>
                <c:pt idx="3">
                  <c:v>345</c:v>
                </c:pt>
              </c:numCache>
            </c:numRef>
          </c:val>
          <c:extLst>
            <c:ext xmlns:c16="http://schemas.microsoft.com/office/drawing/2014/chart" uri="{C3380CC4-5D6E-409C-BE32-E72D297353CC}">
              <c16:uniqueId val="{00000005-7448-4DC0-804C-B5589128098D}"/>
            </c:ext>
          </c:extLst>
        </c:ser>
        <c:ser>
          <c:idx val="6"/>
          <c:order val="6"/>
          <c:tx>
            <c:strRef>
              <c:f>'UG Applications'!$A$8</c:f>
              <c:strCache>
                <c:ptCount val="1"/>
                <c:pt idx="0">
                  <c:v>SPT</c:v>
                </c:pt>
              </c:strCache>
            </c:strRef>
          </c:tx>
          <c:spPr>
            <a:solidFill>
              <a:schemeClr val="accent1">
                <a:lumMod val="60000"/>
              </a:schemeClr>
            </a:solidFill>
            <a:ln>
              <a:noFill/>
            </a:ln>
            <a:effectLst/>
          </c:spPr>
          <c:invertIfNegative val="0"/>
          <c:cat>
            <c:numRef>
              <c:f>'UG Applications'!$B$1:$E$1</c:f>
              <c:numCache>
                <c:formatCode>0</c:formatCode>
                <c:ptCount val="4"/>
                <c:pt idx="0">
                  <c:v>2020</c:v>
                </c:pt>
                <c:pt idx="1">
                  <c:v>2021</c:v>
                </c:pt>
                <c:pt idx="2">
                  <c:v>2022</c:v>
                </c:pt>
                <c:pt idx="3">
                  <c:v>2023</c:v>
                </c:pt>
              </c:numCache>
            </c:numRef>
          </c:cat>
          <c:val>
            <c:numRef>
              <c:f>'UG Applications'!$B$8:$E$8</c:f>
              <c:numCache>
                <c:formatCode>_(* #,##0_);_(* \(#,##0\);_(* "-"_)</c:formatCode>
                <c:ptCount val="4"/>
                <c:pt idx="0">
                  <c:v>874</c:v>
                </c:pt>
                <c:pt idx="1">
                  <c:v>820</c:v>
                </c:pt>
                <c:pt idx="2">
                  <c:v>876</c:v>
                </c:pt>
                <c:pt idx="3">
                  <c:v>912</c:v>
                </c:pt>
              </c:numCache>
            </c:numRef>
          </c:val>
          <c:extLst>
            <c:ext xmlns:c16="http://schemas.microsoft.com/office/drawing/2014/chart" uri="{C3380CC4-5D6E-409C-BE32-E72D297353CC}">
              <c16:uniqueId val="{00000006-7448-4DC0-804C-B5589128098D}"/>
            </c:ext>
          </c:extLst>
        </c:ser>
        <c:dLbls>
          <c:showLegendKey val="0"/>
          <c:showVal val="0"/>
          <c:showCatName val="0"/>
          <c:showSerName val="0"/>
          <c:showPercent val="0"/>
          <c:showBubbleSize val="0"/>
        </c:dLbls>
        <c:gapWidth val="150"/>
        <c:overlap val="100"/>
        <c:axId val="674651903"/>
        <c:axId val="678571423"/>
      </c:barChart>
      <c:catAx>
        <c:axId val="674651903"/>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571423"/>
        <c:crosses val="autoZero"/>
        <c:auto val="1"/>
        <c:lblAlgn val="ctr"/>
        <c:lblOffset val="100"/>
        <c:noMultiLvlLbl val="0"/>
      </c:catAx>
      <c:valAx>
        <c:axId val="67857142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651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Finande Applications Fall 2020-2023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'UG Applications'!$A$16</c:f>
              <c:strCache>
                <c:ptCount val="1"/>
                <c:pt idx="0">
                  <c:v>FIN</c:v>
                </c:pt>
              </c:strCache>
            </c:strRef>
          </c:tx>
          <c:spPr>
            <a:solidFill>
              <a:schemeClr val="accent1"/>
            </a:solidFill>
            <a:ln>
              <a:noFill/>
            </a:ln>
            <a:effectLst/>
          </c:spPr>
          <c:invertIfNegative val="0"/>
          <c:cat>
            <c:numRef>
              <c:f>'UG Applications'!$B$15:$E$15</c:f>
              <c:numCache>
                <c:formatCode>0</c:formatCode>
                <c:ptCount val="4"/>
                <c:pt idx="0">
                  <c:v>2020</c:v>
                </c:pt>
                <c:pt idx="1">
                  <c:v>2021</c:v>
                </c:pt>
                <c:pt idx="2">
                  <c:v>2022</c:v>
                </c:pt>
                <c:pt idx="3">
                  <c:v>2023</c:v>
                </c:pt>
              </c:numCache>
            </c:numRef>
          </c:cat>
          <c:val>
            <c:numRef>
              <c:f>'UG Applications'!$B$16:$E$16</c:f>
              <c:numCache>
                <c:formatCode>_(* #,##0_);_(* \(#,##0\);_(* "-"_)</c:formatCode>
                <c:ptCount val="4"/>
                <c:pt idx="0">
                  <c:v>1113</c:v>
                </c:pt>
                <c:pt idx="1">
                  <c:v>1257</c:v>
                </c:pt>
                <c:pt idx="2">
                  <c:v>1512</c:v>
                </c:pt>
                <c:pt idx="3">
                  <c:v>2129</c:v>
                </c:pt>
              </c:numCache>
            </c:numRef>
          </c:val>
          <c:extLst>
            <c:ext xmlns:c16="http://schemas.microsoft.com/office/drawing/2014/chart" uri="{C3380CC4-5D6E-409C-BE32-E72D297353CC}">
              <c16:uniqueId val="{00000000-B470-4A94-A8CF-529CA626D667}"/>
            </c:ext>
          </c:extLst>
        </c:ser>
        <c:dLbls>
          <c:showLegendKey val="0"/>
          <c:showVal val="0"/>
          <c:showCatName val="0"/>
          <c:showSerName val="0"/>
          <c:showPercent val="0"/>
          <c:showBubbleSize val="0"/>
        </c:dLbls>
        <c:gapWidth val="219"/>
        <c:overlap val="-27"/>
        <c:axId val="1672565583"/>
        <c:axId val="1664261247"/>
      </c:barChart>
      <c:catAx>
        <c:axId val="1672565583"/>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261247"/>
        <c:crosses val="autoZero"/>
        <c:auto val="1"/>
        <c:lblAlgn val="ctr"/>
        <c:lblOffset val="100"/>
        <c:noMultiLvlLbl val="0"/>
      </c:catAx>
      <c:valAx>
        <c:axId val="166426124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5655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Fall</a:t>
            </a:r>
            <a:r>
              <a:rPr lang="en-US" baseline="0"/>
              <a:t> Applications by Major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'UG Applications 2'!$A$8</c:f>
              <c:strCache>
                <c:ptCount val="1"/>
                <c:pt idx="0">
                  <c:v>HTM</c:v>
                </c:pt>
              </c:strCache>
            </c:strRef>
          </c:tx>
          <c:spPr>
            <a:solidFill>
              <a:schemeClr val="accent1"/>
            </a:solidFill>
            <a:ln>
              <a:noFill/>
            </a:ln>
            <a:effectLst/>
          </c:spPr>
          <c:invertIfNegative val="0"/>
          <c:cat>
            <c:strRef>
              <c:f>'UG Applications 2'!$B$1:$E$1</c:f>
              <c:strCache>
                <c:ptCount val="4"/>
                <c:pt idx="0">
                  <c:v>2020</c:v>
                </c:pt>
                <c:pt idx="1">
                  <c:v>2021</c:v>
                </c:pt>
                <c:pt idx="2">
                  <c:v>2022</c:v>
                </c:pt>
                <c:pt idx="3">
                  <c:v>2023</c:v>
                </c:pt>
              </c:strCache>
            </c:strRef>
          </c:cat>
          <c:val>
            <c:numRef>
              <c:f>'UG Applications 2'!$B$8:$E$8</c:f>
              <c:numCache>
                <c:formatCode>_(* #,##0_);_(* \(#,##0\);_(* "-"_)</c:formatCode>
                <c:ptCount val="4"/>
                <c:pt idx="0">
                  <c:v>237</c:v>
                </c:pt>
                <c:pt idx="1">
                  <c:v>206</c:v>
                </c:pt>
                <c:pt idx="2">
                  <c:v>198</c:v>
                </c:pt>
                <c:pt idx="3">
                  <c:v>220</c:v>
                </c:pt>
              </c:numCache>
            </c:numRef>
          </c:val>
          <c:extLst>
            <c:ext xmlns:c16="http://schemas.microsoft.com/office/drawing/2014/chart" uri="{C3380CC4-5D6E-409C-BE32-E72D297353CC}">
              <c16:uniqueId val="{00000000-13C8-3344-8272-C2AC3EA501B1}"/>
            </c:ext>
          </c:extLst>
        </c:ser>
        <c:ser>
          <c:idx val="1"/>
          <c:order val="1"/>
          <c:tx>
            <c:strRef>
              <c:f>'UG Applications 2'!$A$2</c:f>
              <c:strCache>
                <c:ptCount val="1"/>
                <c:pt idx="0">
                  <c:v>FIN</c:v>
                </c:pt>
              </c:strCache>
            </c:strRef>
          </c:tx>
          <c:spPr>
            <a:solidFill>
              <a:schemeClr val="accent2"/>
            </a:solidFill>
            <a:ln>
              <a:noFill/>
            </a:ln>
            <a:effectLst/>
          </c:spPr>
          <c:invertIfNegative val="0"/>
          <c:cat>
            <c:strRef>
              <c:f>'UG Applications 2'!$B$1:$E$1</c:f>
              <c:strCache>
                <c:ptCount val="4"/>
                <c:pt idx="0">
                  <c:v>2020</c:v>
                </c:pt>
                <c:pt idx="1">
                  <c:v>2021</c:v>
                </c:pt>
                <c:pt idx="2">
                  <c:v>2022</c:v>
                </c:pt>
                <c:pt idx="3">
                  <c:v>2023</c:v>
                </c:pt>
              </c:strCache>
            </c:strRef>
          </c:cat>
          <c:val>
            <c:numRef>
              <c:f>'UG Applications 2'!$B$2:$E$2</c:f>
              <c:numCache>
                <c:formatCode>_(* #,##0_);_(* \(#,##0\);_(* "-"_)</c:formatCode>
                <c:ptCount val="4"/>
                <c:pt idx="0">
                  <c:v>1113</c:v>
                </c:pt>
                <c:pt idx="1">
                  <c:v>1257</c:v>
                </c:pt>
                <c:pt idx="2">
                  <c:v>1512</c:v>
                </c:pt>
                <c:pt idx="3">
                  <c:v>2129</c:v>
                </c:pt>
              </c:numCache>
            </c:numRef>
          </c:val>
          <c:extLst>
            <c:ext xmlns:c16="http://schemas.microsoft.com/office/drawing/2014/chart" uri="{C3380CC4-5D6E-409C-BE32-E72D297353CC}">
              <c16:uniqueId val="{00000001-13C8-3344-8272-C2AC3EA501B1}"/>
            </c:ext>
          </c:extLst>
        </c:ser>
        <c:ser>
          <c:idx val="2"/>
          <c:order val="2"/>
          <c:tx>
            <c:strRef>
              <c:f>'UG Applications 2'!$A$3</c:f>
              <c:strCache>
                <c:ptCount val="1"/>
                <c:pt idx="0">
                  <c:v>MGT</c:v>
                </c:pt>
              </c:strCache>
            </c:strRef>
          </c:tx>
          <c:spPr>
            <a:solidFill>
              <a:schemeClr val="accent3"/>
            </a:solidFill>
            <a:ln>
              <a:noFill/>
            </a:ln>
            <a:effectLst/>
          </c:spPr>
          <c:invertIfNegative val="0"/>
          <c:cat>
            <c:strRef>
              <c:f>'UG Applications 2'!$B$1:$E$1</c:f>
              <c:strCache>
                <c:ptCount val="4"/>
                <c:pt idx="0">
                  <c:v>2020</c:v>
                </c:pt>
                <c:pt idx="1">
                  <c:v>2021</c:v>
                </c:pt>
                <c:pt idx="2">
                  <c:v>2022</c:v>
                </c:pt>
                <c:pt idx="3">
                  <c:v>2023</c:v>
                </c:pt>
              </c:strCache>
            </c:strRef>
          </c:cat>
          <c:val>
            <c:numRef>
              <c:f>'UG Applications 2'!$B$3:$E$3</c:f>
              <c:numCache>
                <c:formatCode>_(* #,##0_);_(* \(#,##0\);_(* "-"_)</c:formatCode>
                <c:ptCount val="4"/>
                <c:pt idx="0">
                  <c:v>426</c:v>
                </c:pt>
                <c:pt idx="1">
                  <c:v>442</c:v>
                </c:pt>
                <c:pt idx="2">
                  <c:v>456</c:v>
                </c:pt>
                <c:pt idx="3">
                  <c:v>1811</c:v>
                </c:pt>
              </c:numCache>
            </c:numRef>
          </c:val>
          <c:extLst>
            <c:ext xmlns:c16="http://schemas.microsoft.com/office/drawing/2014/chart" uri="{C3380CC4-5D6E-409C-BE32-E72D297353CC}">
              <c16:uniqueId val="{00000002-13C8-3344-8272-C2AC3EA501B1}"/>
            </c:ext>
          </c:extLst>
        </c:ser>
        <c:ser>
          <c:idx val="3"/>
          <c:order val="3"/>
          <c:tx>
            <c:strRef>
              <c:f>'UG Applications 2'!$A$4</c:f>
              <c:strCache>
                <c:ptCount val="1"/>
                <c:pt idx="0">
                  <c:v>MKT</c:v>
                </c:pt>
              </c:strCache>
            </c:strRef>
          </c:tx>
          <c:spPr>
            <a:solidFill>
              <a:schemeClr val="accent4"/>
            </a:solidFill>
            <a:ln>
              <a:noFill/>
            </a:ln>
            <a:effectLst/>
          </c:spPr>
          <c:invertIfNegative val="0"/>
          <c:cat>
            <c:strRef>
              <c:f>'UG Applications 2'!$B$1:$E$1</c:f>
              <c:strCache>
                <c:ptCount val="4"/>
                <c:pt idx="0">
                  <c:v>2020</c:v>
                </c:pt>
                <c:pt idx="1">
                  <c:v>2021</c:v>
                </c:pt>
                <c:pt idx="2">
                  <c:v>2022</c:v>
                </c:pt>
                <c:pt idx="3">
                  <c:v>2023</c:v>
                </c:pt>
              </c:strCache>
            </c:strRef>
          </c:cat>
          <c:val>
            <c:numRef>
              <c:f>'UG Applications 2'!$B$4:$E$4</c:f>
              <c:numCache>
                <c:formatCode>_(* #,##0_);_(* \(#,##0\);_(* "-"_)</c:formatCode>
                <c:ptCount val="4"/>
                <c:pt idx="0">
                  <c:v>934</c:v>
                </c:pt>
                <c:pt idx="1">
                  <c:v>1077</c:v>
                </c:pt>
                <c:pt idx="2">
                  <c:v>1038</c:v>
                </c:pt>
                <c:pt idx="3">
                  <c:v>1522</c:v>
                </c:pt>
              </c:numCache>
            </c:numRef>
          </c:val>
          <c:extLst>
            <c:ext xmlns:c16="http://schemas.microsoft.com/office/drawing/2014/chart" uri="{C3380CC4-5D6E-409C-BE32-E72D297353CC}">
              <c16:uniqueId val="{00000003-13C8-3344-8272-C2AC3EA501B1}"/>
            </c:ext>
          </c:extLst>
        </c:ser>
        <c:ser>
          <c:idx val="4"/>
          <c:order val="4"/>
          <c:tx>
            <c:strRef>
              <c:f>'UG Applications 2'!$A$5</c:f>
              <c:strCache>
                <c:ptCount val="1"/>
                <c:pt idx="0">
                  <c:v>SPT</c:v>
                </c:pt>
              </c:strCache>
            </c:strRef>
          </c:tx>
          <c:spPr>
            <a:solidFill>
              <a:schemeClr val="accent5"/>
            </a:solidFill>
            <a:ln>
              <a:noFill/>
            </a:ln>
            <a:effectLst/>
          </c:spPr>
          <c:invertIfNegative val="0"/>
          <c:cat>
            <c:strRef>
              <c:f>'UG Applications 2'!$B$1:$E$1</c:f>
              <c:strCache>
                <c:ptCount val="4"/>
                <c:pt idx="0">
                  <c:v>2020</c:v>
                </c:pt>
                <c:pt idx="1">
                  <c:v>2021</c:v>
                </c:pt>
                <c:pt idx="2">
                  <c:v>2022</c:v>
                </c:pt>
                <c:pt idx="3">
                  <c:v>2023</c:v>
                </c:pt>
              </c:strCache>
            </c:strRef>
          </c:cat>
          <c:val>
            <c:numRef>
              <c:f>'UG Applications 2'!$B$5:$E$5</c:f>
              <c:numCache>
                <c:formatCode>_(* #,##0_);_(* \(#,##0\);_(* "-"_)</c:formatCode>
                <c:ptCount val="4"/>
                <c:pt idx="0">
                  <c:v>874</c:v>
                </c:pt>
                <c:pt idx="1">
                  <c:v>820</c:v>
                </c:pt>
                <c:pt idx="2">
                  <c:v>876</c:v>
                </c:pt>
                <c:pt idx="3">
                  <c:v>912</c:v>
                </c:pt>
              </c:numCache>
            </c:numRef>
          </c:val>
          <c:extLst>
            <c:ext xmlns:c16="http://schemas.microsoft.com/office/drawing/2014/chart" uri="{C3380CC4-5D6E-409C-BE32-E72D297353CC}">
              <c16:uniqueId val="{00000004-13C8-3344-8272-C2AC3EA501B1}"/>
            </c:ext>
          </c:extLst>
        </c:ser>
        <c:ser>
          <c:idx val="5"/>
          <c:order val="5"/>
          <c:tx>
            <c:strRef>
              <c:f>'UG Applications 2'!$A$6</c:f>
              <c:strCache>
                <c:ptCount val="1"/>
                <c:pt idx="0">
                  <c:v>ACCT</c:v>
                </c:pt>
              </c:strCache>
            </c:strRef>
          </c:tx>
          <c:spPr>
            <a:solidFill>
              <a:schemeClr val="accent6"/>
            </a:solidFill>
            <a:ln>
              <a:noFill/>
            </a:ln>
            <a:effectLst/>
          </c:spPr>
          <c:invertIfNegative val="0"/>
          <c:cat>
            <c:strRef>
              <c:f>'UG Applications 2'!$B$1:$E$1</c:f>
              <c:strCache>
                <c:ptCount val="4"/>
                <c:pt idx="0">
                  <c:v>2020</c:v>
                </c:pt>
                <c:pt idx="1">
                  <c:v>2021</c:v>
                </c:pt>
                <c:pt idx="2">
                  <c:v>2022</c:v>
                </c:pt>
                <c:pt idx="3">
                  <c:v>2023</c:v>
                </c:pt>
              </c:strCache>
            </c:strRef>
          </c:cat>
          <c:val>
            <c:numRef>
              <c:f>'UG Applications 2'!$B$6:$E$6</c:f>
              <c:numCache>
                <c:formatCode>_(* #,##0_);_(* \(#,##0\);_(* "-"_)</c:formatCode>
                <c:ptCount val="4"/>
                <c:pt idx="0">
                  <c:v>500</c:v>
                </c:pt>
                <c:pt idx="1">
                  <c:v>477</c:v>
                </c:pt>
                <c:pt idx="2">
                  <c:v>465</c:v>
                </c:pt>
                <c:pt idx="3">
                  <c:v>470</c:v>
                </c:pt>
              </c:numCache>
            </c:numRef>
          </c:val>
          <c:extLst>
            <c:ext xmlns:c16="http://schemas.microsoft.com/office/drawing/2014/chart" uri="{C3380CC4-5D6E-409C-BE32-E72D297353CC}">
              <c16:uniqueId val="{00000005-13C8-3344-8272-C2AC3EA501B1}"/>
            </c:ext>
          </c:extLst>
        </c:ser>
        <c:ser>
          <c:idx val="6"/>
          <c:order val="6"/>
          <c:tx>
            <c:strRef>
              <c:f>'UG Applications 2'!$A$7</c:f>
              <c:strCache>
                <c:ptCount val="1"/>
                <c:pt idx="0">
                  <c:v>OIM</c:v>
                </c:pt>
              </c:strCache>
            </c:strRef>
          </c:tx>
          <c:spPr>
            <a:solidFill>
              <a:schemeClr val="accent1">
                <a:lumMod val="60000"/>
              </a:schemeClr>
            </a:solidFill>
            <a:ln>
              <a:noFill/>
            </a:ln>
            <a:effectLst/>
          </c:spPr>
          <c:invertIfNegative val="0"/>
          <c:cat>
            <c:strRef>
              <c:f>'UG Applications 2'!$B$1:$E$1</c:f>
              <c:strCache>
                <c:ptCount val="4"/>
                <c:pt idx="0">
                  <c:v>2020</c:v>
                </c:pt>
                <c:pt idx="1">
                  <c:v>2021</c:v>
                </c:pt>
                <c:pt idx="2">
                  <c:v>2022</c:v>
                </c:pt>
                <c:pt idx="3">
                  <c:v>2023</c:v>
                </c:pt>
              </c:strCache>
            </c:strRef>
          </c:cat>
          <c:val>
            <c:numRef>
              <c:f>'UG Applications 2'!$B$7:$E$7</c:f>
              <c:numCache>
                <c:formatCode>_(* #,##0_);_(* \(#,##0\);_(* "-"_)</c:formatCode>
                <c:ptCount val="4"/>
                <c:pt idx="0">
                  <c:v>106</c:v>
                </c:pt>
                <c:pt idx="1">
                  <c:v>142</c:v>
                </c:pt>
                <c:pt idx="2">
                  <c:v>158</c:v>
                </c:pt>
                <c:pt idx="3">
                  <c:v>345</c:v>
                </c:pt>
              </c:numCache>
            </c:numRef>
          </c:val>
          <c:extLst>
            <c:ext xmlns:c16="http://schemas.microsoft.com/office/drawing/2014/chart" uri="{C3380CC4-5D6E-409C-BE32-E72D297353CC}">
              <c16:uniqueId val="{00000006-13C8-3344-8272-C2AC3EA501B1}"/>
            </c:ext>
          </c:extLst>
        </c:ser>
        <c:dLbls>
          <c:showLegendKey val="0"/>
          <c:showVal val="0"/>
          <c:showCatName val="0"/>
          <c:showSerName val="0"/>
          <c:showPercent val="0"/>
          <c:showBubbleSize val="0"/>
        </c:dLbls>
        <c:gapWidth val="150"/>
        <c:overlap val="100"/>
        <c:axId val="674651903"/>
        <c:axId val="678571423"/>
      </c:barChart>
      <c:catAx>
        <c:axId val="674651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571423"/>
        <c:crosses val="autoZero"/>
        <c:auto val="1"/>
        <c:lblAlgn val="ctr"/>
        <c:lblOffset val="100"/>
        <c:noMultiLvlLbl val="0"/>
      </c:catAx>
      <c:valAx>
        <c:axId val="67857142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651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Fall</a:t>
            </a:r>
            <a:r>
              <a:rPr lang="en-US" baseline="0"/>
              <a:t> Applications by Major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'UG Applications 2'!$A$8</c:f>
              <c:strCache>
                <c:ptCount val="1"/>
                <c:pt idx="0">
                  <c:v>HTM</c:v>
                </c:pt>
              </c:strCache>
            </c:strRef>
          </c:tx>
          <c:spPr>
            <a:solidFill>
              <a:schemeClr val="accent1"/>
            </a:solidFill>
            <a:ln>
              <a:noFill/>
            </a:ln>
            <a:effectLst/>
          </c:spPr>
          <c:invertIfNegative val="0"/>
          <c:cat>
            <c:strRef>
              <c:f>'UG Applications 2'!$B$1:$E$1</c:f>
              <c:strCache>
                <c:ptCount val="4"/>
                <c:pt idx="0">
                  <c:v>2020</c:v>
                </c:pt>
                <c:pt idx="1">
                  <c:v>2021</c:v>
                </c:pt>
                <c:pt idx="2">
                  <c:v>2022</c:v>
                </c:pt>
                <c:pt idx="3">
                  <c:v>2023</c:v>
                </c:pt>
              </c:strCache>
            </c:strRef>
          </c:cat>
          <c:val>
            <c:numRef>
              <c:f>'UG Applications 2'!$B$8:$E$8</c:f>
              <c:numCache>
                <c:formatCode>_(* #,##0_);_(* \(#,##0\);_(* "-"_)</c:formatCode>
                <c:ptCount val="4"/>
                <c:pt idx="0">
                  <c:v>237</c:v>
                </c:pt>
                <c:pt idx="1">
                  <c:v>206</c:v>
                </c:pt>
                <c:pt idx="2">
                  <c:v>198</c:v>
                </c:pt>
                <c:pt idx="3">
                  <c:v>220</c:v>
                </c:pt>
              </c:numCache>
            </c:numRef>
          </c:val>
          <c:extLst>
            <c:ext xmlns:c16="http://schemas.microsoft.com/office/drawing/2014/chart" uri="{C3380CC4-5D6E-409C-BE32-E72D297353CC}">
              <c16:uniqueId val="{00000000-35F2-8D4A-9466-86AD7A4D356E}"/>
            </c:ext>
          </c:extLst>
        </c:ser>
        <c:ser>
          <c:idx val="1"/>
          <c:order val="1"/>
          <c:tx>
            <c:strRef>
              <c:f>'UG Applications 2'!$A$2</c:f>
              <c:strCache>
                <c:ptCount val="1"/>
                <c:pt idx="0">
                  <c:v>FIN</c:v>
                </c:pt>
              </c:strCache>
            </c:strRef>
          </c:tx>
          <c:spPr>
            <a:solidFill>
              <a:schemeClr val="accent2"/>
            </a:solidFill>
            <a:ln>
              <a:noFill/>
            </a:ln>
            <a:effectLst/>
          </c:spPr>
          <c:invertIfNegative val="0"/>
          <c:cat>
            <c:strRef>
              <c:f>'UG Applications 2'!$B$1:$E$1</c:f>
              <c:strCache>
                <c:ptCount val="4"/>
                <c:pt idx="0">
                  <c:v>2020</c:v>
                </c:pt>
                <c:pt idx="1">
                  <c:v>2021</c:v>
                </c:pt>
                <c:pt idx="2">
                  <c:v>2022</c:v>
                </c:pt>
                <c:pt idx="3">
                  <c:v>2023</c:v>
                </c:pt>
              </c:strCache>
            </c:strRef>
          </c:cat>
          <c:val>
            <c:numRef>
              <c:f>'UG Applications 2'!$B$2:$E$2</c:f>
              <c:numCache>
                <c:formatCode>_(* #,##0_);_(* \(#,##0\);_(* "-"_)</c:formatCode>
                <c:ptCount val="4"/>
                <c:pt idx="0">
                  <c:v>1113</c:v>
                </c:pt>
                <c:pt idx="1">
                  <c:v>1257</c:v>
                </c:pt>
                <c:pt idx="2">
                  <c:v>1512</c:v>
                </c:pt>
                <c:pt idx="3">
                  <c:v>2129</c:v>
                </c:pt>
              </c:numCache>
            </c:numRef>
          </c:val>
          <c:extLst>
            <c:ext xmlns:c16="http://schemas.microsoft.com/office/drawing/2014/chart" uri="{C3380CC4-5D6E-409C-BE32-E72D297353CC}">
              <c16:uniqueId val="{00000001-35F2-8D4A-9466-86AD7A4D356E}"/>
            </c:ext>
          </c:extLst>
        </c:ser>
        <c:ser>
          <c:idx val="2"/>
          <c:order val="2"/>
          <c:tx>
            <c:strRef>
              <c:f>'UG Applications 2'!$A$3</c:f>
              <c:strCache>
                <c:ptCount val="1"/>
                <c:pt idx="0">
                  <c:v>MGT</c:v>
                </c:pt>
              </c:strCache>
            </c:strRef>
          </c:tx>
          <c:spPr>
            <a:solidFill>
              <a:schemeClr val="accent3"/>
            </a:solidFill>
            <a:ln>
              <a:noFill/>
            </a:ln>
            <a:effectLst/>
          </c:spPr>
          <c:invertIfNegative val="0"/>
          <c:cat>
            <c:strRef>
              <c:f>'UG Applications 2'!$B$1:$E$1</c:f>
              <c:strCache>
                <c:ptCount val="4"/>
                <c:pt idx="0">
                  <c:v>2020</c:v>
                </c:pt>
                <c:pt idx="1">
                  <c:v>2021</c:v>
                </c:pt>
                <c:pt idx="2">
                  <c:v>2022</c:v>
                </c:pt>
                <c:pt idx="3">
                  <c:v>2023</c:v>
                </c:pt>
              </c:strCache>
            </c:strRef>
          </c:cat>
          <c:val>
            <c:numRef>
              <c:f>'UG Applications 2'!$B$3:$E$3</c:f>
              <c:numCache>
                <c:formatCode>_(* #,##0_);_(* \(#,##0\);_(* "-"_)</c:formatCode>
                <c:ptCount val="4"/>
                <c:pt idx="0">
                  <c:v>426</c:v>
                </c:pt>
                <c:pt idx="1">
                  <c:v>442</c:v>
                </c:pt>
                <c:pt idx="2">
                  <c:v>456</c:v>
                </c:pt>
                <c:pt idx="3">
                  <c:v>1811</c:v>
                </c:pt>
              </c:numCache>
            </c:numRef>
          </c:val>
          <c:extLst>
            <c:ext xmlns:c16="http://schemas.microsoft.com/office/drawing/2014/chart" uri="{C3380CC4-5D6E-409C-BE32-E72D297353CC}">
              <c16:uniqueId val="{00000002-35F2-8D4A-9466-86AD7A4D356E}"/>
            </c:ext>
          </c:extLst>
        </c:ser>
        <c:ser>
          <c:idx val="3"/>
          <c:order val="3"/>
          <c:tx>
            <c:strRef>
              <c:f>'UG Applications 2'!$A$4</c:f>
              <c:strCache>
                <c:ptCount val="1"/>
                <c:pt idx="0">
                  <c:v>MKT</c:v>
                </c:pt>
              </c:strCache>
            </c:strRef>
          </c:tx>
          <c:spPr>
            <a:solidFill>
              <a:schemeClr val="accent4"/>
            </a:solidFill>
            <a:ln>
              <a:noFill/>
            </a:ln>
            <a:effectLst/>
          </c:spPr>
          <c:invertIfNegative val="0"/>
          <c:cat>
            <c:strRef>
              <c:f>'UG Applications 2'!$B$1:$E$1</c:f>
              <c:strCache>
                <c:ptCount val="4"/>
                <c:pt idx="0">
                  <c:v>2020</c:v>
                </c:pt>
                <c:pt idx="1">
                  <c:v>2021</c:v>
                </c:pt>
                <c:pt idx="2">
                  <c:v>2022</c:v>
                </c:pt>
                <c:pt idx="3">
                  <c:v>2023</c:v>
                </c:pt>
              </c:strCache>
            </c:strRef>
          </c:cat>
          <c:val>
            <c:numRef>
              <c:f>'UG Applications 2'!$B$4:$E$4</c:f>
              <c:numCache>
                <c:formatCode>_(* #,##0_);_(* \(#,##0\);_(* "-"_)</c:formatCode>
                <c:ptCount val="4"/>
                <c:pt idx="0">
                  <c:v>934</c:v>
                </c:pt>
                <c:pt idx="1">
                  <c:v>1077</c:v>
                </c:pt>
                <c:pt idx="2">
                  <c:v>1038</c:v>
                </c:pt>
                <c:pt idx="3">
                  <c:v>1522</c:v>
                </c:pt>
              </c:numCache>
            </c:numRef>
          </c:val>
          <c:extLst>
            <c:ext xmlns:c16="http://schemas.microsoft.com/office/drawing/2014/chart" uri="{C3380CC4-5D6E-409C-BE32-E72D297353CC}">
              <c16:uniqueId val="{00000003-35F2-8D4A-9466-86AD7A4D356E}"/>
            </c:ext>
          </c:extLst>
        </c:ser>
        <c:ser>
          <c:idx val="4"/>
          <c:order val="4"/>
          <c:tx>
            <c:strRef>
              <c:f>'UG Applications 2'!$A$5</c:f>
              <c:strCache>
                <c:ptCount val="1"/>
                <c:pt idx="0">
                  <c:v>SPT</c:v>
                </c:pt>
              </c:strCache>
            </c:strRef>
          </c:tx>
          <c:spPr>
            <a:solidFill>
              <a:schemeClr val="accent5"/>
            </a:solidFill>
            <a:ln>
              <a:noFill/>
            </a:ln>
            <a:effectLst/>
          </c:spPr>
          <c:invertIfNegative val="0"/>
          <c:cat>
            <c:strRef>
              <c:f>'UG Applications 2'!$B$1:$E$1</c:f>
              <c:strCache>
                <c:ptCount val="4"/>
                <c:pt idx="0">
                  <c:v>2020</c:v>
                </c:pt>
                <c:pt idx="1">
                  <c:v>2021</c:v>
                </c:pt>
                <c:pt idx="2">
                  <c:v>2022</c:v>
                </c:pt>
                <c:pt idx="3">
                  <c:v>2023</c:v>
                </c:pt>
              </c:strCache>
            </c:strRef>
          </c:cat>
          <c:val>
            <c:numRef>
              <c:f>'UG Applications 2'!$B$5:$E$5</c:f>
              <c:numCache>
                <c:formatCode>_(* #,##0_);_(* \(#,##0\);_(* "-"_)</c:formatCode>
                <c:ptCount val="4"/>
                <c:pt idx="0">
                  <c:v>874</c:v>
                </c:pt>
                <c:pt idx="1">
                  <c:v>820</c:v>
                </c:pt>
                <c:pt idx="2">
                  <c:v>876</c:v>
                </c:pt>
                <c:pt idx="3">
                  <c:v>912</c:v>
                </c:pt>
              </c:numCache>
            </c:numRef>
          </c:val>
          <c:extLst>
            <c:ext xmlns:c16="http://schemas.microsoft.com/office/drawing/2014/chart" uri="{C3380CC4-5D6E-409C-BE32-E72D297353CC}">
              <c16:uniqueId val="{00000004-35F2-8D4A-9466-86AD7A4D356E}"/>
            </c:ext>
          </c:extLst>
        </c:ser>
        <c:ser>
          <c:idx val="5"/>
          <c:order val="5"/>
          <c:tx>
            <c:strRef>
              <c:f>'UG Applications 2'!$A$6</c:f>
              <c:strCache>
                <c:ptCount val="1"/>
                <c:pt idx="0">
                  <c:v>ACCT</c:v>
                </c:pt>
              </c:strCache>
            </c:strRef>
          </c:tx>
          <c:spPr>
            <a:solidFill>
              <a:schemeClr val="accent6"/>
            </a:solidFill>
            <a:ln>
              <a:noFill/>
            </a:ln>
            <a:effectLst/>
          </c:spPr>
          <c:invertIfNegative val="0"/>
          <c:cat>
            <c:strRef>
              <c:f>'UG Applications 2'!$B$1:$E$1</c:f>
              <c:strCache>
                <c:ptCount val="4"/>
                <c:pt idx="0">
                  <c:v>2020</c:v>
                </c:pt>
                <c:pt idx="1">
                  <c:v>2021</c:v>
                </c:pt>
                <c:pt idx="2">
                  <c:v>2022</c:v>
                </c:pt>
                <c:pt idx="3">
                  <c:v>2023</c:v>
                </c:pt>
              </c:strCache>
            </c:strRef>
          </c:cat>
          <c:val>
            <c:numRef>
              <c:f>'UG Applications 2'!$B$6:$E$6</c:f>
              <c:numCache>
                <c:formatCode>_(* #,##0_);_(* \(#,##0\);_(* "-"_)</c:formatCode>
                <c:ptCount val="4"/>
                <c:pt idx="0">
                  <c:v>500</c:v>
                </c:pt>
                <c:pt idx="1">
                  <c:v>477</c:v>
                </c:pt>
                <c:pt idx="2">
                  <c:v>465</c:v>
                </c:pt>
                <c:pt idx="3">
                  <c:v>470</c:v>
                </c:pt>
              </c:numCache>
            </c:numRef>
          </c:val>
          <c:extLst>
            <c:ext xmlns:c16="http://schemas.microsoft.com/office/drawing/2014/chart" uri="{C3380CC4-5D6E-409C-BE32-E72D297353CC}">
              <c16:uniqueId val="{00000005-35F2-8D4A-9466-86AD7A4D356E}"/>
            </c:ext>
          </c:extLst>
        </c:ser>
        <c:ser>
          <c:idx val="6"/>
          <c:order val="6"/>
          <c:tx>
            <c:strRef>
              <c:f>'UG Applications 2'!$A$7</c:f>
              <c:strCache>
                <c:ptCount val="1"/>
                <c:pt idx="0">
                  <c:v>OIM</c:v>
                </c:pt>
              </c:strCache>
            </c:strRef>
          </c:tx>
          <c:spPr>
            <a:solidFill>
              <a:schemeClr val="accent1">
                <a:lumMod val="60000"/>
              </a:schemeClr>
            </a:solidFill>
            <a:ln>
              <a:noFill/>
            </a:ln>
            <a:effectLst/>
          </c:spPr>
          <c:invertIfNegative val="0"/>
          <c:cat>
            <c:strRef>
              <c:f>'UG Applications 2'!$B$1:$E$1</c:f>
              <c:strCache>
                <c:ptCount val="4"/>
                <c:pt idx="0">
                  <c:v>2020</c:v>
                </c:pt>
                <c:pt idx="1">
                  <c:v>2021</c:v>
                </c:pt>
                <c:pt idx="2">
                  <c:v>2022</c:v>
                </c:pt>
                <c:pt idx="3">
                  <c:v>2023</c:v>
                </c:pt>
              </c:strCache>
            </c:strRef>
          </c:cat>
          <c:val>
            <c:numRef>
              <c:f>'UG Applications 2'!$B$7:$E$7</c:f>
              <c:numCache>
                <c:formatCode>_(* #,##0_);_(* \(#,##0\);_(* "-"_)</c:formatCode>
                <c:ptCount val="4"/>
                <c:pt idx="0">
                  <c:v>106</c:v>
                </c:pt>
                <c:pt idx="1">
                  <c:v>142</c:v>
                </c:pt>
                <c:pt idx="2">
                  <c:v>158</c:v>
                </c:pt>
                <c:pt idx="3">
                  <c:v>345</c:v>
                </c:pt>
              </c:numCache>
            </c:numRef>
          </c:val>
          <c:extLst>
            <c:ext xmlns:c16="http://schemas.microsoft.com/office/drawing/2014/chart" uri="{C3380CC4-5D6E-409C-BE32-E72D297353CC}">
              <c16:uniqueId val="{00000006-35F2-8D4A-9466-86AD7A4D356E}"/>
            </c:ext>
          </c:extLst>
        </c:ser>
        <c:dLbls>
          <c:showLegendKey val="0"/>
          <c:showVal val="0"/>
          <c:showCatName val="0"/>
          <c:showSerName val="0"/>
          <c:showPercent val="0"/>
          <c:showBubbleSize val="0"/>
        </c:dLbls>
        <c:gapWidth val="150"/>
        <c:axId val="674651903"/>
        <c:axId val="678571423"/>
      </c:barChart>
      <c:catAx>
        <c:axId val="67465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571423"/>
        <c:crosses val="autoZero"/>
        <c:auto val="1"/>
        <c:lblAlgn val="ctr"/>
        <c:lblOffset val="100"/>
        <c:noMultiLvlLbl val="0"/>
      </c:catAx>
      <c:valAx>
        <c:axId val="67857142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651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Fall</a:t>
            </a:r>
            <a:r>
              <a:rPr lang="en-US" baseline="0"/>
              <a:t> Applications by Major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'UG Applications 2'!$A$8</c:f>
              <c:strCache>
                <c:ptCount val="1"/>
                <c:pt idx="0">
                  <c:v>HTM</c:v>
                </c:pt>
              </c:strCache>
            </c:strRef>
          </c:tx>
          <c:spPr>
            <a:ln w="28575" cap="rnd">
              <a:solidFill>
                <a:schemeClr val="accent1"/>
              </a:solidFill>
              <a:round/>
            </a:ln>
            <a:effectLst/>
          </c:spPr>
          <c:marker>
            <c:symbol val="none"/>
          </c:marker>
          <c:cat>
            <c:strRef>
              <c:f>'UG Applications 2'!$B$1:$E$1</c:f>
              <c:strCache>
                <c:ptCount val="4"/>
                <c:pt idx="0">
                  <c:v>2020</c:v>
                </c:pt>
                <c:pt idx="1">
                  <c:v>2021</c:v>
                </c:pt>
                <c:pt idx="2">
                  <c:v>2022</c:v>
                </c:pt>
                <c:pt idx="3">
                  <c:v>2023</c:v>
                </c:pt>
              </c:strCache>
            </c:strRef>
          </c:cat>
          <c:val>
            <c:numRef>
              <c:f>'UG Applications 2'!$B$8:$E$8</c:f>
              <c:numCache>
                <c:formatCode>_(* #,##0_);_(* \(#,##0\);_(* "-"_)</c:formatCode>
                <c:ptCount val="4"/>
                <c:pt idx="0">
                  <c:v>237</c:v>
                </c:pt>
                <c:pt idx="1">
                  <c:v>206</c:v>
                </c:pt>
                <c:pt idx="2">
                  <c:v>198</c:v>
                </c:pt>
                <c:pt idx="3">
                  <c:v>220</c:v>
                </c:pt>
              </c:numCache>
            </c:numRef>
          </c:val>
          <c:smooth val="0"/>
          <c:extLst>
            <c:ext xmlns:c16="http://schemas.microsoft.com/office/drawing/2014/chart" uri="{C3380CC4-5D6E-409C-BE32-E72D297353CC}">
              <c16:uniqueId val="{00000000-F331-9C4B-B928-9187227C9CB5}"/>
            </c:ext>
          </c:extLst>
        </c:ser>
        <c:ser>
          <c:idx val="1"/>
          <c:order val="1"/>
          <c:tx>
            <c:strRef>
              <c:f>'UG Applications 2'!$A$2</c:f>
              <c:strCache>
                <c:ptCount val="1"/>
                <c:pt idx="0">
                  <c:v>FIN</c:v>
                </c:pt>
              </c:strCache>
            </c:strRef>
          </c:tx>
          <c:spPr>
            <a:ln w="28575" cap="rnd">
              <a:solidFill>
                <a:schemeClr val="accent2"/>
              </a:solidFill>
              <a:round/>
            </a:ln>
            <a:effectLst/>
          </c:spPr>
          <c:marker>
            <c:symbol val="none"/>
          </c:marker>
          <c:cat>
            <c:strRef>
              <c:f>'UG Applications 2'!$B$1:$E$1</c:f>
              <c:strCache>
                <c:ptCount val="4"/>
                <c:pt idx="0">
                  <c:v>2020</c:v>
                </c:pt>
                <c:pt idx="1">
                  <c:v>2021</c:v>
                </c:pt>
                <c:pt idx="2">
                  <c:v>2022</c:v>
                </c:pt>
                <c:pt idx="3">
                  <c:v>2023</c:v>
                </c:pt>
              </c:strCache>
            </c:strRef>
          </c:cat>
          <c:val>
            <c:numRef>
              <c:f>'UG Applications 2'!$B$2:$E$2</c:f>
              <c:numCache>
                <c:formatCode>_(* #,##0_);_(* \(#,##0\);_(* "-"_)</c:formatCode>
                <c:ptCount val="4"/>
                <c:pt idx="0">
                  <c:v>1113</c:v>
                </c:pt>
                <c:pt idx="1">
                  <c:v>1257</c:v>
                </c:pt>
                <c:pt idx="2">
                  <c:v>1512</c:v>
                </c:pt>
                <c:pt idx="3">
                  <c:v>2129</c:v>
                </c:pt>
              </c:numCache>
            </c:numRef>
          </c:val>
          <c:smooth val="0"/>
          <c:extLst>
            <c:ext xmlns:c16="http://schemas.microsoft.com/office/drawing/2014/chart" uri="{C3380CC4-5D6E-409C-BE32-E72D297353CC}">
              <c16:uniqueId val="{00000001-F331-9C4B-B928-9187227C9CB5}"/>
            </c:ext>
          </c:extLst>
        </c:ser>
        <c:ser>
          <c:idx val="2"/>
          <c:order val="2"/>
          <c:tx>
            <c:strRef>
              <c:f>'UG Applications 2'!$A$3</c:f>
              <c:strCache>
                <c:ptCount val="1"/>
                <c:pt idx="0">
                  <c:v>MGT</c:v>
                </c:pt>
              </c:strCache>
            </c:strRef>
          </c:tx>
          <c:spPr>
            <a:ln w="28575" cap="rnd">
              <a:solidFill>
                <a:schemeClr val="accent3"/>
              </a:solidFill>
              <a:round/>
            </a:ln>
            <a:effectLst/>
          </c:spPr>
          <c:marker>
            <c:symbol val="none"/>
          </c:marker>
          <c:cat>
            <c:strRef>
              <c:f>'UG Applications 2'!$B$1:$E$1</c:f>
              <c:strCache>
                <c:ptCount val="4"/>
                <c:pt idx="0">
                  <c:v>2020</c:v>
                </c:pt>
                <c:pt idx="1">
                  <c:v>2021</c:v>
                </c:pt>
                <c:pt idx="2">
                  <c:v>2022</c:v>
                </c:pt>
                <c:pt idx="3">
                  <c:v>2023</c:v>
                </c:pt>
              </c:strCache>
            </c:strRef>
          </c:cat>
          <c:val>
            <c:numRef>
              <c:f>'UG Applications 2'!$B$3:$E$3</c:f>
              <c:numCache>
                <c:formatCode>_(* #,##0_);_(* \(#,##0\);_(* "-"_)</c:formatCode>
                <c:ptCount val="4"/>
                <c:pt idx="0">
                  <c:v>426</c:v>
                </c:pt>
                <c:pt idx="1">
                  <c:v>442</c:v>
                </c:pt>
                <c:pt idx="2">
                  <c:v>456</c:v>
                </c:pt>
                <c:pt idx="3">
                  <c:v>1811</c:v>
                </c:pt>
              </c:numCache>
            </c:numRef>
          </c:val>
          <c:smooth val="0"/>
          <c:extLst>
            <c:ext xmlns:c16="http://schemas.microsoft.com/office/drawing/2014/chart" uri="{C3380CC4-5D6E-409C-BE32-E72D297353CC}">
              <c16:uniqueId val="{00000002-F331-9C4B-B928-9187227C9CB5}"/>
            </c:ext>
          </c:extLst>
        </c:ser>
        <c:ser>
          <c:idx val="3"/>
          <c:order val="3"/>
          <c:tx>
            <c:strRef>
              <c:f>'UG Applications 2'!$A$4</c:f>
              <c:strCache>
                <c:ptCount val="1"/>
                <c:pt idx="0">
                  <c:v>MKT</c:v>
                </c:pt>
              </c:strCache>
            </c:strRef>
          </c:tx>
          <c:spPr>
            <a:ln w="28575" cap="rnd">
              <a:solidFill>
                <a:schemeClr val="accent4"/>
              </a:solidFill>
              <a:round/>
            </a:ln>
            <a:effectLst/>
          </c:spPr>
          <c:marker>
            <c:symbol val="none"/>
          </c:marker>
          <c:cat>
            <c:strRef>
              <c:f>'UG Applications 2'!$B$1:$E$1</c:f>
              <c:strCache>
                <c:ptCount val="4"/>
                <c:pt idx="0">
                  <c:v>2020</c:v>
                </c:pt>
                <c:pt idx="1">
                  <c:v>2021</c:v>
                </c:pt>
                <c:pt idx="2">
                  <c:v>2022</c:v>
                </c:pt>
                <c:pt idx="3">
                  <c:v>2023</c:v>
                </c:pt>
              </c:strCache>
            </c:strRef>
          </c:cat>
          <c:val>
            <c:numRef>
              <c:f>'UG Applications 2'!$B$4:$E$4</c:f>
              <c:numCache>
                <c:formatCode>_(* #,##0_);_(* \(#,##0\);_(* "-"_)</c:formatCode>
                <c:ptCount val="4"/>
                <c:pt idx="0">
                  <c:v>934</c:v>
                </c:pt>
                <c:pt idx="1">
                  <c:v>1077</c:v>
                </c:pt>
                <c:pt idx="2">
                  <c:v>1038</c:v>
                </c:pt>
                <c:pt idx="3">
                  <c:v>1522</c:v>
                </c:pt>
              </c:numCache>
            </c:numRef>
          </c:val>
          <c:smooth val="0"/>
          <c:extLst>
            <c:ext xmlns:c16="http://schemas.microsoft.com/office/drawing/2014/chart" uri="{C3380CC4-5D6E-409C-BE32-E72D297353CC}">
              <c16:uniqueId val="{00000003-F331-9C4B-B928-9187227C9CB5}"/>
            </c:ext>
          </c:extLst>
        </c:ser>
        <c:ser>
          <c:idx val="4"/>
          <c:order val="4"/>
          <c:tx>
            <c:strRef>
              <c:f>'UG Applications 2'!$A$5</c:f>
              <c:strCache>
                <c:ptCount val="1"/>
                <c:pt idx="0">
                  <c:v>SPT</c:v>
                </c:pt>
              </c:strCache>
            </c:strRef>
          </c:tx>
          <c:spPr>
            <a:ln w="28575" cap="rnd">
              <a:solidFill>
                <a:schemeClr val="accent5"/>
              </a:solidFill>
              <a:round/>
            </a:ln>
            <a:effectLst/>
          </c:spPr>
          <c:marker>
            <c:symbol val="none"/>
          </c:marker>
          <c:cat>
            <c:strRef>
              <c:f>'UG Applications 2'!$B$1:$E$1</c:f>
              <c:strCache>
                <c:ptCount val="4"/>
                <c:pt idx="0">
                  <c:v>2020</c:v>
                </c:pt>
                <c:pt idx="1">
                  <c:v>2021</c:v>
                </c:pt>
                <c:pt idx="2">
                  <c:v>2022</c:v>
                </c:pt>
                <c:pt idx="3">
                  <c:v>2023</c:v>
                </c:pt>
              </c:strCache>
            </c:strRef>
          </c:cat>
          <c:val>
            <c:numRef>
              <c:f>'UG Applications 2'!$B$5:$E$5</c:f>
              <c:numCache>
                <c:formatCode>_(* #,##0_);_(* \(#,##0\);_(* "-"_)</c:formatCode>
                <c:ptCount val="4"/>
                <c:pt idx="0">
                  <c:v>874</c:v>
                </c:pt>
                <c:pt idx="1">
                  <c:v>820</c:v>
                </c:pt>
                <c:pt idx="2">
                  <c:v>876</c:v>
                </c:pt>
                <c:pt idx="3">
                  <c:v>912</c:v>
                </c:pt>
              </c:numCache>
            </c:numRef>
          </c:val>
          <c:smooth val="0"/>
          <c:extLst>
            <c:ext xmlns:c16="http://schemas.microsoft.com/office/drawing/2014/chart" uri="{C3380CC4-5D6E-409C-BE32-E72D297353CC}">
              <c16:uniqueId val="{00000004-F331-9C4B-B928-9187227C9CB5}"/>
            </c:ext>
          </c:extLst>
        </c:ser>
        <c:ser>
          <c:idx val="5"/>
          <c:order val="5"/>
          <c:tx>
            <c:strRef>
              <c:f>'UG Applications 2'!$A$6</c:f>
              <c:strCache>
                <c:ptCount val="1"/>
                <c:pt idx="0">
                  <c:v>ACCT</c:v>
                </c:pt>
              </c:strCache>
            </c:strRef>
          </c:tx>
          <c:spPr>
            <a:ln w="28575" cap="rnd">
              <a:solidFill>
                <a:schemeClr val="accent6"/>
              </a:solidFill>
              <a:round/>
            </a:ln>
            <a:effectLst/>
          </c:spPr>
          <c:marker>
            <c:symbol val="none"/>
          </c:marker>
          <c:cat>
            <c:strRef>
              <c:f>'UG Applications 2'!$B$1:$E$1</c:f>
              <c:strCache>
                <c:ptCount val="4"/>
                <c:pt idx="0">
                  <c:v>2020</c:v>
                </c:pt>
                <c:pt idx="1">
                  <c:v>2021</c:v>
                </c:pt>
                <c:pt idx="2">
                  <c:v>2022</c:v>
                </c:pt>
                <c:pt idx="3">
                  <c:v>2023</c:v>
                </c:pt>
              </c:strCache>
            </c:strRef>
          </c:cat>
          <c:val>
            <c:numRef>
              <c:f>'UG Applications 2'!$B$6:$E$6</c:f>
              <c:numCache>
                <c:formatCode>_(* #,##0_);_(* \(#,##0\);_(* "-"_)</c:formatCode>
                <c:ptCount val="4"/>
                <c:pt idx="0">
                  <c:v>500</c:v>
                </c:pt>
                <c:pt idx="1">
                  <c:v>477</c:v>
                </c:pt>
                <c:pt idx="2">
                  <c:v>465</c:v>
                </c:pt>
                <c:pt idx="3">
                  <c:v>470</c:v>
                </c:pt>
              </c:numCache>
            </c:numRef>
          </c:val>
          <c:smooth val="0"/>
          <c:extLst>
            <c:ext xmlns:c16="http://schemas.microsoft.com/office/drawing/2014/chart" uri="{C3380CC4-5D6E-409C-BE32-E72D297353CC}">
              <c16:uniqueId val="{00000005-F331-9C4B-B928-9187227C9CB5}"/>
            </c:ext>
          </c:extLst>
        </c:ser>
        <c:ser>
          <c:idx val="6"/>
          <c:order val="6"/>
          <c:tx>
            <c:strRef>
              <c:f>'UG Applications 2'!$A$7</c:f>
              <c:strCache>
                <c:ptCount val="1"/>
                <c:pt idx="0">
                  <c:v>OIM</c:v>
                </c:pt>
              </c:strCache>
            </c:strRef>
          </c:tx>
          <c:spPr>
            <a:ln w="28575" cap="rnd">
              <a:solidFill>
                <a:schemeClr val="accent1">
                  <a:lumMod val="60000"/>
                </a:schemeClr>
              </a:solidFill>
              <a:round/>
            </a:ln>
            <a:effectLst/>
          </c:spPr>
          <c:marker>
            <c:symbol val="none"/>
          </c:marker>
          <c:cat>
            <c:strRef>
              <c:f>'UG Applications 2'!$B$1:$E$1</c:f>
              <c:strCache>
                <c:ptCount val="4"/>
                <c:pt idx="0">
                  <c:v>2020</c:v>
                </c:pt>
                <c:pt idx="1">
                  <c:v>2021</c:v>
                </c:pt>
                <c:pt idx="2">
                  <c:v>2022</c:v>
                </c:pt>
                <c:pt idx="3">
                  <c:v>2023</c:v>
                </c:pt>
              </c:strCache>
            </c:strRef>
          </c:cat>
          <c:val>
            <c:numRef>
              <c:f>'UG Applications 2'!$B$7:$E$7</c:f>
              <c:numCache>
                <c:formatCode>_(* #,##0_);_(* \(#,##0\);_(* "-"_)</c:formatCode>
                <c:ptCount val="4"/>
                <c:pt idx="0">
                  <c:v>106</c:v>
                </c:pt>
                <c:pt idx="1">
                  <c:v>142</c:v>
                </c:pt>
                <c:pt idx="2">
                  <c:v>158</c:v>
                </c:pt>
                <c:pt idx="3">
                  <c:v>345</c:v>
                </c:pt>
              </c:numCache>
            </c:numRef>
          </c:val>
          <c:smooth val="0"/>
          <c:extLst>
            <c:ext xmlns:c16="http://schemas.microsoft.com/office/drawing/2014/chart" uri="{C3380CC4-5D6E-409C-BE32-E72D297353CC}">
              <c16:uniqueId val="{00000006-F331-9C4B-B928-9187227C9CB5}"/>
            </c:ext>
          </c:extLst>
        </c:ser>
        <c:dLbls>
          <c:showLegendKey val="0"/>
          <c:showVal val="0"/>
          <c:showCatName val="0"/>
          <c:showSerName val="0"/>
          <c:showPercent val="0"/>
          <c:showBubbleSize val="0"/>
        </c:dLbls>
        <c:smooth val="0"/>
        <c:axId val="674651903"/>
        <c:axId val="678571423"/>
      </c:lineChart>
      <c:catAx>
        <c:axId val="67465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571423"/>
        <c:crosses val="autoZero"/>
        <c:auto val="1"/>
        <c:lblAlgn val="ctr"/>
        <c:lblOffset val="100"/>
        <c:noMultiLvlLbl val="0"/>
      </c:catAx>
      <c:valAx>
        <c:axId val="67857142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651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'UG Enrollment'!$P$1</c:f>
              <c:strCache>
                <c:ptCount val="1"/>
                <c:pt idx="0">
                  <c:v>% of total Fall 2014</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DB3-438B-93A5-25CCB4D3A3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DB3-438B-93A5-25CCB4D3A3A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DB3-438B-93A5-25CCB4D3A3A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DB3-438B-93A5-25CCB4D3A3A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DB3-438B-93A5-25CCB4D3A3A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DB3-438B-93A5-25CCB4D3A3A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DB3-438B-93A5-25CCB4D3A3A9}"/>
              </c:ext>
            </c:extLst>
          </c:dPt>
          <c:cat>
            <c:strRef>
              <c:f>'UG Enrollment'!$O$2:$O$8</c:f>
              <c:strCache>
                <c:ptCount val="7"/>
                <c:pt idx="0">
                  <c:v>ACCT</c:v>
                </c:pt>
                <c:pt idx="1">
                  <c:v>FIN</c:v>
                </c:pt>
                <c:pt idx="2">
                  <c:v>HTM</c:v>
                </c:pt>
                <c:pt idx="3">
                  <c:v>MGT</c:v>
                </c:pt>
                <c:pt idx="4">
                  <c:v>MKTG</c:v>
                </c:pt>
                <c:pt idx="5">
                  <c:v>OIM</c:v>
                </c:pt>
                <c:pt idx="6">
                  <c:v>SPORT</c:v>
                </c:pt>
              </c:strCache>
            </c:strRef>
          </c:cat>
          <c:val>
            <c:numRef>
              <c:f>'UG Enrollment'!$P$2:$P$8</c:f>
              <c:numCache>
                <c:formatCode>0%</c:formatCode>
                <c:ptCount val="7"/>
                <c:pt idx="0">
                  <c:v>0.19446922390722568</c:v>
                </c:pt>
                <c:pt idx="1">
                  <c:v>0.17841213202497769</c:v>
                </c:pt>
                <c:pt idx="2">
                  <c:v>0.18599464763603926</c:v>
                </c:pt>
                <c:pt idx="3">
                  <c:v>0.18242640499553969</c:v>
                </c:pt>
                <c:pt idx="4">
                  <c:v>8.3407671721677068E-2</c:v>
                </c:pt>
                <c:pt idx="5">
                  <c:v>0.11685994647636039</c:v>
                </c:pt>
                <c:pt idx="6">
                  <c:v>5.8429973238180194E-2</c:v>
                </c:pt>
              </c:numCache>
            </c:numRef>
          </c:val>
          <c:extLst>
            <c:ext xmlns:c16="http://schemas.microsoft.com/office/drawing/2014/chart" uri="{C3380CC4-5D6E-409C-BE32-E72D297353CC}">
              <c16:uniqueId val="{00000000-DEE8-497F-BC60-30C0D8B0AE7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Fall</a:t>
            </a:r>
            <a:r>
              <a:rPr lang="en-US" baseline="0"/>
              <a:t> Applications by Major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'UG Applications 2'!$B$1</c:f>
              <c:strCache>
                <c:ptCount val="1"/>
                <c:pt idx="0">
                  <c:v>2020</c:v>
                </c:pt>
              </c:strCache>
            </c:strRef>
          </c:tx>
          <c:spPr>
            <a:solidFill>
              <a:schemeClr val="accent1"/>
            </a:solidFill>
            <a:ln>
              <a:noFill/>
            </a:ln>
            <a:effectLst/>
          </c:spPr>
          <c:invertIfNegative val="0"/>
          <c:cat>
            <c:strRef>
              <c:f>'UG Applications 2'!$A$2:$A$7</c:f>
              <c:strCache>
                <c:ptCount val="6"/>
                <c:pt idx="0">
                  <c:v>FIN</c:v>
                </c:pt>
                <c:pt idx="1">
                  <c:v>MGT</c:v>
                </c:pt>
                <c:pt idx="2">
                  <c:v>MKT</c:v>
                </c:pt>
                <c:pt idx="3">
                  <c:v>SPT</c:v>
                </c:pt>
                <c:pt idx="4">
                  <c:v>ACCT</c:v>
                </c:pt>
                <c:pt idx="5">
                  <c:v>OIM</c:v>
                </c:pt>
              </c:strCache>
            </c:strRef>
          </c:cat>
          <c:val>
            <c:numRef>
              <c:f>'UG Applications 2'!$B$2:$B$7</c:f>
              <c:numCache>
                <c:formatCode>_(* #,##0_);_(* \(#,##0\);_(* "-"_)</c:formatCode>
                <c:ptCount val="6"/>
                <c:pt idx="0">
                  <c:v>1113</c:v>
                </c:pt>
                <c:pt idx="1">
                  <c:v>426</c:v>
                </c:pt>
                <c:pt idx="2">
                  <c:v>934</c:v>
                </c:pt>
                <c:pt idx="3">
                  <c:v>874</c:v>
                </c:pt>
                <c:pt idx="4">
                  <c:v>500</c:v>
                </c:pt>
                <c:pt idx="5">
                  <c:v>106</c:v>
                </c:pt>
              </c:numCache>
            </c:numRef>
          </c:val>
          <c:extLst>
            <c:ext xmlns:c16="http://schemas.microsoft.com/office/drawing/2014/chart" uri="{C3380CC4-5D6E-409C-BE32-E72D297353CC}">
              <c16:uniqueId val="{00000000-A462-6342-9141-4BCE75E1864E}"/>
            </c:ext>
          </c:extLst>
        </c:ser>
        <c:ser>
          <c:idx val="1"/>
          <c:order val="1"/>
          <c:tx>
            <c:strRef>
              <c:f>'UG Applications 2'!$C$1</c:f>
              <c:strCache>
                <c:ptCount val="1"/>
                <c:pt idx="0">
                  <c:v>2021</c:v>
                </c:pt>
              </c:strCache>
            </c:strRef>
          </c:tx>
          <c:spPr>
            <a:solidFill>
              <a:schemeClr val="accent2"/>
            </a:solidFill>
            <a:ln>
              <a:noFill/>
            </a:ln>
            <a:effectLst/>
          </c:spPr>
          <c:invertIfNegative val="0"/>
          <c:cat>
            <c:strRef>
              <c:f>'UG Applications 2'!$A$2:$A$7</c:f>
              <c:strCache>
                <c:ptCount val="6"/>
                <c:pt idx="0">
                  <c:v>FIN</c:v>
                </c:pt>
                <c:pt idx="1">
                  <c:v>MGT</c:v>
                </c:pt>
                <c:pt idx="2">
                  <c:v>MKT</c:v>
                </c:pt>
                <c:pt idx="3">
                  <c:v>SPT</c:v>
                </c:pt>
                <c:pt idx="4">
                  <c:v>ACCT</c:v>
                </c:pt>
                <c:pt idx="5">
                  <c:v>OIM</c:v>
                </c:pt>
              </c:strCache>
            </c:strRef>
          </c:cat>
          <c:val>
            <c:numRef>
              <c:f>'UG Applications 2'!$C$2:$C$7</c:f>
              <c:numCache>
                <c:formatCode>_(* #,##0_);_(* \(#,##0\);_(* "-"_)</c:formatCode>
                <c:ptCount val="6"/>
                <c:pt idx="0">
                  <c:v>1257</c:v>
                </c:pt>
                <c:pt idx="1">
                  <c:v>442</c:v>
                </c:pt>
                <c:pt idx="2">
                  <c:v>1077</c:v>
                </c:pt>
                <c:pt idx="3">
                  <c:v>820</c:v>
                </c:pt>
                <c:pt idx="4">
                  <c:v>477</c:v>
                </c:pt>
                <c:pt idx="5">
                  <c:v>142</c:v>
                </c:pt>
              </c:numCache>
            </c:numRef>
          </c:val>
          <c:extLst>
            <c:ext xmlns:c16="http://schemas.microsoft.com/office/drawing/2014/chart" uri="{C3380CC4-5D6E-409C-BE32-E72D297353CC}">
              <c16:uniqueId val="{00000001-A462-6342-9141-4BCE75E1864E}"/>
            </c:ext>
          </c:extLst>
        </c:ser>
        <c:ser>
          <c:idx val="2"/>
          <c:order val="2"/>
          <c:tx>
            <c:strRef>
              <c:f>'UG Applications 2'!$D$1</c:f>
              <c:strCache>
                <c:ptCount val="1"/>
                <c:pt idx="0">
                  <c:v>2022</c:v>
                </c:pt>
              </c:strCache>
            </c:strRef>
          </c:tx>
          <c:spPr>
            <a:solidFill>
              <a:schemeClr val="accent3"/>
            </a:solidFill>
            <a:ln>
              <a:noFill/>
            </a:ln>
            <a:effectLst/>
          </c:spPr>
          <c:invertIfNegative val="0"/>
          <c:cat>
            <c:strRef>
              <c:f>'UG Applications 2'!$A$2:$A$7</c:f>
              <c:strCache>
                <c:ptCount val="6"/>
                <c:pt idx="0">
                  <c:v>FIN</c:v>
                </c:pt>
                <c:pt idx="1">
                  <c:v>MGT</c:v>
                </c:pt>
                <c:pt idx="2">
                  <c:v>MKT</c:v>
                </c:pt>
                <c:pt idx="3">
                  <c:v>SPT</c:v>
                </c:pt>
                <c:pt idx="4">
                  <c:v>ACCT</c:v>
                </c:pt>
                <c:pt idx="5">
                  <c:v>OIM</c:v>
                </c:pt>
              </c:strCache>
            </c:strRef>
          </c:cat>
          <c:val>
            <c:numRef>
              <c:f>'UG Applications 2'!$D$2:$D$7</c:f>
              <c:numCache>
                <c:formatCode>_(* #,##0_);_(* \(#,##0\);_(* "-"_)</c:formatCode>
                <c:ptCount val="6"/>
                <c:pt idx="0">
                  <c:v>1512</c:v>
                </c:pt>
                <c:pt idx="1">
                  <c:v>456</c:v>
                </c:pt>
                <c:pt idx="2">
                  <c:v>1038</c:v>
                </c:pt>
                <c:pt idx="3">
                  <c:v>876</c:v>
                </c:pt>
                <c:pt idx="4">
                  <c:v>465</c:v>
                </c:pt>
                <c:pt idx="5">
                  <c:v>158</c:v>
                </c:pt>
              </c:numCache>
            </c:numRef>
          </c:val>
          <c:extLst>
            <c:ext xmlns:c16="http://schemas.microsoft.com/office/drawing/2014/chart" uri="{C3380CC4-5D6E-409C-BE32-E72D297353CC}">
              <c16:uniqueId val="{00000002-A462-6342-9141-4BCE75E1864E}"/>
            </c:ext>
          </c:extLst>
        </c:ser>
        <c:ser>
          <c:idx val="3"/>
          <c:order val="3"/>
          <c:tx>
            <c:strRef>
              <c:f>'UG Applications 2'!$E$1</c:f>
              <c:strCache>
                <c:ptCount val="1"/>
                <c:pt idx="0">
                  <c:v>2023</c:v>
                </c:pt>
              </c:strCache>
            </c:strRef>
          </c:tx>
          <c:spPr>
            <a:solidFill>
              <a:schemeClr val="accent4"/>
            </a:solidFill>
            <a:ln>
              <a:noFill/>
            </a:ln>
            <a:effectLst/>
          </c:spPr>
          <c:invertIfNegative val="0"/>
          <c:cat>
            <c:strRef>
              <c:f>'UG Applications 2'!$A$2:$A$7</c:f>
              <c:strCache>
                <c:ptCount val="6"/>
                <c:pt idx="0">
                  <c:v>FIN</c:v>
                </c:pt>
                <c:pt idx="1">
                  <c:v>MGT</c:v>
                </c:pt>
                <c:pt idx="2">
                  <c:v>MKT</c:v>
                </c:pt>
                <c:pt idx="3">
                  <c:v>SPT</c:v>
                </c:pt>
                <c:pt idx="4">
                  <c:v>ACCT</c:v>
                </c:pt>
                <c:pt idx="5">
                  <c:v>OIM</c:v>
                </c:pt>
              </c:strCache>
            </c:strRef>
          </c:cat>
          <c:val>
            <c:numRef>
              <c:f>'UG Applications 2'!$E$2:$E$7</c:f>
              <c:numCache>
                <c:formatCode>_(* #,##0_);_(* \(#,##0\);_(* "-"_)</c:formatCode>
                <c:ptCount val="6"/>
                <c:pt idx="0">
                  <c:v>2129</c:v>
                </c:pt>
                <c:pt idx="1">
                  <c:v>1811</c:v>
                </c:pt>
                <c:pt idx="2">
                  <c:v>1522</c:v>
                </c:pt>
                <c:pt idx="3">
                  <c:v>912</c:v>
                </c:pt>
                <c:pt idx="4">
                  <c:v>470</c:v>
                </c:pt>
                <c:pt idx="5">
                  <c:v>345</c:v>
                </c:pt>
              </c:numCache>
            </c:numRef>
          </c:val>
          <c:extLst>
            <c:ext xmlns:c16="http://schemas.microsoft.com/office/drawing/2014/chart" uri="{C3380CC4-5D6E-409C-BE32-E72D297353CC}">
              <c16:uniqueId val="{00000003-A462-6342-9141-4BCE75E1864E}"/>
            </c:ext>
          </c:extLst>
        </c:ser>
        <c:dLbls>
          <c:showLegendKey val="0"/>
          <c:showVal val="0"/>
          <c:showCatName val="0"/>
          <c:showSerName val="0"/>
          <c:showPercent val="0"/>
          <c:showBubbleSize val="0"/>
        </c:dLbls>
        <c:gapWidth val="150"/>
        <c:axId val="674651903"/>
        <c:axId val="678571423"/>
      </c:barChart>
      <c:catAx>
        <c:axId val="67465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571423"/>
        <c:crosses val="autoZero"/>
        <c:auto val="1"/>
        <c:lblAlgn val="ctr"/>
        <c:lblOffset val="100"/>
        <c:noMultiLvlLbl val="0"/>
      </c:catAx>
      <c:valAx>
        <c:axId val="67857142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651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Fall</a:t>
            </a:r>
            <a:r>
              <a:rPr lang="en-US" baseline="0"/>
              <a:t> Applications by Major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'UG Applications 2'!$B$1</c:f>
              <c:strCache>
                <c:ptCount val="1"/>
                <c:pt idx="0">
                  <c:v>2020</c:v>
                </c:pt>
              </c:strCache>
            </c:strRef>
          </c:tx>
          <c:spPr>
            <a:solidFill>
              <a:schemeClr val="bg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2290-4443-840B-FA30CC8CA9C5}"/>
              </c:ext>
            </c:extLst>
          </c:dPt>
          <c:cat>
            <c:strRef>
              <c:f>'UG Applications 2'!$A$2:$A$7</c:f>
              <c:strCache>
                <c:ptCount val="6"/>
                <c:pt idx="0">
                  <c:v>FIN</c:v>
                </c:pt>
                <c:pt idx="1">
                  <c:v>MGT</c:v>
                </c:pt>
                <c:pt idx="2">
                  <c:v>MKT</c:v>
                </c:pt>
                <c:pt idx="3">
                  <c:v>SPT</c:v>
                </c:pt>
                <c:pt idx="4">
                  <c:v>ACCT</c:v>
                </c:pt>
                <c:pt idx="5">
                  <c:v>OIM</c:v>
                </c:pt>
              </c:strCache>
            </c:strRef>
          </c:cat>
          <c:val>
            <c:numRef>
              <c:f>'UG Applications 2'!$B$2:$B$7</c:f>
              <c:numCache>
                <c:formatCode>_(* #,##0_);_(* \(#,##0\);_(* "-"_)</c:formatCode>
                <c:ptCount val="6"/>
                <c:pt idx="0">
                  <c:v>1113</c:v>
                </c:pt>
                <c:pt idx="1">
                  <c:v>426</c:v>
                </c:pt>
                <c:pt idx="2">
                  <c:v>934</c:v>
                </c:pt>
                <c:pt idx="3">
                  <c:v>874</c:v>
                </c:pt>
                <c:pt idx="4">
                  <c:v>500</c:v>
                </c:pt>
                <c:pt idx="5">
                  <c:v>106</c:v>
                </c:pt>
              </c:numCache>
            </c:numRef>
          </c:val>
          <c:extLst>
            <c:ext xmlns:c16="http://schemas.microsoft.com/office/drawing/2014/chart" uri="{C3380CC4-5D6E-409C-BE32-E72D297353CC}">
              <c16:uniqueId val="{00000002-2290-4443-840B-FA30CC8CA9C5}"/>
            </c:ext>
          </c:extLst>
        </c:ser>
        <c:ser>
          <c:idx val="1"/>
          <c:order val="1"/>
          <c:tx>
            <c:strRef>
              <c:f>'UG Applications 2'!$C$1</c:f>
              <c:strCache>
                <c:ptCount val="1"/>
                <c:pt idx="0">
                  <c:v>2021</c:v>
                </c:pt>
              </c:strCache>
            </c:strRef>
          </c:tx>
          <c:spPr>
            <a:solidFill>
              <a:schemeClr val="bg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4-2290-4443-840B-FA30CC8CA9C5}"/>
              </c:ext>
            </c:extLst>
          </c:dPt>
          <c:cat>
            <c:strRef>
              <c:f>'UG Applications 2'!$A$2:$A$7</c:f>
              <c:strCache>
                <c:ptCount val="6"/>
                <c:pt idx="0">
                  <c:v>FIN</c:v>
                </c:pt>
                <c:pt idx="1">
                  <c:v>MGT</c:v>
                </c:pt>
                <c:pt idx="2">
                  <c:v>MKT</c:v>
                </c:pt>
                <c:pt idx="3">
                  <c:v>SPT</c:v>
                </c:pt>
                <c:pt idx="4">
                  <c:v>ACCT</c:v>
                </c:pt>
                <c:pt idx="5">
                  <c:v>OIM</c:v>
                </c:pt>
              </c:strCache>
            </c:strRef>
          </c:cat>
          <c:val>
            <c:numRef>
              <c:f>'UG Applications 2'!$C$2:$C$7</c:f>
              <c:numCache>
                <c:formatCode>_(* #,##0_);_(* \(#,##0\);_(* "-"_)</c:formatCode>
                <c:ptCount val="6"/>
                <c:pt idx="0">
                  <c:v>1257</c:v>
                </c:pt>
                <c:pt idx="1">
                  <c:v>442</c:v>
                </c:pt>
                <c:pt idx="2">
                  <c:v>1077</c:v>
                </c:pt>
                <c:pt idx="3">
                  <c:v>820</c:v>
                </c:pt>
                <c:pt idx="4">
                  <c:v>477</c:v>
                </c:pt>
                <c:pt idx="5">
                  <c:v>142</c:v>
                </c:pt>
              </c:numCache>
            </c:numRef>
          </c:val>
          <c:extLst>
            <c:ext xmlns:c16="http://schemas.microsoft.com/office/drawing/2014/chart" uri="{C3380CC4-5D6E-409C-BE32-E72D297353CC}">
              <c16:uniqueId val="{00000005-2290-4443-840B-FA30CC8CA9C5}"/>
            </c:ext>
          </c:extLst>
        </c:ser>
        <c:ser>
          <c:idx val="2"/>
          <c:order val="2"/>
          <c:tx>
            <c:strRef>
              <c:f>'UG Applications 2'!$D$1</c:f>
              <c:strCache>
                <c:ptCount val="1"/>
                <c:pt idx="0">
                  <c:v>2022</c:v>
                </c:pt>
              </c:strCache>
            </c:strRef>
          </c:tx>
          <c:spPr>
            <a:solidFill>
              <a:schemeClr val="bg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7-2290-4443-840B-FA30CC8CA9C5}"/>
              </c:ext>
            </c:extLst>
          </c:dPt>
          <c:cat>
            <c:strRef>
              <c:f>'UG Applications 2'!$A$2:$A$7</c:f>
              <c:strCache>
                <c:ptCount val="6"/>
                <c:pt idx="0">
                  <c:v>FIN</c:v>
                </c:pt>
                <c:pt idx="1">
                  <c:v>MGT</c:v>
                </c:pt>
                <c:pt idx="2">
                  <c:v>MKT</c:v>
                </c:pt>
                <c:pt idx="3">
                  <c:v>SPT</c:v>
                </c:pt>
                <c:pt idx="4">
                  <c:v>ACCT</c:v>
                </c:pt>
                <c:pt idx="5">
                  <c:v>OIM</c:v>
                </c:pt>
              </c:strCache>
            </c:strRef>
          </c:cat>
          <c:val>
            <c:numRef>
              <c:f>'UG Applications 2'!$D$2:$D$7</c:f>
              <c:numCache>
                <c:formatCode>_(* #,##0_);_(* \(#,##0\);_(* "-"_)</c:formatCode>
                <c:ptCount val="6"/>
                <c:pt idx="0">
                  <c:v>1512</c:v>
                </c:pt>
                <c:pt idx="1">
                  <c:v>456</c:v>
                </c:pt>
                <c:pt idx="2">
                  <c:v>1038</c:v>
                </c:pt>
                <c:pt idx="3">
                  <c:v>876</c:v>
                </c:pt>
                <c:pt idx="4">
                  <c:v>465</c:v>
                </c:pt>
                <c:pt idx="5">
                  <c:v>158</c:v>
                </c:pt>
              </c:numCache>
            </c:numRef>
          </c:val>
          <c:extLst>
            <c:ext xmlns:c16="http://schemas.microsoft.com/office/drawing/2014/chart" uri="{C3380CC4-5D6E-409C-BE32-E72D297353CC}">
              <c16:uniqueId val="{00000008-2290-4443-840B-FA30CC8CA9C5}"/>
            </c:ext>
          </c:extLst>
        </c:ser>
        <c:ser>
          <c:idx val="3"/>
          <c:order val="3"/>
          <c:tx>
            <c:strRef>
              <c:f>'UG Applications 2'!$E$1</c:f>
              <c:strCache>
                <c:ptCount val="1"/>
                <c:pt idx="0">
                  <c:v>2023</c:v>
                </c:pt>
              </c:strCache>
            </c:strRef>
          </c:tx>
          <c:spPr>
            <a:solidFill>
              <a:schemeClr val="bg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A-2290-4443-840B-FA30CC8CA9C5}"/>
              </c:ext>
            </c:extLst>
          </c:dPt>
          <c:cat>
            <c:strRef>
              <c:f>'UG Applications 2'!$A$2:$A$7</c:f>
              <c:strCache>
                <c:ptCount val="6"/>
                <c:pt idx="0">
                  <c:v>FIN</c:v>
                </c:pt>
                <c:pt idx="1">
                  <c:v>MGT</c:v>
                </c:pt>
                <c:pt idx="2">
                  <c:v>MKT</c:v>
                </c:pt>
                <c:pt idx="3">
                  <c:v>SPT</c:v>
                </c:pt>
                <c:pt idx="4">
                  <c:v>ACCT</c:v>
                </c:pt>
                <c:pt idx="5">
                  <c:v>OIM</c:v>
                </c:pt>
              </c:strCache>
            </c:strRef>
          </c:cat>
          <c:val>
            <c:numRef>
              <c:f>'UG Applications 2'!$E$2:$E$7</c:f>
              <c:numCache>
                <c:formatCode>_(* #,##0_);_(* \(#,##0\);_(* "-"_)</c:formatCode>
                <c:ptCount val="6"/>
                <c:pt idx="0">
                  <c:v>2129</c:v>
                </c:pt>
                <c:pt idx="1">
                  <c:v>1811</c:v>
                </c:pt>
                <c:pt idx="2">
                  <c:v>1522</c:v>
                </c:pt>
                <c:pt idx="3">
                  <c:v>912</c:v>
                </c:pt>
                <c:pt idx="4">
                  <c:v>470</c:v>
                </c:pt>
                <c:pt idx="5">
                  <c:v>345</c:v>
                </c:pt>
              </c:numCache>
            </c:numRef>
          </c:val>
          <c:extLst>
            <c:ext xmlns:c16="http://schemas.microsoft.com/office/drawing/2014/chart" uri="{C3380CC4-5D6E-409C-BE32-E72D297353CC}">
              <c16:uniqueId val="{0000000B-2290-4443-840B-FA30CC8CA9C5}"/>
            </c:ext>
          </c:extLst>
        </c:ser>
        <c:dLbls>
          <c:showLegendKey val="0"/>
          <c:showVal val="0"/>
          <c:showCatName val="0"/>
          <c:showSerName val="0"/>
          <c:showPercent val="0"/>
          <c:showBubbleSize val="0"/>
        </c:dLbls>
        <c:gapWidth val="150"/>
        <c:overlap val="-8"/>
        <c:axId val="674651903"/>
        <c:axId val="678571423"/>
      </c:barChart>
      <c:catAx>
        <c:axId val="67465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571423"/>
        <c:crosses val="autoZero"/>
        <c:auto val="1"/>
        <c:lblAlgn val="ctr"/>
        <c:lblOffset val="100"/>
        <c:noMultiLvlLbl val="0"/>
      </c:catAx>
      <c:valAx>
        <c:axId val="67857142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651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'UG Applications 2'!$B$1</c:f>
              <c:strCache>
                <c:ptCount val="1"/>
                <c:pt idx="0">
                  <c:v>2020</c:v>
                </c:pt>
              </c:strCache>
            </c:strRef>
          </c:tx>
          <c:spPr>
            <a:solidFill>
              <a:schemeClr val="bg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C09A-214A-B047-688C0CD1DFA8}"/>
              </c:ext>
            </c:extLst>
          </c:dPt>
          <c:cat>
            <c:strRef>
              <c:f>'UG Applications 2'!$A$2:$A$8</c:f>
              <c:strCache>
                <c:ptCount val="7"/>
                <c:pt idx="0">
                  <c:v>FIN</c:v>
                </c:pt>
                <c:pt idx="1">
                  <c:v>MGT</c:v>
                </c:pt>
                <c:pt idx="2">
                  <c:v>MKT</c:v>
                </c:pt>
                <c:pt idx="3">
                  <c:v>SPT</c:v>
                </c:pt>
                <c:pt idx="4">
                  <c:v>ACCT</c:v>
                </c:pt>
                <c:pt idx="5">
                  <c:v>OIM</c:v>
                </c:pt>
                <c:pt idx="6">
                  <c:v>HTM</c:v>
                </c:pt>
              </c:strCache>
            </c:strRef>
          </c:cat>
          <c:val>
            <c:numRef>
              <c:f>'UG Applications 2'!$B$2:$B$8</c:f>
              <c:numCache>
                <c:formatCode>_(* #,##0_);_(* \(#,##0\);_(* "-"_)</c:formatCode>
                <c:ptCount val="7"/>
                <c:pt idx="0">
                  <c:v>1113</c:v>
                </c:pt>
                <c:pt idx="1">
                  <c:v>426</c:v>
                </c:pt>
                <c:pt idx="2">
                  <c:v>934</c:v>
                </c:pt>
                <c:pt idx="3">
                  <c:v>874</c:v>
                </c:pt>
                <c:pt idx="4">
                  <c:v>500</c:v>
                </c:pt>
                <c:pt idx="5">
                  <c:v>106</c:v>
                </c:pt>
                <c:pt idx="6">
                  <c:v>237</c:v>
                </c:pt>
              </c:numCache>
            </c:numRef>
          </c:val>
          <c:extLst>
            <c:ext xmlns:c16="http://schemas.microsoft.com/office/drawing/2014/chart" uri="{C3380CC4-5D6E-409C-BE32-E72D297353CC}">
              <c16:uniqueId val="{00000002-C09A-214A-B047-688C0CD1DFA8}"/>
            </c:ext>
          </c:extLst>
        </c:ser>
        <c:ser>
          <c:idx val="1"/>
          <c:order val="1"/>
          <c:tx>
            <c:strRef>
              <c:f>'UG Applications 2'!$C$1</c:f>
              <c:strCache>
                <c:ptCount val="1"/>
                <c:pt idx="0">
                  <c:v>2021</c:v>
                </c:pt>
              </c:strCache>
            </c:strRef>
          </c:tx>
          <c:spPr>
            <a:solidFill>
              <a:schemeClr val="bg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4-C09A-214A-B047-688C0CD1DFA8}"/>
              </c:ext>
            </c:extLst>
          </c:dPt>
          <c:cat>
            <c:strRef>
              <c:f>'UG Applications 2'!$A$2:$A$8</c:f>
              <c:strCache>
                <c:ptCount val="7"/>
                <c:pt idx="0">
                  <c:v>FIN</c:v>
                </c:pt>
                <c:pt idx="1">
                  <c:v>MGT</c:v>
                </c:pt>
                <c:pt idx="2">
                  <c:v>MKT</c:v>
                </c:pt>
                <c:pt idx="3">
                  <c:v>SPT</c:v>
                </c:pt>
                <c:pt idx="4">
                  <c:v>ACCT</c:v>
                </c:pt>
                <c:pt idx="5">
                  <c:v>OIM</c:v>
                </c:pt>
                <c:pt idx="6">
                  <c:v>HTM</c:v>
                </c:pt>
              </c:strCache>
            </c:strRef>
          </c:cat>
          <c:val>
            <c:numRef>
              <c:f>'UG Applications 2'!$C$2:$C$8</c:f>
              <c:numCache>
                <c:formatCode>_(* #,##0_);_(* \(#,##0\);_(* "-"_)</c:formatCode>
                <c:ptCount val="7"/>
                <c:pt idx="0">
                  <c:v>1257</c:v>
                </c:pt>
                <c:pt idx="1">
                  <c:v>442</c:v>
                </c:pt>
                <c:pt idx="2">
                  <c:v>1077</c:v>
                </c:pt>
                <c:pt idx="3">
                  <c:v>820</c:v>
                </c:pt>
                <c:pt idx="4">
                  <c:v>477</c:v>
                </c:pt>
                <c:pt idx="5">
                  <c:v>142</c:v>
                </c:pt>
                <c:pt idx="6">
                  <c:v>206</c:v>
                </c:pt>
              </c:numCache>
            </c:numRef>
          </c:val>
          <c:extLst>
            <c:ext xmlns:c16="http://schemas.microsoft.com/office/drawing/2014/chart" uri="{C3380CC4-5D6E-409C-BE32-E72D297353CC}">
              <c16:uniqueId val="{00000005-C09A-214A-B047-688C0CD1DFA8}"/>
            </c:ext>
          </c:extLst>
        </c:ser>
        <c:ser>
          <c:idx val="2"/>
          <c:order val="2"/>
          <c:tx>
            <c:strRef>
              <c:f>'UG Applications 2'!$D$1</c:f>
              <c:strCache>
                <c:ptCount val="1"/>
                <c:pt idx="0">
                  <c:v>2022</c:v>
                </c:pt>
              </c:strCache>
            </c:strRef>
          </c:tx>
          <c:spPr>
            <a:solidFill>
              <a:schemeClr val="bg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7-C09A-214A-B047-688C0CD1DFA8}"/>
              </c:ext>
            </c:extLst>
          </c:dPt>
          <c:cat>
            <c:strRef>
              <c:f>'UG Applications 2'!$A$2:$A$8</c:f>
              <c:strCache>
                <c:ptCount val="7"/>
                <c:pt idx="0">
                  <c:v>FIN</c:v>
                </c:pt>
                <c:pt idx="1">
                  <c:v>MGT</c:v>
                </c:pt>
                <c:pt idx="2">
                  <c:v>MKT</c:v>
                </c:pt>
                <c:pt idx="3">
                  <c:v>SPT</c:v>
                </c:pt>
                <c:pt idx="4">
                  <c:v>ACCT</c:v>
                </c:pt>
                <c:pt idx="5">
                  <c:v>OIM</c:v>
                </c:pt>
                <c:pt idx="6">
                  <c:v>HTM</c:v>
                </c:pt>
              </c:strCache>
            </c:strRef>
          </c:cat>
          <c:val>
            <c:numRef>
              <c:f>'UG Applications 2'!$D$2:$D$8</c:f>
              <c:numCache>
                <c:formatCode>_(* #,##0_);_(* \(#,##0\);_(* "-"_)</c:formatCode>
                <c:ptCount val="7"/>
                <c:pt idx="0">
                  <c:v>1512</c:v>
                </c:pt>
                <c:pt idx="1">
                  <c:v>456</c:v>
                </c:pt>
                <c:pt idx="2">
                  <c:v>1038</c:v>
                </c:pt>
                <c:pt idx="3">
                  <c:v>876</c:v>
                </c:pt>
                <c:pt idx="4">
                  <c:v>465</c:v>
                </c:pt>
                <c:pt idx="5">
                  <c:v>158</c:v>
                </c:pt>
                <c:pt idx="6">
                  <c:v>198</c:v>
                </c:pt>
              </c:numCache>
            </c:numRef>
          </c:val>
          <c:extLst>
            <c:ext xmlns:c16="http://schemas.microsoft.com/office/drawing/2014/chart" uri="{C3380CC4-5D6E-409C-BE32-E72D297353CC}">
              <c16:uniqueId val="{00000008-C09A-214A-B047-688C0CD1DFA8}"/>
            </c:ext>
          </c:extLst>
        </c:ser>
        <c:ser>
          <c:idx val="3"/>
          <c:order val="3"/>
          <c:tx>
            <c:strRef>
              <c:f>'UG Applications 2'!$E$1</c:f>
              <c:strCache>
                <c:ptCount val="1"/>
                <c:pt idx="0">
                  <c:v>2023</c:v>
                </c:pt>
              </c:strCache>
            </c:strRef>
          </c:tx>
          <c:spPr>
            <a:solidFill>
              <a:schemeClr val="bg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A-C09A-214A-B047-688C0CD1DFA8}"/>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09A-214A-B047-688C0CD1DFA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'UG Applications 2'!$A$2:$A$8</c:f>
              <c:strCache>
                <c:ptCount val="7"/>
                <c:pt idx="0">
                  <c:v>FIN</c:v>
                </c:pt>
                <c:pt idx="1">
                  <c:v>MGT</c:v>
                </c:pt>
                <c:pt idx="2">
                  <c:v>MKT</c:v>
                </c:pt>
                <c:pt idx="3">
                  <c:v>SPT</c:v>
                </c:pt>
                <c:pt idx="4">
                  <c:v>ACCT</c:v>
                </c:pt>
                <c:pt idx="5">
                  <c:v>OIM</c:v>
                </c:pt>
                <c:pt idx="6">
                  <c:v>HTM</c:v>
                </c:pt>
              </c:strCache>
            </c:strRef>
          </c:cat>
          <c:val>
            <c:numRef>
              <c:f>'UG Applications 2'!$E$2:$E$8</c:f>
              <c:numCache>
                <c:formatCode>_(* #,##0_);_(* \(#,##0\);_(* "-"_)</c:formatCode>
                <c:ptCount val="7"/>
                <c:pt idx="0">
                  <c:v>2129</c:v>
                </c:pt>
                <c:pt idx="1">
                  <c:v>1811</c:v>
                </c:pt>
                <c:pt idx="2">
                  <c:v>1522</c:v>
                </c:pt>
                <c:pt idx="3">
                  <c:v>912</c:v>
                </c:pt>
                <c:pt idx="4">
                  <c:v>470</c:v>
                </c:pt>
                <c:pt idx="5">
                  <c:v>345</c:v>
                </c:pt>
                <c:pt idx="6">
                  <c:v>220</c:v>
                </c:pt>
              </c:numCache>
            </c:numRef>
          </c:val>
          <c:extLst>
            <c:ext xmlns:c16="http://schemas.microsoft.com/office/drawing/2014/chart" uri="{C3380CC4-5D6E-409C-BE32-E72D297353CC}">
              <c16:uniqueId val="{0000000B-C09A-214A-B047-688C0CD1DFA8}"/>
            </c:ext>
          </c:extLst>
        </c:ser>
        <c:dLbls>
          <c:showLegendKey val="0"/>
          <c:showVal val="0"/>
          <c:showCatName val="0"/>
          <c:showSerName val="0"/>
          <c:showPercent val="0"/>
          <c:showBubbleSize val="0"/>
        </c:dLbls>
        <c:gapWidth val="82"/>
        <c:overlap val="-8"/>
        <c:axId val="674651903"/>
        <c:axId val="678571423"/>
      </c:barChart>
      <c:catAx>
        <c:axId val="67465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Hel"/>
                <a:ea typeface="+mn-ea"/>
                <a:cs typeface="Times New Roman" panose="02020603050405020304" pitchFamily="18" charset="0"/>
              </a:defRPr>
            </a:pPr>
            <a:endParaRPr lang="en-US"/>
          </a:p>
        </c:txPr>
        <c:crossAx val="678571423"/>
        <c:crosses val="autoZero"/>
        <c:auto val="1"/>
        <c:lblAlgn val="ctr"/>
        <c:lblOffset val="100"/>
        <c:noMultiLvlLbl val="0"/>
      </c:catAx>
      <c:valAx>
        <c:axId val="678571423"/>
        <c:scaling>
          <c:orientation val="minMax"/>
        </c:scaling>
        <c:delete val="0"/>
        <c:axPos val="l"/>
        <c:majorGridlines>
          <c:spPr>
            <a:ln w="9525" cap="flat" cmpd="sng" algn="ctr">
              <a:solidFill>
                <a:schemeClr val="bg1">
                  <a:lumMod val="95000"/>
                </a:schemeClr>
              </a:solidFill>
              <a:round/>
            </a:ln>
            <a:effectLst/>
          </c:spPr>
        </c:majorGridlines>
        <c:numFmt formatCode="#,##0.0,\ &quot;K&quot;"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674651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Fall</a:t>
            </a:r>
            <a:r>
              <a:rPr lang="en-US" baseline="0"/>
              <a:t> Applications by Major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'UG Applications 2'!$A$8</c:f>
              <c:strCache>
                <c:ptCount val="1"/>
                <c:pt idx="0">
                  <c:v>HTM</c:v>
                </c:pt>
              </c:strCache>
            </c:strRef>
          </c:tx>
          <c:spPr>
            <a:solidFill>
              <a:schemeClr val="accent1"/>
            </a:solidFill>
            <a:ln>
              <a:noFill/>
            </a:ln>
            <a:effectLst/>
          </c:spPr>
          <c:invertIfNegative val="0"/>
          <c:cat>
            <c:strRef>
              <c:f>'UG Applications 2'!$B$1:$E$1</c:f>
              <c:strCache>
                <c:ptCount val="4"/>
                <c:pt idx="0">
                  <c:v>2020</c:v>
                </c:pt>
                <c:pt idx="1">
                  <c:v>2021</c:v>
                </c:pt>
                <c:pt idx="2">
                  <c:v>2022</c:v>
                </c:pt>
                <c:pt idx="3">
                  <c:v>2023</c:v>
                </c:pt>
              </c:strCache>
            </c:strRef>
          </c:cat>
          <c:val>
            <c:numRef>
              <c:f>'UG Applications 2'!$B$8:$E$8</c:f>
              <c:numCache>
                <c:formatCode>_(* #,##0_);_(* \(#,##0\);_(* "-"_)</c:formatCode>
                <c:ptCount val="4"/>
                <c:pt idx="0">
                  <c:v>237</c:v>
                </c:pt>
                <c:pt idx="1">
                  <c:v>206</c:v>
                </c:pt>
                <c:pt idx="2">
                  <c:v>198</c:v>
                </c:pt>
                <c:pt idx="3">
                  <c:v>220</c:v>
                </c:pt>
              </c:numCache>
            </c:numRef>
          </c:val>
          <c:extLst>
            <c:ext xmlns:c16="http://schemas.microsoft.com/office/drawing/2014/chart" uri="{C3380CC4-5D6E-409C-BE32-E72D297353CC}">
              <c16:uniqueId val="{00000000-3074-204C-92F2-03040A12EBA9}"/>
            </c:ext>
          </c:extLst>
        </c:ser>
        <c:ser>
          <c:idx val="1"/>
          <c:order val="1"/>
          <c:tx>
            <c:strRef>
              <c:f>'UG Applications 2'!$A$2</c:f>
              <c:strCache>
                <c:ptCount val="1"/>
                <c:pt idx="0">
                  <c:v>FIN</c:v>
                </c:pt>
              </c:strCache>
            </c:strRef>
          </c:tx>
          <c:spPr>
            <a:solidFill>
              <a:schemeClr val="accent2"/>
            </a:solidFill>
            <a:ln>
              <a:noFill/>
            </a:ln>
            <a:effectLst/>
          </c:spPr>
          <c:invertIfNegative val="0"/>
          <c:cat>
            <c:strRef>
              <c:f>'UG Applications 2'!$B$1:$E$1</c:f>
              <c:strCache>
                <c:ptCount val="4"/>
                <c:pt idx="0">
                  <c:v>2020</c:v>
                </c:pt>
                <c:pt idx="1">
                  <c:v>2021</c:v>
                </c:pt>
                <c:pt idx="2">
                  <c:v>2022</c:v>
                </c:pt>
                <c:pt idx="3">
                  <c:v>2023</c:v>
                </c:pt>
              </c:strCache>
            </c:strRef>
          </c:cat>
          <c:val>
            <c:numRef>
              <c:f>'UG Applications 2'!$B$2:$E$2</c:f>
              <c:numCache>
                <c:formatCode>_(* #,##0_);_(* \(#,##0\);_(* "-"_)</c:formatCode>
                <c:ptCount val="4"/>
                <c:pt idx="0">
                  <c:v>1113</c:v>
                </c:pt>
                <c:pt idx="1">
                  <c:v>1257</c:v>
                </c:pt>
                <c:pt idx="2">
                  <c:v>1512</c:v>
                </c:pt>
                <c:pt idx="3">
                  <c:v>2129</c:v>
                </c:pt>
              </c:numCache>
            </c:numRef>
          </c:val>
          <c:extLst>
            <c:ext xmlns:c16="http://schemas.microsoft.com/office/drawing/2014/chart" uri="{C3380CC4-5D6E-409C-BE32-E72D297353CC}">
              <c16:uniqueId val="{00000001-3074-204C-92F2-03040A12EBA9}"/>
            </c:ext>
          </c:extLst>
        </c:ser>
        <c:ser>
          <c:idx val="2"/>
          <c:order val="2"/>
          <c:tx>
            <c:strRef>
              <c:f>'UG Applications 2'!$A$3</c:f>
              <c:strCache>
                <c:ptCount val="1"/>
                <c:pt idx="0">
                  <c:v>MGT</c:v>
                </c:pt>
              </c:strCache>
            </c:strRef>
          </c:tx>
          <c:spPr>
            <a:solidFill>
              <a:schemeClr val="accent3"/>
            </a:solidFill>
            <a:ln>
              <a:noFill/>
            </a:ln>
            <a:effectLst/>
          </c:spPr>
          <c:invertIfNegative val="0"/>
          <c:cat>
            <c:strRef>
              <c:f>'UG Applications 2'!$B$1:$E$1</c:f>
              <c:strCache>
                <c:ptCount val="4"/>
                <c:pt idx="0">
                  <c:v>2020</c:v>
                </c:pt>
                <c:pt idx="1">
                  <c:v>2021</c:v>
                </c:pt>
                <c:pt idx="2">
                  <c:v>2022</c:v>
                </c:pt>
                <c:pt idx="3">
                  <c:v>2023</c:v>
                </c:pt>
              </c:strCache>
            </c:strRef>
          </c:cat>
          <c:val>
            <c:numRef>
              <c:f>'UG Applications 2'!$B$3:$E$3</c:f>
              <c:numCache>
                <c:formatCode>_(* #,##0_);_(* \(#,##0\);_(* "-"_)</c:formatCode>
                <c:ptCount val="4"/>
                <c:pt idx="0">
                  <c:v>426</c:v>
                </c:pt>
                <c:pt idx="1">
                  <c:v>442</c:v>
                </c:pt>
                <c:pt idx="2">
                  <c:v>456</c:v>
                </c:pt>
                <c:pt idx="3">
                  <c:v>1811</c:v>
                </c:pt>
              </c:numCache>
            </c:numRef>
          </c:val>
          <c:extLst>
            <c:ext xmlns:c16="http://schemas.microsoft.com/office/drawing/2014/chart" uri="{C3380CC4-5D6E-409C-BE32-E72D297353CC}">
              <c16:uniqueId val="{00000002-3074-204C-92F2-03040A12EBA9}"/>
            </c:ext>
          </c:extLst>
        </c:ser>
        <c:ser>
          <c:idx val="3"/>
          <c:order val="3"/>
          <c:tx>
            <c:strRef>
              <c:f>'UG Applications 2'!$A$4</c:f>
              <c:strCache>
                <c:ptCount val="1"/>
                <c:pt idx="0">
                  <c:v>MKT</c:v>
                </c:pt>
              </c:strCache>
            </c:strRef>
          </c:tx>
          <c:spPr>
            <a:solidFill>
              <a:schemeClr val="accent4"/>
            </a:solidFill>
            <a:ln>
              <a:noFill/>
            </a:ln>
            <a:effectLst/>
          </c:spPr>
          <c:invertIfNegative val="0"/>
          <c:cat>
            <c:strRef>
              <c:f>'UG Applications 2'!$B$1:$E$1</c:f>
              <c:strCache>
                <c:ptCount val="4"/>
                <c:pt idx="0">
                  <c:v>2020</c:v>
                </c:pt>
                <c:pt idx="1">
                  <c:v>2021</c:v>
                </c:pt>
                <c:pt idx="2">
                  <c:v>2022</c:v>
                </c:pt>
                <c:pt idx="3">
                  <c:v>2023</c:v>
                </c:pt>
              </c:strCache>
            </c:strRef>
          </c:cat>
          <c:val>
            <c:numRef>
              <c:f>'UG Applications 2'!$B$4:$E$4</c:f>
              <c:numCache>
                <c:formatCode>_(* #,##0_);_(* \(#,##0\);_(* "-"_)</c:formatCode>
                <c:ptCount val="4"/>
                <c:pt idx="0">
                  <c:v>934</c:v>
                </c:pt>
                <c:pt idx="1">
                  <c:v>1077</c:v>
                </c:pt>
                <c:pt idx="2">
                  <c:v>1038</c:v>
                </c:pt>
                <c:pt idx="3">
                  <c:v>1522</c:v>
                </c:pt>
              </c:numCache>
            </c:numRef>
          </c:val>
          <c:extLst>
            <c:ext xmlns:c16="http://schemas.microsoft.com/office/drawing/2014/chart" uri="{C3380CC4-5D6E-409C-BE32-E72D297353CC}">
              <c16:uniqueId val="{00000003-3074-204C-92F2-03040A12EBA9}"/>
            </c:ext>
          </c:extLst>
        </c:ser>
        <c:ser>
          <c:idx val="4"/>
          <c:order val="4"/>
          <c:tx>
            <c:strRef>
              <c:f>'UG Applications 2'!$A$5</c:f>
              <c:strCache>
                <c:ptCount val="1"/>
                <c:pt idx="0">
                  <c:v>SPT</c:v>
                </c:pt>
              </c:strCache>
            </c:strRef>
          </c:tx>
          <c:spPr>
            <a:solidFill>
              <a:schemeClr val="accent5"/>
            </a:solidFill>
            <a:ln>
              <a:noFill/>
            </a:ln>
            <a:effectLst/>
          </c:spPr>
          <c:invertIfNegative val="0"/>
          <c:cat>
            <c:strRef>
              <c:f>'UG Applications 2'!$B$1:$E$1</c:f>
              <c:strCache>
                <c:ptCount val="4"/>
                <c:pt idx="0">
                  <c:v>2020</c:v>
                </c:pt>
                <c:pt idx="1">
                  <c:v>2021</c:v>
                </c:pt>
                <c:pt idx="2">
                  <c:v>2022</c:v>
                </c:pt>
                <c:pt idx="3">
                  <c:v>2023</c:v>
                </c:pt>
              </c:strCache>
            </c:strRef>
          </c:cat>
          <c:val>
            <c:numRef>
              <c:f>'UG Applications 2'!$B$5:$E$5</c:f>
              <c:numCache>
                <c:formatCode>_(* #,##0_);_(* \(#,##0\);_(* "-"_)</c:formatCode>
                <c:ptCount val="4"/>
                <c:pt idx="0">
                  <c:v>874</c:v>
                </c:pt>
                <c:pt idx="1">
                  <c:v>820</c:v>
                </c:pt>
                <c:pt idx="2">
                  <c:v>876</c:v>
                </c:pt>
                <c:pt idx="3">
                  <c:v>912</c:v>
                </c:pt>
              </c:numCache>
            </c:numRef>
          </c:val>
          <c:extLst>
            <c:ext xmlns:c16="http://schemas.microsoft.com/office/drawing/2014/chart" uri="{C3380CC4-5D6E-409C-BE32-E72D297353CC}">
              <c16:uniqueId val="{00000004-3074-204C-92F2-03040A12EBA9}"/>
            </c:ext>
          </c:extLst>
        </c:ser>
        <c:ser>
          <c:idx val="5"/>
          <c:order val="5"/>
          <c:tx>
            <c:strRef>
              <c:f>'UG Applications 2'!$A$6</c:f>
              <c:strCache>
                <c:ptCount val="1"/>
                <c:pt idx="0">
                  <c:v>ACCT</c:v>
                </c:pt>
              </c:strCache>
            </c:strRef>
          </c:tx>
          <c:spPr>
            <a:solidFill>
              <a:schemeClr val="accent6"/>
            </a:solidFill>
            <a:ln>
              <a:noFill/>
            </a:ln>
            <a:effectLst/>
          </c:spPr>
          <c:invertIfNegative val="0"/>
          <c:cat>
            <c:strRef>
              <c:f>'UG Applications 2'!$B$1:$E$1</c:f>
              <c:strCache>
                <c:ptCount val="4"/>
                <c:pt idx="0">
                  <c:v>2020</c:v>
                </c:pt>
                <c:pt idx="1">
                  <c:v>2021</c:v>
                </c:pt>
                <c:pt idx="2">
                  <c:v>2022</c:v>
                </c:pt>
                <c:pt idx="3">
                  <c:v>2023</c:v>
                </c:pt>
              </c:strCache>
            </c:strRef>
          </c:cat>
          <c:val>
            <c:numRef>
              <c:f>'UG Applications 2'!$B$6:$E$6</c:f>
              <c:numCache>
                <c:formatCode>_(* #,##0_);_(* \(#,##0\);_(* "-"_)</c:formatCode>
                <c:ptCount val="4"/>
                <c:pt idx="0">
                  <c:v>500</c:v>
                </c:pt>
                <c:pt idx="1">
                  <c:v>477</c:v>
                </c:pt>
                <c:pt idx="2">
                  <c:v>465</c:v>
                </c:pt>
                <c:pt idx="3">
                  <c:v>470</c:v>
                </c:pt>
              </c:numCache>
            </c:numRef>
          </c:val>
          <c:extLst>
            <c:ext xmlns:c16="http://schemas.microsoft.com/office/drawing/2014/chart" uri="{C3380CC4-5D6E-409C-BE32-E72D297353CC}">
              <c16:uniqueId val="{00000005-3074-204C-92F2-03040A12EBA9}"/>
            </c:ext>
          </c:extLst>
        </c:ser>
        <c:ser>
          <c:idx val="6"/>
          <c:order val="6"/>
          <c:tx>
            <c:strRef>
              <c:f>'UG Applications 2'!$A$7</c:f>
              <c:strCache>
                <c:ptCount val="1"/>
                <c:pt idx="0">
                  <c:v>OIM</c:v>
                </c:pt>
              </c:strCache>
            </c:strRef>
          </c:tx>
          <c:spPr>
            <a:solidFill>
              <a:schemeClr val="accent1">
                <a:lumMod val="60000"/>
              </a:schemeClr>
            </a:solidFill>
            <a:ln>
              <a:noFill/>
            </a:ln>
            <a:effectLst/>
          </c:spPr>
          <c:invertIfNegative val="0"/>
          <c:cat>
            <c:strRef>
              <c:f>'UG Applications 2'!$B$1:$E$1</c:f>
              <c:strCache>
                <c:ptCount val="4"/>
                <c:pt idx="0">
                  <c:v>2020</c:v>
                </c:pt>
                <c:pt idx="1">
                  <c:v>2021</c:v>
                </c:pt>
                <c:pt idx="2">
                  <c:v>2022</c:v>
                </c:pt>
                <c:pt idx="3">
                  <c:v>2023</c:v>
                </c:pt>
              </c:strCache>
            </c:strRef>
          </c:cat>
          <c:val>
            <c:numRef>
              <c:f>'UG Applications 2'!$B$7:$E$7</c:f>
              <c:numCache>
                <c:formatCode>_(* #,##0_);_(* \(#,##0\);_(* "-"_)</c:formatCode>
                <c:ptCount val="4"/>
                <c:pt idx="0">
                  <c:v>106</c:v>
                </c:pt>
                <c:pt idx="1">
                  <c:v>142</c:v>
                </c:pt>
                <c:pt idx="2">
                  <c:v>158</c:v>
                </c:pt>
                <c:pt idx="3">
                  <c:v>345</c:v>
                </c:pt>
              </c:numCache>
            </c:numRef>
          </c:val>
          <c:extLst>
            <c:ext xmlns:c16="http://schemas.microsoft.com/office/drawing/2014/chart" uri="{C3380CC4-5D6E-409C-BE32-E72D297353CC}">
              <c16:uniqueId val="{00000006-3074-204C-92F2-03040A12EBA9}"/>
            </c:ext>
          </c:extLst>
        </c:ser>
        <c:dLbls>
          <c:showLegendKey val="0"/>
          <c:showVal val="0"/>
          <c:showCatName val="0"/>
          <c:showSerName val="0"/>
          <c:showPercent val="0"/>
          <c:showBubbleSize val="0"/>
        </c:dLbls>
        <c:gapWidth val="150"/>
        <c:overlap val="100"/>
        <c:axId val="674651903"/>
        <c:axId val="678571423"/>
      </c:barChart>
      <c:catAx>
        <c:axId val="67465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571423"/>
        <c:crosses val="autoZero"/>
        <c:auto val="1"/>
        <c:lblAlgn val="ctr"/>
        <c:lblOffset val="100"/>
        <c:noMultiLvlLbl val="0"/>
      </c:catAx>
      <c:valAx>
        <c:axId val="67857142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651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Finance Applications Fall 2020-2023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'UG Applications 2'!$A$16</c:f>
              <c:strCache>
                <c:ptCount val="1"/>
                <c:pt idx="0">
                  <c:v>FIN</c:v>
                </c:pt>
              </c:strCache>
            </c:strRef>
          </c:tx>
          <c:spPr>
            <a:solidFill>
              <a:schemeClr val="accent1"/>
            </a:solidFill>
            <a:ln>
              <a:noFill/>
            </a:ln>
            <a:effectLst/>
          </c:spPr>
          <c:invertIfNegative val="0"/>
          <c:cat>
            <c:numRef>
              <c:f>'UG Applications 2'!$B$15:$E$15</c:f>
              <c:numCache>
                <c:formatCode>0</c:formatCode>
                <c:ptCount val="4"/>
                <c:pt idx="0">
                  <c:v>2020</c:v>
                </c:pt>
                <c:pt idx="1">
                  <c:v>2021</c:v>
                </c:pt>
                <c:pt idx="2">
                  <c:v>2022</c:v>
                </c:pt>
                <c:pt idx="3">
                  <c:v>2023</c:v>
                </c:pt>
              </c:numCache>
            </c:numRef>
          </c:cat>
          <c:val>
            <c:numRef>
              <c:f>'UG Applications 2'!$B$16:$E$16</c:f>
              <c:numCache>
                <c:formatCode>_(* #,##0_);_(* \(#,##0\);_(* "-"_)</c:formatCode>
                <c:ptCount val="4"/>
                <c:pt idx="0">
                  <c:v>1113</c:v>
                </c:pt>
                <c:pt idx="1">
                  <c:v>1257</c:v>
                </c:pt>
                <c:pt idx="2">
                  <c:v>1512</c:v>
                </c:pt>
                <c:pt idx="3">
                  <c:v>2129</c:v>
                </c:pt>
              </c:numCache>
            </c:numRef>
          </c:val>
          <c:extLst>
            <c:ext xmlns:c16="http://schemas.microsoft.com/office/drawing/2014/chart" uri="{C3380CC4-5D6E-409C-BE32-E72D297353CC}">
              <c16:uniqueId val="{00000000-3444-0949-8DB8-4B4208B9EAB5}"/>
            </c:ext>
          </c:extLst>
        </c:ser>
        <c:dLbls>
          <c:showLegendKey val="0"/>
          <c:showVal val="0"/>
          <c:showCatName val="0"/>
          <c:showSerName val="0"/>
          <c:showPercent val="0"/>
          <c:showBubbleSize val="0"/>
        </c:dLbls>
        <c:gapWidth val="219"/>
        <c:overlap val="-27"/>
        <c:axId val="1672565583"/>
        <c:axId val="1664261247"/>
      </c:barChart>
      <c:catAx>
        <c:axId val="1672565583"/>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261247"/>
        <c:crosses val="autoZero"/>
        <c:auto val="1"/>
        <c:lblAlgn val="ctr"/>
        <c:lblOffset val="100"/>
        <c:noMultiLvlLbl val="0"/>
      </c:catAx>
      <c:valAx>
        <c:axId val="166426124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5655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'UG Applications 2'!$A$109</c:f>
              <c:strCache>
                <c:ptCount val="1"/>
                <c:pt idx="0">
                  <c:v>FIN</c:v>
                </c:pt>
              </c:strCache>
            </c:strRef>
          </c:tx>
          <c:spPr>
            <a:solidFill>
              <a:schemeClr val="accent2"/>
            </a:solidFill>
            <a:ln>
              <a:noFill/>
            </a:ln>
            <a:effectLst/>
          </c:spPr>
          <c:invertIfNegative val="0"/>
          <c:cat>
            <c:strRef>
              <c:f>'UG Applications 2'!$B$108:$E$108</c:f>
              <c:strCache>
                <c:ptCount val="4"/>
                <c:pt idx="0">
                  <c:v>2020</c:v>
                </c:pt>
                <c:pt idx="1">
                  <c:v>2021</c:v>
                </c:pt>
                <c:pt idx="2">
                  <c:v>2022</c:v>
                </c:pt>
                <c:pt idx="3">
                  <c:v>2023</c:v>
                </c:pt>
              </c:strCache>
            </c:strRef>
          </c:cat>
          <c:val>
            <c:numRef>
              <c:f>'UG Applications 2'!$B$109:$E$109</c:f>
              <c:numCache>
                <c:formatCode>_(* #,##0_);_(* \(#,##0\);_(* "-"_)</c:formatCode>
                <c:ptCount val="4"/>
                <c:pt idx="0">
                  <c:v>1113</c:v>
                </c:pt>
                <c:pt idx="1">
                  <c:v>1257</c:v>
                </c:pt>
                <c:pt idx="2">
                  <c:v>1512</c:v>
                </c:pt>
                <c:pt idx="3">
                  <c:v>2129</c:v>
                </c:pt>
              </c:numCache>
            </c:numRef>
          </c:val>
          <c:extLst>
            <c:ext xmlns:c16="http://schemas.microsoft.com/office/drawing/2014/chart" uri="{C3380CC4-5D6E-409C-BE32-E72D297353CC}">
              <c16:uniqueId val="{00000000-0896-DD49-8F5A-1463986D9119}"/>
            </c:ext>
          </c:extLst>
        </c:ser>
        <c:ser>
          <c:idx val="1"/>
          <c:order val="1"/>
          <c:tx>
            <c:strRef>
              <c:f>'UG Applications 2'!$A$110</c:f>
              <c:strCache>
                <c:ptCount val="1"/>
                <c:pt idx="0">
                  <c:v>MGT</c:v>
                </c:pt>
              </c:strCache>
            </c:strRef>
          </c:tx>
          <c:spPr>
            <a:solidFill>
              <a:schemeClr val="bg2"/>
            </a:solidFill>
            <a:ln>
              <a:noFill/>
            </a:ln>
            <a:effectLst/>
          </c:spPr>
          <c:invertIfNegative val="0"/>
          <c:cat>
            <c:strRef>
              <c:f>'UG Applications 2'!$B$108:$E$108</c:f>
              <c:strCache>
                <c:ptCount val="4"/>
                <c:pt idx="0">
                  <c:v>2020</c:v>
                </c:pt>
                <c:pt idx="1">
                  <c:v>2021</c:v>
                </c:pt>
                <c:pt idx="2">
                  <c:v>2022</c:v>
                </c:pt>
                <c:pt idx="3">
                  <c:v>2023</c:v>
                </c:pt>
              </c:strCache>
            </c:strRef>
          </c:cat>
          <c:val>
            <c:numRef>
              <c:f>'UG Applications 2'!$B$110:$E$110</c:f>
              <c:numCache>
                <c:formatCode>_(* #,##0_);_(* \(#,##0\);_(* "-"_)</c:formatCode>
                <c:ptCount val="4"/>
                <c:pt idx="0">
                  <c:v>426</c:v>
                </c:pt>
                <c:pt idx="1">
                  <c:v>442</c:v>
                </c:pt>
                <c:pt idx="2">
                  <c:v>456</c:v>
                </c:pt>
                <c:pt idx="3">
                  <c:v>1811</c:v>
                </c:pt>
              </c:numCache>
            </c:numRef>
          </c:val>
          <c:extLst>
            <c:ext xmlns:c16="http://schemas.microsoft.com/office/drawing/2014/chart" uri="{C3380CC4-5D6E-409C-BE32-E72D297353CC}">
              <c16:uniqueId val="{00000001-0896-DD49-8F5A-1463986D9119}"/>
            </c:ext>
          </c:extLst>
        </c:ser>
        <c:ser>
          <c:idx val="2"/>
          <c:order val="2"/>
          <c:tx>
            <c:strRef>
              <c:f>'UG Applications 2'!$A$111</c:f>
              <c:strCache>
                <c:ptCount val="1"/>
                <c:pt idx="0">
                  <c:v>MKT</c:v>
                </c:pt>
              </c:strCache>
            </c:strRef>
          </c:tx>
          <c:spPr>
            <a:solidFill>
              <a:schemeClr val="bg2"/>
            </a:solidFill>
            <a:ln>
              <a:noFill/>
            </a:ln>
            <a:effectLst/>
          </c:spPr>
          <c:invertIfNegative val="0"/>
          <c:cat>
            <c:strRef>
              <c:f>'UG Applications 2'!$B$108:$E$108</c:f>
              <c:strCache>
                <c:ptCount val="4"/>
                <c:pt idx="0">
                  <c:v>2020</c:v>
                </c:pt>
                <c:pt idx="1">
                  <c:v>2021</c:v>
                </c:pt>
                <c:pt idx="2">
                  <c:v>2022</c:v>
                </c:pt>
                <c:pt idx="3">
                  <c:v>2023</c:v>
                </c:pt>
              </c:strCache>
            </c:strRef>
          </c:cat>
          <c:val>
            <c:numRef>
              <c:f>'UG Applications 2'!$B$111:$E$111</c:f>
              <c:numCache>
                <c:formatCode>_(* #,##0_);_(* \(#,##0\);_(* "-"_)</c:formatCode>
                <c:ptCount val="4"/>
                <c:pt idx="0">
                  <c:v>934</c:v>
                </c:pt>
                <c:pt idx="1">
                  <c:v>1077</c:v>
                </c:pt>
                <c:pt idx="2">
                  <c:v>1038</c:v>
                </c:pt>
                <c:pt idx="3">
                  <c:v>1522</c:v>
                </c:pt>
              </c:numCache>
            </c:numRef>
          </c:val>
          <c:extLst>
            <c:ext xmlns:c16="http://schemas.microsoft.com/office/drawing/2014/chart" uri="{C3380CC4-5D6E-409C-BE32-E72D297353CC}">
              <c16:uniqueId val="{00000002-0896-DD49-8F5A-1463986D9119}"/>
            </c:ext>
          </c:extLst>
        </c:ser>
        <c:ser>
          <c:idx val="3"/>
          <c:order val="3"/>
          <c:tx>
            <c:strRef>
              <c:f>'UG Applications 2'!$A$112</c:f>
              <c:strCache>
                <c:ptCount val="1"/>
                <c:pt idx="0">
                  <c:v>SPT</c:v>
                </c:pt>
              </c:strCache>
            </c:strRef>
          </c:tx>
          <c:spPr>
            <a:solidFill>
              <a:schemeClr val="bg2"/>
            </a:solidFill>
            <a:ln>
              <a:noFill/>
            </a:ln>
            <a:effectLst/>
          </c:spPr>
          <c:invertIfNegative val="0"/>
          <c:cat>
            <c:strRef>
              <c:f>'UG Applications 2'!$B$108:$E$108</c:f>
              <c:strCache>
                <c:ptCount val="4"/>
                <c:pt idx="0">
                  <c:v>2020</c:v>
                </c:pt>
                <c:pt idx="1">
                  <c:v>2021</c:v>
                </c:pt>
                <c:pt idx="2">
                  <c:v>2022</c:v>
                </c:pt>
                <c:pt idx="3">
                  <c:v>2023</c:v>
                </c:pt>
              </c:strCache>
            </c:strRef>
          </c:cat>
          <c:val>
            <c:numRef>
              <c:f>'UG Applications 2'!$B$112:$E$112</c:f>
              <c:numCache>
                <c:formatCode>_(* #,##0_);_(* \(#,##0\);_(* "-"_)</c:formatCode>
                <c:ptCount val="4"/>
                <c:pt idx="0">
                  <c:v>874</c:v>
                </c:pt>
                <c:pt idx="1">
                  <c:v>820</c:v>
                </c:pt>
                <c:pt idx="2">
                  <c:v>876</c:v>
                </c:pt>
                <c:pt idx="3">
                  <c:v>912</c:v>
                </c:pt>
              </c:numCache>
            </c:numRef>
          </c:val>
          <c:extLst>
            <c:ext xmlns:c16="http://schemas.microsoft.com/office/drawing/2014/chart" uri="{C3380CC4-5D6E-409C-BE32-E72D297353CC}">
              <c16:uniqueId val="{00000003-0896-DD49-8F5A-1463986D9119}"/>
            </c:ext>
          </c:extLst>
        </c:ser>
        <c:ser>
          <c:idx val="4"/>
          <c:order val="4"/>
          <c:tx>
            <c:strRef>
              <c:f>'UG Applications 2'!$A$113</c:f>
              <c:strCache>
                <c:ptCount val="1"/>
                <c:pt idx="0">
                  <c:v>ACCT</c:v>
                </c:pt>
              </c:strCache>
            </c:strRef>
          </c:tx>
          <c:spPr>
            <a:solidFill>
              <a:schemeClr val="bg2"/>
            </a:solidFill>
            <a:ln>
              <a:noFill/>
            </a:ln>
            <a:effectLst/>
          </c:spPr>
          <c:invertIfNegative val="0"/>
          <c:cat>
            <c:strRef>
              <c:f>'UG Applications 2'!$B$108:$E$108</c:f>
              <c:strCache>
                <c:ptCount val="4"/>
                <c:pt idx="0">
                  <c:v>2020</c:v>
                </c:pt>
                <c:pt idx="1">
                  <c:v>2021</c:v>
                </c:pt>
                <c:pt idx="2">
                  <c:v>2022</c:v>
                </c:pt>
                <c:pt idx="3">
                  <c:v>2023</c:v>
                </c:pt>
              </c:strCache>
            </c:strRef>
          </c:cat>
          <c:val>
            <c:numRef>
              <c:f>'UG Applications 2'!$B$113:$E$113</c:f>
              <c:numCache>
                <c:formatCode>_(* #,##0_);_(* \(#,##0\);_(* "-"_)</c:formatCode>
                <c:ptCount val="4"/>
                <c:pt idx="0">
                  <c:v>500</c:v>
                </c:pt>
                <c:pt idx="1">
                  <c:v>477</c:v>
                </c:pt>
                <c:pt idx="2">
                  <c:v>465</c:v>
                </c:pt>
                <c:pt idx="3">
                  <c:v>470</c:v>
                </c:pt>
              </c:numCache>
            </c:numRef>
          </c:val>
          <c:extLst>
            <c:ext xmlns:c16="http://schemas.microsoft.com/office/drawing/2014/chart" uri="{C3380CC4-5D6E-409C-BE32-E72D297353CC}">
              <c16:uniqueId val="{00000004-0896-DD49-8F5A-1463986D9119}"/>
            </c:ext>
          </c:extLst>
        </c:ser>
        <c:ser>
          <c:idx val="5"/>
          <c:order val="5"/>
          <c:tx>
            <c:strRef>
              <c:f>'UG Applications 2'!$A$114</c:f>
              <c:strCache>
                <c:ptCount val="1"/>
                <c:pt idx="0">
                  <c:v>OIM</c:v>
                </c:pt>
              </c:strCache>
            </c:strRef>
          </c:tx>
          <c:spPr>
            <a:solidFill>
              <a:schemeClr val="bg2"/>
            </a:solidFill>
            <a:ln>
              <a:noFill/>
            </a:ln>
            <a:effectLst/>
          </c:spPr>
          <c:invertIfNegative val="0"/>
          <c:cat>
            <c:strRef>
              <c:f>'UG Applications 2'!$B$108:$E$108</c:f>
              <c:strCache>
                <c:ptCount val="4"/>
                <c:pt idx="0">
                  <c:v>2020</c:v>
                </c:pt>
                <c:pt idx="1">
                  <c:v>2021</c:v>
                </c:pt>
                <c:pt idx="2">
                  <c:v>2022</c:v>
                </c:pt>
                <c:pt idx="3">
                  <c:v>2023</c:v>
                </c:pt>
              </c:strCache>
            </c:strRef>
          </c:cat>
          <c:val>
            <c:numRef>
              <c:f>'UG Applications 2'!$B$114:$E$114</c:f>
              <c:numCache>
                <c:formatCode>_(* #,##0_);_(* \(#,##0\);_(* "-"_)</c:formatCode>
                <c:ptCount val="4"/>
                <c:pt idx="0">
                  <c:v>106</c:v>
                </c:pt>
                <c:pt idx="1">
                  <c:v>142</c:v>
                </c:pt>
                <c:pt idx="2">
                  <c:v>158</c:v>
                </c:pt>
                <c:pt idx="3">
                  <c:v>345</c:v>
                </c:pt>
              </c:numCache>
            </c:numRef>
          </c:val>
          <c:extLst>
            <c:ext xmlns:c16="http://schemas.microsoft.com/office/drawing/2014/chart" uri="{C3380CC4-5D6E-409C-BE32-E72D297353CC}">
              <c16:uniqueId val="{00000005-0896-DD49-8F5A-1463986D9119}"/>
            </c:ext>
          </c:extLst>
        </c:ser>
        <c:ser>
          <c:idx val="6"/>
          <c:order val="6"/>
          <c:tx>
            <c:strRef>
              <c:f>'UG Applications 2'!$A$115</c:f>
              <c:strCache>
                <c:ptCount val="1"/>
                <c:pt idx="0">
                  <c:v>HTM</c:v>
                </c:pt>
              </c:strCache>
            </c:strRef>
          </c:tx>
          <c:spPr>
            <a:solidFill>
              <a:schemeClr val="bg2"/>
            </a:solidFill>
            <a:ln>
              <a:noFill/>
            </a:ln>
            <a:effectLst/>
          </c:spPr>
          <c:invertIfNegative val="0"/>
          <c:cat>
            <c:strRef>
              <c:f>'UG Applications 2'!$B$108:$E$108</c:f>
              <c:strCache>
                <c:ptCount val="4"/>
                <c:pt idx="0">
                  <c:v>2020</c:v>
                </c:pt>
                <c:pt idx="1">
                  <c:v>2021</c:v>
                </c:pt>
                <c:pt idx="2">
                  <c:v>2022</c:v>
                </c:pt>
                <c:pt idx="3">
                  <c:v>2023</c:v>
                </c:pt>
              </c:strCache>
            </c:strRef>
          </c:cat>
          <c:val>
            <c:numRef>
              <c:f>'UG Applications 2'!$B$115:$E$115</c:f>
              <c:numCache>
                <c:formatCode>_(* #,##0_);_(* \(#,##0\);_(* "-"_)</c:formatCode>
                <c:ptCount val="4"/>
                <c:pt idx="0">
                  <c:v>237</c:v>
                </c:pt>
                <c:pt idx="1">
                  <c:v>206</c:v>
                </c:pt>
                <c:pt idx="2">
                  <c:v>198</c:v>
                </c:pt>
                <c:pt idx="3">
                  <c:v>220</c:v>
                </c:pt>
              </c:numCache>
            </c:numRef>
          </c:val>
          <c:extLst>
            <c:ext xmlns:c16="http://schemas.microsoft.com/office/drawing/2014/chart" uri="{C3380CC4-5D6E-409C-BE32-E72D297353CC}">
              <c16:uniqueId val="{00000006-0896-DD49-8F5A-1463986D9119}"/>
            </c:ext>
          </c:extLst>
        </c:ser>
        <c:dLbls>
          <c:showLegendKey val="0"/>
          <c:showVal val="0"/>
          <c:showCatName val="0"/>
          <c:showSerName val="0"/>
          <c:showPercent val="0"/>
          <c:showBubbleSize val="0"/>
        </c:dLbls>
        <c:gapWidth val="82"/>
        <c:overlap val="-8"/>
        <c:axId val="674651903"/>
        <c:axId val="678571423"/>
      </c:barChart>
      <c:catAx>
        <c:axId val="67465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678571423"/>
        <c:crosses val="autoZero"/>
        <c:auto val="1"/>
        <c:lblAlgn val="ctr"/>
        <c:lblOffset val="100"/>
        <c:noMultiLvlLbl val="0"/>
      </c:catAx>
      <c:valAx>
        <c:axId val="678571423"/>
        <c:scaling>
          <c:orientation val="minMax"/>
        </c:scaling>
        <c:delete val="0"/>
        <c:axPos val="l"/>
        <c:majorGridlines>
          <c:spPr>
            <a:ln w="9525" cap="flat" cmpd="sng" algn="ctr">
              <a:solidFill>
                <a:schemeClr val="tx1">
                  <a:lumMod val="15000"/>
                  <a:lumOff val="85000"/>
                </a:schemeClr>
              </a:solidFill>
              <a:round/>
            </a:ln>
            <a:effectLst/>
          </c:spPr>
        </c:majorGridlines>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674651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'UG Applications 2'!$A$2</c:f>
              <c:strCache>
                <c:ptCount val="1"/>
                <c:pt idx="0">
                  <c:v>FIN</c:v>
                </c:pt>
              </c:strCache>
            </c:strRef>
          </c:tx>
          <c:spPr>
            <a:solidFill>
              <a:schemeClr val="accent2"/>
            </a:solidFill>
            <a:ln>
              <a:solidFill>
                <a:schemeClr val="bg1"/>
              </a:solidFill>
            </a:ln>
            <a:effectLst/>
          </c:spPr>
          <c:invertIfNegative val="0"/>
          <c:cat>
            <c:strRef>
              <c:f>'UG Applications 2'!$B$1:$E$1</c:f>
              <c:strCache>
                <c:ptCount val="4"/>
                <c:pt idx="0">
                  <c:v>2020</c:v>
                </c:pt>
                <c:pt idx="1">
                  <c:v>2021</c:v>
                </c:pt>
                <c:pt idx="2">
                  <c:v>2022</c:v>
                </c:pt>
                <c:pt idx="3">
                  <c:v>2023</c:v>
                </c:pt>
              </c:strCache>
            </c:strRef>
          </c:cat>
          <c:val>
            <c:numRef>
              <c:f>'UG Applications 2'!$B$2:$E$2</c:f>
              <c:numCache>
                <c:formatCode>_(* #,##0_);_(* \(#,##0\);_(* "-"_)</c:formatCode>
                <c:ptCount val="4"/>
                <c:pt idx="0">
                  <c:v>1113</c:v>
                </c:pt>
                <c:pt idx="1">
                  <c:v>1257</c:v>
                </c:pt>
                <c:pt idx="2">
                  <c:v>1512</c:v>
                </c:pt>
                <c:pt idx="3">
                  <c:v>2129</c:v>
                </c:pt>
              </c:numCache>
            </c:numRef>
          </c:val>
          <c:extLst>
            <c:ext xmlns:c16="http://schemas.microsoft.com/office/drawing/2014/chart" uri="{C3380CC4-5D6E-409C-BE32-E72D297353CC}">
              <c16:uniqueId val="{00000000-80DE-EF40-848C-BF9CD577BC93}"/>
            </c:ext>
          </c:extLst>
        </c:ser>
        <c:ser>
          <c:idx val="1"/>
          <c:order val="1"/>
          <c:tx>
            <c:strRef>
              <c:f>'UG Applications 2'!$A$3</c:f>
              <c:strCache>
                <c:ptCount val="1"/>
                <c:pt idx="0">
                  <c:v>MGT</c:v>
                </c:pt>
              </c:strCache>
            </c:strRef>
          </c:tx>
          <c:spPr>
            <a:solidFill>
              <a:schemeClr val="accent1"/>
            </a:solidFill>
            <a:ln>
              <a:solidFill>
                <a:schemeClr val="bg1"/>
              </a:solidFill>
            </a:ln>
            <a:effectLst/>
          </c:spPr>
          <c:invertIfNegative val="0"/>
          <c:cat>
            <c:strRef>
              <c:f>'UG Applications 2'!$B$1:$E$1</c:f>
              <c:strCache>
                <c:ptCount val="4"/>
                <c:pt idx="0">
                  <c:v>2020</c:v>
                </c:pt>
                <c:pt idx="1">
                  <c:v>2021</c:v>
                </c:pt>
                <c:pt idx="2">
                  <c:v>2022</c:v>
                </c:pt>
                <c:pt idx="3">
                  <c:v>2023</c:v>
                </c:pt>
              </c:strCache>
            </c:strRef>
          </c:cat>
          <c:val>
            <c:numRef>
              <c:f>'UG Applications 2'!$B$3:$E$3</c:f>
              <c:numCache>
                <c:formatCode>_(* #,##0_);_(* \(#,##0\);_(* "-"_)</c:formatCode>
                <c:ptCount val="4"/>
                <c:pt idx="0">
                  <c:v>426</c:v>
                </c:pt>
                <c:pt idx="1">
                  <c:v>442</c:v>
                </c:pt>
                <c:pt idx="2">
                  <c:v>456</c:v>
                </c:pt>
                <c:pt idx="3">
                  <c:v>1811</c:v>
                </c:pt>
              </c:numCache>
            </c:numRef>
          </c:val>
          <c:extLst>
            <c:ext xmlns:c16="http://schemas.microsoft.com/office/drawing/2014/chart" uri="{C3380CC4-5D6E-409C-BE32-E72D297353CC}">
              <c16:uniqueId val="{00000001-80DE-EF40-848C-BF9CD577BC93}"/>
            </c:ext>
          </c:extLst>
        </c:ser>
        <c:ser>
          <c:idx val="2"/>
          <c:order val="2"/>
          <c:tx>
            <c:strRef>
              <c:f>'UG Applications 2'!$A$4</c:f>
              <c:strCache>
                <c:ptCount val="1"/>
                <c:pt idx="0">
                  <c:v>MKT</c:v>
                </c:pt>
              </c:strCache>
            </c:strRef>
          </c:tx>
          <c:spPr>
            <a:solidFill>
              <a:schemeClr val="accent1"/>
            </a:solidFill>
            <a:ln>
              <a:solidFill>
                <a:schemeClr val="bg1"/>
              </a:solidFill>
            </a:ln>
            <a:effectLst/>
          </c:spPr>
          <c:invertIfNegative val="0"/>
          <c:cat>
            <c:strRef>
              <c:f>'UG Applications 2'!$B$1:$E$1</c:f>
              <c:strCache>
                <c:ptCount val="4"/>
                <c:pt idx="0">
                  <c:v>2020</c:v>
                </c:pt>
                <c:pt idx="1">
                  <c:v>2021</c:v>
                </c:pt>
                <c:pt idx="2">
                  <c:v>2022</c:v>
                </c:pt>
                <c:pt idx="3">
                  <c:v>2023</c:v>
                </c:pt>
              </c:strCache>
            </c:strRef>
          </c:cat>
          <c:val>
            <c:numRef>
              <c:f>'UG Applications 2'!$B$4:$E$4</c:f>
              <c:numCache>
                <c:formatCode>_(* #,##0_);_(* \(#,##0\);_(* "-"_)</c:formatCode>
                <c:ptCount val="4"/>
                <c:pt idx="0">
                  <c:v>934</c:v>
                </c:pt>
                <c:pt idx="1">
                  <c:v>1077</c:v>
                </c:pt>
                <c:pt idx="2">
                  <c:v>1038</c:v>
                </c:pt>
                <c:pt idx="3">
                  <c:v>1522</c:v>
                </c:pt>
              </c:numCache>
            </c:numRef>
          </c:val>
          <c:extLst>
            <c:ext xmlns:c16="http://schemas.microsoft.com/office/drawing/2014/chart" uri="{C3380CC4-5D6E-409C-BE32-E72D297353CC}">
              <c16:uniqueId val="{00000002-80DE-EF40-848C-BF9CD577BC93}"/>
            </c:ext>
          </c:extLst>
        </c:ser>
        <c:ser>
          <c:idx val="3"/>
          <c:order val="3"/>
          <c:tx>
            <c:strRef>
              <c:f>'UG Applications 2'!$A$5</c:f>
              <c:strCache>
                <c:ptCount val="1"/>
                <c:pt idx="0">
                  <c:v>SPT</c:v>
                </c:pt>
              </c:strCache>
            </c:strRef>
          </c:tx>
          <c:spPr>
            <a:solidFill>
              <a:schemeClr val="accent1"/>
            </a:solidFill>
            <a:ln>
              <a:solidFill>
                <a:schemeClr val="bg1"/>
              </a:solidFill>
            </a:ln>
            <a:effectLst/>
          </c:spPr>
          <c:invertIfNegative val="0"/>
          <c:cat>
            <c:strRef>
              <c:f>'UG Applications 2'!$B$1:$E$1</c:f>
              <c:strCache>
                <c:ptCount val="4"/>
                <c:pt idx="0">
                  <c:v>2020</c:v>
                </c:pt>
                <c:pt idx="1">
                  <c:v>2021</c:v>
                </c:pt>
                <c:pt idx="2">
                  <c:v>2022</c:v>
                </c:pt>
                <c:pt idx="3">
                  <c:v>2023</c:v>
                </c:pt>
              </c:strCache>
            </c:strRef>
          </c:cat>
          <c:val>
            <c:numRef>
              <c:f>'UG Applications 2'!$B$5:$E$5</c:f>
              <c:numCache>
                <c:formatCode>_(* #,##0_);_(* \(#,##0\);_(* "-"_)</c:formatCode>
                <c:ptCount val="4"/>
                <c:pt idx="0">
                  <c:v>874</c:v>
                </c:pt>
                <c:pt idx="1">
                  <c:v>820</c:v>
                </c:pt>
                <c:pt idx="2">
                  <c:v>876</c:v>
                </c:pt>
                <c:pt idx="3">
                  <c:v>912</c:v>
                </c:pt>
              </c:numCache>
            </c:numRef>
          </c:val>
          <c:extLst>
            <c:ext xmlns:c16="http://schemas.microsoft.com/office/drawing/2014/chart" uri="{C3380CC4-5D6E-409C-BE32-E72D297353CC}">
              <c16:uniqueId val="{00000003-80DE-EF40-848C-BF9CD577BC93}"/>
            </c:ext>
          </c:extLst>
        </c:ser>
        <c:ser>
          <c:idx val="4"/>
          <c:order val="4"/>
          <c:tx>
            <c:strRef>
              <c:f>'UG Applications 2'!$A$6</c:f>
              <c:strCache>
                <c:ptCount val="1"/>
                <c:pt idx="0">
                  <c:v>ACCT</c:v>
                </c:pt>
              </c:strCache>
            </c:strRef>
          </c:tx>
          <c:spPr>
            <a:solidFill>
              <a:schemeClr val="accent1"/>
            </a:solidFill>
            <a:ln>
              <a:solidFill>
                <a:schemeClr val="bg1"/>
              </a:solidFill>
            </a:ln>
            <a:effectLst/>
          </c:spPr>
          <c:invertIfNegative val="0"/>
          <c:cat>
            <c:strRef>
              <c:f>'UG Applications 2'!$B$1:$E$1</c:f>
              <c:strCache>
                <c:ptCount val="4"/>
                <c:pt idx="0">
                  <c:v>2020</c:v>
                </c:pt>
                <c:pt idx="1">
                  <c:v>2021</c:v>
                </c:pt>
                <c:pt idx="2">
                  <c:v>2022</c:v>
                </c:pt>
                <c:pt idx="3">
                  <c:v>2023</c:v>
                </c:pt>
              </c:strCache>
            </c:strRef>
          </c:cat>
          <c:val>
            <c:numRef>
              <c:f>'UG Applications 2'!$B$6:$E$6</c:f>
              <c:numCache>
                <c:formatCode>_(* #,##0_);_(* \(#,##0\);_(* "-"_)</c:formatCode>
                <c:ptCount val="4"/>
                <c:pt idx="0">
                  <c:v>500</c:v>
                </c:pt>
                <c:pt idx="1">
                  <c:v>477</c:v>
                </c:pt>
                <c:pt idx="2">
                  <c:v>465</c:v>
                </c:pt>
                <c:pt idx="3">
                  <c:v>470</c:v>
                </c:pt>
              </c:numCache>
            </c:numRef>
          </c:val>
          <c:extLst>
            <c:ext xmlns:c16="http://schemas.microsoft.com/office/drawing/2014/chart" uri="{C3380CC4-5D6E-409C-BE32-E72D297353CC}">
              <c16:uniqueId val="{00000004-80DE-EF40-848C-BF9CD577BC93}"/>
            </c:ext>
          </c:extLst>
        </c:ser>
        <c:ser>
          <c:idx val="5"/>
          <c:order val="5"/>
          <c:tx>
            <c:strRef>
              <c:f>'UG Applications 2'!$A$7</c:f>
              <c:strCache>
                <c:ptCount val="1"/>
                <c:pt idx="0">
                  <c:v>OIM</c:v>
                </c:pt>
              </c:strCache>
            </c:strRef>
          </c:tx>
          <c:spPr>
            <a:solidFill>
              <a:schemeClr val="accent1"/>
            </a:solidFill>
            <a:ln>
              <a:solidFill>
                <a:schemeClr val="bg1"/>
              </a:solidFill>
            </a:ln>
            <a:effectLst/>
          </c:spPr>
          <c:invertIfNegative val="0"/>
          <c:cat>
            <c:strRef>
              <c:f>'UG Applications 2'!$B$1:$E$1</c:f>
              <c:strCache>
                <c:ptCount val="4"/>
                <c:pt idx="0">
                  <c:v>2020</c:v>
                </c:pt>
                <c:pt idx="1">
                  <c:v>2021</c:v>
                </c:pt>
                <c:pt idx="2">
                  <c:v>2022</c:v>
                </c:pt>
                <c:pt idx="3">
                  <c:v>2023</c:v>
                </c:pt>
              </c:strCache>
            </c:strRef>
          </c:cat>
          <c:val>
            <c:numRef>
              <c:f>'UG Applications 2'!$B$7:$E$7</c:f>
              <c:numCache>
                <c:formatCode>_(* #,##0_);_(* \(#,##0\);_(* "-"_)</c:formatCode>
                <c:ptCount val="4"/>
                <c:pt idx="0">
                  <c:v>106</c:v>
                </c:pt>
                <c:pt idx="1">
                  <c:v>142</c:v>
                </c:pt>
                <c:pt idx="2">
                  <c:v>158</c:v>
                </c:pt>
                <c:pt idx="3">
                  <c:v>345</c:v>
                </c:pt>
              </c:numCache>
            </c:numRef>
          </c:val>
          <c:extLst>
            <c:ext xmlns:c16="http://schemas.microsoft.com/office/drawing/2014/chart" uri="{C3380CC4-5D6E-409C-BE32-E72D297353CC}">
              <c16:uniqueId val="{00000005-80DE-EF40-848C-BF9CD577BC93}"/>
            </c:ext>
          </c:extLst>
        </c:ser>
        <c:ser>
          <c:idx val="6"/>
          <c:order val="6"/>
          <c:tx>
            <c:strRef>
              <c:f>'UG Applications 2'!$A$8</c:f>
              <c:strCache>
                <c:ptCount val="1"/>
                <c:pt idx="0">
                  <c:v>HTM</c:v>
                </c:pt>
              </c:strCache>
            </c:strRef>
          </c:tx>
          <c:spPr>
            <a:solidFill>
              <a:schemeClr val="accent1"/>
            </a:solidFill>
            <a:ln>
              <a:solidFill>
                <a:schemeClr val="bg1"/>
              </a:solidFill>
            </a:ln>
            <a:effectLst/>
          </c:spPr>
          <c:invertIfNegative val="0"/>
          <c:cat>
            <c:strRef>
              <c:f>'UG Applications 2'!$B$1:$E$1</c:f>
              <c:strCache>
                <c:ptCount val="4"/>
                <c:pt idx="0">
                  <c:v>2020</c:v>
                </c:pt>
                <c:pt idx="1">
                  <c:v>2021</c:v>
                </c:pt>
                <c:pt idx="2">
                  <c:v>2022</c:v>
                </c:pt>
                <c:pt idx="3">
                  <c:v>2023</c:v>
                </c:pt>
              </c:strCache>
            </c:strRef>
          </c:cat>
          <c:val>
            <c:numRef>
              <c:f>'UG Applications 2'!$B$8:$E$8</c:f>
              <c:numCache>
                <c:formatCode>_(* #,##0_);_(* \(#,##0\);_(* "-"_)</c:formatCode>
                <c:ptCount val="4"/>
                <c:pt idx="0">
                  <c:v>237</c:v>
                </c:pt>
                <c:pt idx="1">
                  <c:v>206</c:v>
                </c:pt>
                <c:pt idx="2">
                  <c:v>198</c:v>
                </c:pt>
                <c:pt idx="3">
                  <c:v>220</c:v>
                </c:pt>
              </c:numCache>
            </c:numRef>
          </c:val>
          <c:extLst>
            <c:ext xmlns:c16="http://schemas.microsoft.com/office/drawing/2014/chart" uri="{C3380CC4-5D6E-409C-BE32-E72D297353CC}">
              <c16:uniqueId val="{00000006-80DE-EF40-848C-BF9CD577BC93}"/>
            </c:ext>
          </c:extLst>
        </c:ser>
        <c:dLbls>
          <c:showLegendKey val="0"/>
          <c:showVal val="0"/>
          <c:showCatName val="0"/>
          <c:showSerName val="0"/>
          <c:showPercent val="0"/>
          <c:showBubbleSize val="0"/>
        </c:dLbls>
        <c:gapWidth val="275"/>
        <c:overlap val="100"/>
        <c:axId val="2011360944"/>
        <c:axId val="109447968"/>
      </c:barChart>
      <c:catAx>
        <c:axId val="201136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109447968"/>
        <c:crosses val="autoZero"/>
        <c:auto val="1"/>
        <c:lblAlgn val="ctr"/>
        <c:lblOffset val="100"/>
        <c:noMultiLvlLbl val="0"/>
      </c:catAx>
      <c:valAx>
        <c:axId val="109447968"/>
        <c:scaling>
          <c:orientation val="minMax"/>
        </c:scaling>
        <c:delete val="0"/>
        <c:axPos val="l"/>
        <c:majorGridlines>
          <c:spPr>
            <a:ln w="9525" cap="flat" cmpd="sng" algn="ctr">
              <a:solidFill>
                <a:schemeClr val="tx1">
                  <a:lumMod val="15000"/>
                  <a:lumOff val="85000"/>
                </a:schemeClr>
              </a:solidFill>
              <a:round/>
            </a:ln>
            <a:effectLst/>
          </c:spPr>
        </c:majorGridlines>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011360944"/>
        <c:crosses val="autoZero"/>
        <c:crossBetween val="between"/>
        <c:majorUnit val="2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'UG Applications 2'!$A$2</c:f>
              <c:strCache>
                <c:ptCount val="1"/>
                <c:pt idx="0">
                  <c:v>FIN</c:v>
                </c:pt>
              </c:strCache>
            </c:strRef>
          </c:tx>
          <c:spPr>
            <a:solidFill>
              <a:schemeClr val="accent2"/>
            </a:solidFill>
            <a:ln>
              <a:solidFill>
                <a:schemeClr val="bg1"/>
              </a:solidFill>
            </a:ln>
            <a:effectLst/>
          </c:spPr>
          <c:invertIfNegative val="0"/>
          <c:cat>
            <c:strRef>
              <c:f>'UG Applications 2'!$B$1:$E$1</c:f>
              <c:strCache>
                <c:ptCount val="4"/>
                <c:pt idx="0">
                  <c:v>2020</c:v>
                </c:pt>
                <c:pt idx="1">
                  <c:v>2021</c:v>
                </c:pt>
                <c:pt idx="2">
                  <c:v>2022</c:v>
                </c:pt>
                <c:pt idx="3">
                  <c:v>2023</c:v>
                </c:pt>
              </c:strCache>
            </c:strRef>
          </c:cat>
          <c:val>
            <c:numRef>
              <c:f>'UG Applications 2'!$B$2:$E$2</c:f>
              <c:numCache>
                <c:formatCode>_(* #,##0_);_(* \(#,##0\);_(* "-"_)</c:formatCode>
                <c:ptCount val="4"/>
                <c:pt idx="0">
                  <c:v>1113</c:v>
                </c:pt>
                <c:pt idx="1">
                  <c:v>1257</c:v>
                </c:pt>
                <c:pt idx="2">
                  <c:v>1512</c:v>
                </c:pt>
                <c:pt idx="3">
                  <c:v>2129</c:v>
                </c:pt>
              </c:numCache>
            </c:numRef>
          </c:val>
          <c:extLst>
            <c:ext xmlns:c16="http://schemas.microsoft.com/office/drawing/2014/chart" uri="{C3380CC4-5D6E-409C-BE32-E72D297353CC}">
              <c16:uniqueId val="{00000000-363B-C34E-8758-4F02F78D09DC}"/>
            </c:ext>
          </c:extLst>
        </c:ser>
        <c:ser>
          <c:idx val="1"/>
          <c:order val="1"/>
          <c:tx>
            <c:strRef>
              <c:f>'UG Applications 2'!$A$3</c:f>
              <c:strCache>
                <c:ptCount val="1"/>
                <c:pt idx="0">
                  <c:v>MGT</c:v>
                </c:pt>
              </c:strCache>
            </c:strRef>
          </c:tx>
          <c:spPr>
            <a:solidFill>
              <a:schemeClr val="accent1"/>
            </a:solidFill>
            <a:ln>
              <a:solidFill>
                <a:schemeClr val="bg1"/>
              </a:solidFill>
            </a:ln>
            <a:effectLst/>
          </c:spPr>
          <c:invertIfNegative val="0"/>
          <c:cat>
            <c:strRef>
              <c:f>'UG Applications 2'!$B$1:$E$1</c:f>
              <c:strCache>
                <c:ptCount val="4"/>
                <c:pt idx="0">
                  <c:v>2020</c:v>
                </c:pt>
                <c:pt idx="1">
                  <c:v>2021</c:v>
                </c:pt>
                <c:pt idx="2">
                  <c:v>2022</c:v>
                </c:pt>
                <c:pt idx="3">
                  <c:v>2023</c:v>
                </c:pt>
              </c:strCache>
            </c:strRef>
          </c:cat>
          <c:val>
            <c:numRef>
              <c:f>'UG Applications 2'!$B$3:$E$3</c:f>
              <c:numCache>
                <c:formatCode>_(* #,##0_);_(* \(#,##0\);_(* "-"_)</c:formatCode>
                <c:ptCount val="4"/>
                <c:pt idx="0">
                  <c:v>426</c:v>
                </c:pt>
                <c:pt idx="1">
                  <c:v>442</c:v>
                </c:pt>
                <c:pt idx="2">
                  <c:v>456</c:v>
                </c:pt>
                <c:pt idx="3">
                  <c:v>1811</c:v>
                </c:pt>
              </c:numCache>
            </c:numRef>
          </c:val>
          <c:extLst>
            <c:ext xmlns:c16="http://schemas.microsoft.com/office/drawing/2014/chart" uri="{C3380CC4-5D6E-409C-BE32-E72D297353CC}">
              <c16:uniqueId val="{00000001-363B-C34E-8758-4F02F78D09DC}"/>
            </c:ext>
          </c:extLst>
        </c:ser>
        <c:ser>
          <c:idx val="2"/>
          <c:order val="2"/>
          <c:tx>
            <c:strRef>
              <c:f>'UG Applications 2'!$A$4</c:f>
              <c:strCache>
                <c:ptCount val="1"/>
                <c:pt idx="0">
                  <c:v>MKT</c:v>
                </c:pt>
              </c:strCache>
            </c:strRef>
          </c:tx>
          <c:spPr>
            <a:solidFill>
              <a:schemeClr val="accent1"/>
            </a:solidFill>
            <a:ln>
              <a:solidFill>
                <a:schemeClr val="bg1"/>
              </a:solidFill>
            </a:ln>
            <a:effectLst/>
          </c:spPr>
          <c:invertIfNegative val="0"/>
          <c:cat>
            <c:strRef>
              <c:f>'UG Applications 2'!$B$1:$E$1</c:f>
              <c:strCache>
                <c:ptCount val="4"/>
                <c:pt idx="0">
                  <c:v>2020</c:v>
                </c:pt>
                <c:pt idx="1">
                  <c:v>2021</c:v>
                </c:pt>
                <c:pt idx="2">
                  <c:v>2022</c:v>
                </c:pt>
                <c:pt idx="3">
                  <c:v>2023</c:v>
                </c:pt>
              </c:strCache>
            </c:strRef>
          </c:cat>
          <c:val>
            <c:numRef>
              <c:f>'UG Applications 2'!$B$4:$E$4</c:f>
              <c:numCache>
                <c:formatCode>_(* #,##0_);_(* \(#,##0\);_(* "-"_)</c:formatCode>
                <c:ptCount val="4"/>
                <c:pt idx="0">
                  <c:v>934</c:v>
                </c:pt>
                <c:pt idx="1">
                  <c:v>1077</c:v>
                </c:pt>
                <c:pt idx="2">
                  <c:v>1038</c:v>
                </c:pt>
                <c:pt idx="3">
                  <c:v>1522</c:v>
                </c:pt>
              </c:numCache>
            </c:numRef>
          </c:val>
          <c:extLst>
            <c:ext xmlns:c16="http://schemas.microsoft.com/office/drawing/2014/chart" uri="{C3380CC4-5D6E-409C-BE32-E72D297353CC}">
              <c16:uniqueId val="{00000002-363B-C34E-8758-4F02F78D09DC}"/>
            </c:ext>
          </c:extLst>
        </c:ser>
        <c:ser>
          <c:idx val="3"/>
          <c:order val="3"/>
          <c:tx>
            <c:strRef>
              <c:f>'UG Applications 2'!$A$5</c:f>
              <c:strCache>
                <c:ptCount val="1"/>
                <c:pt idx="0">
                  <c:v>SPT</c:v>
                </c:pt>
              </c:strCache>
            </c:strRef>
          </c:tx>
          <c:spPr>
            <a:solidFill>
              <a:schemeClr val="accent1"/>
            </a:solidFill>
            <a:ln>
              <a:solidFill>
                <a:schemeClr val="bg1"/>
              </a:solidFill>
            </a:ln>
            <a:effectLst/>
          </c:spPr>
          <c:invertIfNegative val="0"/>
          <c:cat>
            <c:strRef>
              <c:f>'UG Applications 2'!$B$1:$E$1</c:f>
              <c:strCache>
                <c:ptCount val="4"/>
                <c:pt idx="0">
                  <c:v>2020</c:v>
                </c:pt>
                <c:pt idx="1">
                  <c:v>2021</c:v>
                </c:pt>
                <c:pt idx="2">
                  <c:v>2022</c:v>
                </c:pt>
                <c:pt idx="3">
                  <c:v>2023</c:v>
                </c:pt>
              </c:strCache>
            </c:strRef>
          </c:cat>
          <c:val>
            <c:numRef>
              <c:f>'UG Applications 2'!$B$5:$E$5</c:f>
              <c:numCache>
                <c:formatCode>_(* #,##0_);_(* \(#,##0\);_(* "-"_)</c:formatCode>
                <c:ptCount val="4"/>
                <c:pt idx="0">
                  <c:v>874</c:v>
                </c:pt>
                <c:pt idx="1">
                  <c:v>820</c:v>
                </c:pt>
                <c:pt idx="2">
                  <c:v>876</c:v>
                </c:pt>
                <c:pt idx="3">
                  <c:v>912</c:v>
                </c:pt>
              </c:numCache>
            </c:numRef>
          </c:val>
          <c:extLst>
            <c:ext xmlns:c16="http://schemas.microsoft.com/office/drawing/2014/chart" uri="{C3380CC4-5D6E-409C-BE32-E72D297353CC}">
              <c16:uniqueId val="{00000003-363B-C34E-8758-4F02F78D09DC}"/>
            </c:ext>
          </c:extLst>
        </c:ser>
        <c:ser>
          <c:idx val="4"/>
          <c:order val="4"/>
          <c:tx>
            <c:strRef>
              <c:f>'UG Applications 2'!$A$6</c:f>
              <c:strCache>
                <c:ptCount val="1"/>
                <c:pt idx="0">
                  <c:v>ACCT</c:v>
                </c:pt>
              </c:strCache>
            </c:strRef>
          </c:tx>
          <c:spPr>
            <a:solidFill>
              <a:schemeClr val="accent1"/>
            </a:solidFill>
            <a:ln>
              <a:solidFill>
                <a:schemeClr val="bg1"/>
              </a:solidFill>
            </a:ln>
            <a:effectLst/>
          </c:spPr>
          <c:invertIfNegative val="0"/>
          <c:cat>
            <c:strRef>
              <c:f>'UG Applications 2'!$B$1:$E$1</c:f>
              <c:strCache>
                <c:ptCount val="4"/>
                <c:pt idx="0">
                  <c:v>2020</c:v>
                </c:pt>
                <c:pt idx="1">
                  <c:v>2021</c:v>
                </c:pt>
                <c:pt idx="2">
                  <c:v>2022</c:v>
                </c:pt>
                <c:pt idx="3">
                  <c:v>2023</c:v>
                </c:pt>
              </c:strCache>
            </c:strRef>
          </c:cat>
          <c:val>
            <c:numRef>
              <c:f>'UG Applications 2'!$B$6:$E$6</c:f>
              <c:numCache>
                <c:formatCode>_(* #,##0_);_(* \(#,##0\);_(* "-"_)</c:formatCode>
                <c:ptCount val="4"/>
                <c:pt idx="0">
                  <c:v>500</c:v>
                </c:pt>
                <c:pt idx="1">
                  <c:v>477</c:v>
                </c:pt>
                <c:pt idx="2">
                  <c:v>465</c:v>
                </c:pt>
                <c:pt idx="3">
                  <c:v>470</c:v>
                </c:pt>
              </c:numCache>
            </c:numRef>
          </c:val>
          <c:extLst>
            <c:ext xmlns:c16="http://schemas.microsoft.com/office/drawing/2014/chart" uri="{C3380CC4-5D6E-409C-BE32-E72D297353CC}">
              <c16:uniqueId val="{00000004-363B-C34E-8758-4F02F78D09DC}"/>
            </c:ext>
          </c:extLst>
        </c:ser>
        <c:ser>
          <c:idx val="5"/>
          <c:order val="5"/>
          <c:tx>
            <c:strRef>
              <c:f>'UG Applications 2'!$A$7</c:f>
              <c:strCache>
                <c:ptCount val="1"/>
                <c:pt idx="0">
                  <c:v>OIM</c:v>
                </c:pt>
              </c:strCache>
            </c:strRef>
          </c:tx>
          <c:spPr>
            <a:solidFill>
              <a:schemeClr val="accent1"/>
            </a:solidFill>
            <a:ln>
              <a:solidFill>
                <a:schemeClr val="bg1"/>
              </a:solidFill>
            </a:ln>
            <a:effectLst/>
          </c:spPr>
          <c:invertIfNegative val="0"/>
          <c:cat>
            <c:strRef>
              <c:f>'UG Applications 2'!$B$1:$E$1</c:f>
              <c:strCache>
                <c:ptCount val="4"/>
                <c:pt idx="0">
                  <c:v>2020</c:v>
                </c:pt>
                <c:pt idx="1">
                  <c:v>2021</c:v>
                </c:pt>
                <c:pt idx="2">
                  <c:v>2022</c:v>
                </c:pt>
                <c:pt idx="3">
                  <c:v>2023</c:v>
                </c:pt>
              </c:strCache>
            </c:strRef>
          </c:cat>
          <c:val>
            <c:numRef>
              <c:f>'UG Applications 2'!$B$7:$E$7</c:f>
              <c:numCache>
                <c:formatCode>_(* #,##0_);_(* \(#,##0\);_(* "-"_)</c:formatCode>
                <c:ptCount val="4"/>
                <c:pt idx="0">
                  <c:v>106</c:v>
                </c:pt>
                <c:pt idx="1">
                  <c:v>142</c:v>
                </c:pt>
                <c:pt idx="2">
                  <c:v>158</c:v>
                </c:pt>
                <c:pt idx="3">
                  <c:v>345</c:v>
                </c:pt>
              </c:numCache>
            </c:numRef>
          </c:val>
          <c:extLst>
            <c:ext xmlns:c16="http://schemas.microsoft.com/office/drawing/2014/chart" uri="{C3380CC4-5D6E-409C-BE32-E72D297353CC}">
              <c16:uniqueId val="{00000005-363B-C34E-8758-4F02F78D09DC}"/>
            </c:ext>
          </c:extLst>
        </c:ser>
        <c:ser>
          <c:idx val="6"/>
          <c:order val="6"/>
          <c:tx>
            <c:strRef>
              <c:f>'UG Applications 2'!$A$8</c:f>
              <c:strCache>
                <c:ptCount val="1"/>
                <c:pt idx="0">
                  <c:v>HTM</c:v>
                </c:pt>
              </c:strCache>
            </c:strRef>
          </c:tx>
          <c:spPr>
            <a:solidFill>
              <a:schemeClr val="accent1"/>
            </a:solidFill>
            <a:ln>
              <a:solidFill>
                <a:schemeClr val="bg1"/>
              </a:solidFill>
            </a:ln>
            <a:effectLst/>
          </c:spPr>
          <c:invertIfNegative val="0"/>
          <c:cat>
            <c:strRef>
              <c:f>'UG Applications 2'!$B$1:$E$1</c:f>
              <c:strCache>
                <c:ptCount val="4"/>
                <c:pt idx="0">
                  <c:v>2020</c:v>
                </c:pt>
                <c:pt idx="1">
                  <c:v>2021</c:v>
                </c:pt>
                <c:pt idx="2">
                  <c:v>2022</c:v>
                </c:pt>
                <c:pt idx="3">
                  <c:v>2023</c:v>
                </c:pt>
              </c:strCache>
            </c:strRef>
          </c:cat>
          <c:val>
            <c:numRef>
              <c:f>'UG Applications 2'!$B$8:$E$8</c:f>
              <c:numCache>
                <c:formatCode>_(* #,##0_);_(* \(#,##0\);_(* "-"_)</c:formatCode>
                <c:ptCount val="4"/>
                <c:pt idx="0">
                  <c:v>237</c:v>
                </c:pt>
                <c:pt idx="1">
                  <c:v>206</c:v>
                </c:pt>
                <c:pt idx="2">
                  <c:v>198</c:v>
                </c:pt>
                <c:pt idx="3">
                  <c:v>220</c:v>
                </c:pt>
              </c:numCache>
            </c:numRef>
          </c:val>
          <c:extLst>
            <c:ext xmlns:c16="http://schemas.microsoft.com/office/drawing/2014/chart" uri="{C3380CC4-5D6E-409C-BE32-E72D297353CC}">
              <c16:uniqueId val="{00000006-363B-C34E-8758-4F02F78D09DC}"/>
            </c:ext>
          </c:extLst>
        </c:ser>
        <c:dLbls>
          <c:showLegendKey val="0"/>
          <c:showVal val="0"/>
          <c:showCatName val="0"/>
          <c:showSerName val="0"/>
          <c:showPercent val="0"/>
          <c:showBubbleSize val="0"/>
        </c:dLbls>
        <c:gapWidth val="140"/>
        <c:overlap val="100"/>
        <c:axId val="2011360944"/>
        <c:axId val="109447968"/>
      </c:barChart>
      <c:catAx>
        <c:axId val="2011360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109447968"/>
        <c:crosses val="autoZero"/>
        <c:auto val="1"/>
        <c:lblAlgn val="ctr"/>
        <c:lblOffset val="100"/>
        <c:noMultiLvlLbl val="0"/>
      </c:catAx>
      <c:valAx>
        <c:axId val="109447968"/>
        <c:scaling>
          <c:orientation val="minMax"/>
        </c:scaling>
        <c:delete val="0"/>
        <c:axPos val="b"/>
        <c:majorGridlines>
          <c:spPr>
            <a:ln w="9525" cap="flat" cmpd="sng" algn="ctr">
              <a:solidFill>
                <a:schemeClr val="tx1">
                  <a:lumMod val="15000"/>
                  <a:lumOff val="85000"/>
                </a:schemeClr>
              </a:solidFill>
              <a:round/>
            </a:ln>
            <a:effectLst/>
          </c:spPr>
        </c:majorGridlines>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011360944"/>
        <c:crosses val="autoZero"/>
        <c:crossBetween val="between"/>
        <c:majorUnit val="2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Applications</a:t>
            </a:r>
            <a:r>
              <a:rPr lang="en-US" baseline="0"/>
              <a:t> vs Enrollments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'Finance Admissions'!$A$60</c:f>
              <c:strCache>
                <c:ptCount val="1"/>
                <c:pt idx="0">
                  <c:v>Enrollments</c:v>
                </c:pt>
              </c:strCache>
            </c:strRef>
          </c:tx>
          <c:spPr>
            <a:solidFill>
              <a:schemeClr val="accent1"/>
            </a:solidFill>
            <a:ln>
              <a:noFill/>
            </a:ln>
            <a:effectLst/>
          </c:spPr>
          <c:invertIfNegative val="0"/>
          <c:cat>
            <c:numRef>
              <c:f>'Finance Admissions'!$B$59:$F$59</c:f>
              <c:numCache>
                <c:formatCode>0</c:formatCode>
                <c:ptCount val="5"/>
                <c:pt idx="0">
                  <c:v>2019</c:v>
                </c:pt>
                <c:pt idx="1">
                  <c:v>2020</c:v>
                </c:pt>
                <c:pt idx="2">
                  <c:v>2021</c:v>
                </c:pt>
                <c:pt idx="3">
                  <c:v>2022</c:v>
                </c:pt>
                <c:pt idx="4">
                  <c:v>2023</c:v>
                </c:pt>
              </c:numCache>
            </c:numRef>
          </c:cat>
          <c:val>
            <c:numRef>
              <c:f>'Finance Admissions'!$B$60:$F$60</c:f>
              <c:numCache>
                <c:formatCode>_(* #,##0_);_(* \(#,##0\);_(* "-"_)</c:formatCode>
                <c:ptCount val="5"/>
                <c:pt idx="0">
                  <c:v>17</c:v>
                </c:pt>
                <c:pt idx="1">
                  <c:v>18</c:v>
                </c:pt>
                <c:pt idx="2">
                  <c:v>18</c:v>
                </c:pt>
                <c:pt idx="3">
                  <c:v>19</c:v>
                </c:pt>
                <c:pt idx="4">
                  <c:v>39</c:v>
                </c:pt>
              </c:numCache>
            </c:numRef>
          </c:val>
          <c:extLst>
            <c:ext xmlns:c16="http://schemas.microsoft.com/office/drawing/2014/chart" uri="{C3380CC4-5D6E-409C-BE32-E72D297353CC}">
              <c16:uniqueId val="{00000000-C51F-104D-A1E2-E7BDB49985A2}"/>
            </c:ext>
          </c:extLst>
        </c:ser>
        <c:ser>
          <c:idx val="1"/>
          <c:order val="1"/>
          <c:tx>
            <c:strRef>
              <c:f>'Finance Admissions'!$A$61</c:f>
              <c:strCache>
                <c:ptCount val="1"/>
                <c:pt idx="0">
                  <c:v>Applications</c:v>
                </c:pt>
              </c:strCache>
            </c:strRef>
          </c:tx>
          <c:spPr>
            <a:solidFill>
              <a:schemeClr val="accent2"/>
            </a:solidFill>
            <a:ln>
              <a:noFill/>
            </a:ln>
            <a:effectLst/>
          </c:spPr>
          <c:invertIfNegative val="0"/>
          <c:cat>
            <c:numRef>
              <c:f>'Finance Admissions'!$B$59:$F$59</c:f>
              <c:numCache>
                <c:formatCode>0</c:formatCode>
                <c:ptCount val="5"/>
                <c:pt idx="0">
                  <c:v>2019</c:v>
                </c:pt>
                <c:pt idx="1">
                  <c:v>2020</c:v>
                </c:pt>
                <c:pt idx="2">
                  <c:v>2021</c:v>
                </c:pt>
                <c:pt idx="3">
                  <c:v>2022</c:v>
                </c:pt>
                <c:pt idx="4">
                  <c:v>2023</c:v>
                </c:pt>
              </c:numCache>
            </c:numRef>
          </c:cat>
          <c:val>
            <c:numRef>
              <c:f>'Finance Admissions'!$B$61:$F$61</c:f>
              <c:numCache>
                <c:formatCode>_(* #,##0_);_(* \(#,##0\);_(* "-"_)</c:formatCode>
                <c:ptCount val="5"/>
                <c:pt idx="0">
                  <c:v>46</c:v>
                </c:pt>
                <c:pt idx="1">
                  <c:v>51</c:v>
                </c:pt>
                <c:pt idx="2">
                  <c:v>50</c:v>
                </c:pt>
                <c:pt idx="3">
                  <c:v>56</c:v>
                </c:pt>
                <c:pt idx="4">
                  <c:v>197</c:v>
                </c:pt>
              </c:numCache>
            </c:numRef>
          </c:val>
          <c:extLst>
            <c:ext xmlns:c16="http://schemas.microsoft.com/office/drawing/2014/chart" uri="{C3380CC4-5D6E-409C-BE32-E72D297353CC}">
              <c16:uniqueId val="{00000001-C51F-104D-A1E2-E7BDB49985A2}"/>
            </c:ext>
          </c:extLst>
        </c:ser>
        <c:dLbls>
          <c:showLegendKey val="0"/>
          <c:showVal val="0"/>
          <c:showCatName val="0"/>
          <c:showSerName val="0"/>
          <c:showPercent val="0"/>
          <c:showBubbleSize val="0"/>
        </c:dLbls>
        <c:gapWidth val="150"/>
        <c:overlap val="100"/>
        <c:axId val="488090544"/>
        <c:axId val="488092256"/>
      </c:barChart>
      <c:catAx>
        <c:axId val="488090544"/>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092256"/>
        <c:crosses val="autoZero"/>
        <c:auto val="1"/>
        <c:lblAlgn val="ctr"/>
        <c:lblOffset val="100"/>
        <c:noMultiLvlLbl val="0"/>
      </c:catAx>
      <c:valAx>
        <c:axId val="48809225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090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Applications</a:t>
            </a:r>
            <a:r>
              <a:rPr lang="en-US" baseline="0"/>
              <a:t> vs Enrollments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'Finance Admissions'!$A$60</c:f>
              <c:strCache>
                <c:ptCount val="1"/>
                <c:pt idx="0">
                  <c:v>Enrollments</c:v>
                </c:pt>
              </c:strCache>
            </c:strRef>
          </c:tx>
          <c:spPr>
            <a:solidFill>
              <a:schemeClr val="accent1"/>
            </a:solidFill>
            <a:ln>
              <a:noFill/>
            </a:ln>
            <a:effectLst/>
          </c:spPr>
          <c:invertIfNegative val="0"/>
          <c:cat>
            <c:numRef>
              <c:f>'Finance Admissions'!$B$59:$F$59</c:f>
              <c:numCache>
                <c:formatCode>0</c:formatCode>
                <c:ptCount val="5"/>
                <c:pt idx="0">
                  <c:v>2019</c:v>
                </c:pt>
                <c:pt idx="1">
                  <c:v>2020</c:v>
                </c:pt>
                <c:pt idx="2">
                  <c:v>2021</c:v>
                </c:pt>
                <c:pt idx="3">
                  <c:v>2022</c:v>
                </c:pt>
                <c:pt idx="4">
                  <c:v>2023</c:v>
                </c:pt>
              </c:numCache>
            </c:numRef>
          </c:cat>
          <c:val>
            <c:numRef>
              <c:f>'Finance Admissions'!$B$60:$F$60</c:f>
              <c:numCache>
                <c:formatCode>_(* #,##0_);_(* \(#,##0\);_(* "-"_)</c:formatCode>
                <c:ptCount val="5"/>
                <c:pt idx="0">
                  <c:v>17</c:v>
                </c:pt>
                <c:pt idx="1">
                  <c:v>18</c:v>
                </c:pt>
                <c:pt idx="2">
                  <c:v>18</c:v>
                </c:pt>
                <c:pt idx="3">
                  <c:v>19</c:v>
                </c:pt>
                <c:pt idx="4">
                  <c:v>39</c:v>
                </c:pt>
              </c:numCache>
            </c:numRef>
          </c:val>
          <c:extLst>
            <c:ext xmlns:c16="http://schemas.microsoft.com/office/drawing/2014/chart" uri="{C3380CC4-5D6E-409C-BE32-E72D297353CC}">
              <c16:uniqueId val="{00000000-524B-F944-B882-8F094DDC3E21}"/>
            </c:ext>
          </c:extLst>
        </c:ser>
        <c:ser>
          <c:idx val="1"/>
          <c:order val="1"/>
          <c:tx>
            <c:strRef>
              <c:f>'Finance Admissions'!$A$61</c:f>
              <c:strCache>
                <c:ptCount val="1"/>
                <c:pt idx="0">
                  <c:v>Applications</c:v>
                </c:pt>
              </c:strCache>
            </c:strRef>
          </c:tx>
          <c:spPr>
            <a:solidFill>
              <a:schemeClr val="accent2"/>
            </a:solidFill>
            <a:ln>
              <a:noFill/>
            </a:ln>
            <a:effectLst/>
          </c:spPr>
          <c:invertIfNegative val="0"/>
          <c:cat>
            <c:numRef>
              <c:f>'Finance Admissions'!$B$59:$F$59</c:f>
              <c:numCache>
                <c:formatCode>0</c:formatCode>
                <c:ptCount val="5"/>
                <c:pt idx="0">
                  <c:v>2019</c:v>
                </c:pt>
                <c:pt idx="1">
                  <c:v>2020</c:v>
                </c:pt>
                <c:pt idx="2">
                  <c:v>2021</c:v>
                </c:pt>
                <c:pt idx="3">
                  <c:v>2022</c:v>
                </c:pt>
                <c:pt idx="4">
                  <c:v>2023</c:v>
                </c:pt>
              </c:numCache>
            </c:numRef>
          </c:cat>
          <c:val>
            <c:numRef>
              <c:f>'Finance Admissions'!$B$61:$F$61</c:f>
              <c:numCache>
                <c:formatCode>_(* #,##0_);_(* \(#,##0\);_(* "-"_)</c:formatCode>
                <c:ptCount val="5"/>
                <c:pt idx="0">
                  <c:v>46</c:v>
                </c:pt>
                <c:pt idx="1">
                  <c:v>51</c:v>
                </c:pt>
                <c:pt idx="2">
                  <c:v>50</c:v>
                </c:pt>
                <c:pt idx="3">
                  <c:v>56</c:v>
                </c:pt>
                <c:pt idx="4">
                  <c:v>197</c:v>
                </c:pt>
              </c:numCache>
            </c:numRef>
          </c:val>
          <c:extLst>
            <c:ext xmlns:c16="http://schemas.microsoft.com/office/drawing/2014/chart" uri="{C3380CC4-5D6E-409C-BE32-E72D297353CC}">
              <c16:uniqueId val="{00000001-524B-F944-B882-8F094DDC3E21}"/>
            </c:ext>
          </c:extLst>
        </c:ser>
        <c:dLbls>
          <c:showLegendKey val="0"/>
          <c:showVal val="0"/>
          <c:showCatName val="0"/>
          <c:showSerName val="0"/>
          <c:showPercent val="0"/>
          <c:showBubbleSize val="0"/>
        </c:dLbls>
        <c:gapWidth val="150"/>
        <c:axId val="488090544"/>
        <c:axId val="488092256"/>
      </c:barChart>
      <c:catAx>
        <c:axId val="488090544"/>
        <c:scaling>
          <c:orientation val="minMax"/>
        </c:scaling>
        <c:delete val="0"/>
        <c:axPos val="l"/>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092256"/>
        <c:crosses val="autoZero"/>
        <c:auto val="1"/>
        <c:lblAlgn val="ctr"/>
        <c:lblOffset val="100"/>
        <c:noMultiLvlLbl val="0"/>
      </c:catAx>
      <c:valAx>
        <c:axId val="488092256"/>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090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'UG Enrollment'!$R$1</c:f>
              <c:strCache>
                <c:ptCount val="1"/>
                <c:pt idx="0">
                  <c:v>% of total Fall 2023</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A13-40FC-B3FA-42364B71D4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A13-40FC-B3FA-42364B71D40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A13-40FC-B3FA-42364B71D40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A13-40FC-B3FA-42364B71D40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A13-40FC-B3FA-42364B71D40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A13-40FC-B3FA-42364B71D40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A13-40FC-B3FA-42364B71D408}"/>
              </c:ext>
            </c:extLst>
          </c:dPt>
          <c:cat>
            <c:strRef>
              <c:f>'UG Enrollment'!$Q$2:$Q$8</c:f>
              <c:strCache>
                <c:ptCount val="7"/>
                <c:pt idx="0">
                  <c:v>ACCT</c:v>
                </c:pt>
                <c:pt idx="1">
                  <c:v>FIN</c:v>
                </c:pt>
                <c:pt idx="2">
                  <c:v>HTM</c:v>
                </c:pt>
                <c:pt idx="3">
                  <c:v>MGT</c:v>
                </c:pt>
                <c:pt idx="4">
                  <c:v>MKTG</c:v>
                </c:pt>
                <c:pt idx="5">
                  <c:v>OIM</c:v>
                </c:pt>
                <c:pt idx="6">
                  <c:v>SPORT</c:v>
                </c:pt>
              </c:strCache>
            </c:strRef>
          </c:cat>
          <c:val>
            <c:numRef>
              <c:f>'UG Enrollment'!$R$2:$R$8</c:f>
              <c:numCache>
                <c:formatCode>0%</c:formatCode>
                <c:ptCount val="7"/>
                <c:pt idx="0">
                  <c:v>0.10376569037656903</c:v>
                </c:pt>
                <c:pt idx="1">
                  <c:v>0.2909344490934449</c:v>
                </c:pt>
                <c:pt idx="2">
                  <c:v>0.10460251046025104</c:v>
                </c:pt>
                <c:pt idx="3">
                  <c:v>4.8814504881450491E-2</c:v>
                </c:pt>
                <c:pt idx="4">
                  <c:v>0.11548117154811716</c:v>
                </c:pt>
                <c:pt idx="5">
                  <c:v>0.18772663877266388</c:v>
                </c:pt>
                <c:pt idx="6">
                  <c:v>0.1486750348675035</c:v>
                </c:pt>
              </c:numCache>
            </c:numRef>
          </c:val>
          <c:extLst>
            <c:ext xmlns:c16="http://schemas.microsoft.com/office/drawing/2014/chart" uri="{C3380CC4-5D6E-409C-BE32-E72D297353CC}">
              <c16:uniqueId val="{00000000-1A90-43EF-AE0C-88394EAA2E0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en-US" sz="1400" b="0" i="0" u="none" strike="noStrike" kern="1200" cap="none" spc="0" normalizeH="0" baseline="0" noProof="0">
                <a:ln>
                  <a:noFill/>
                </a:ln>
                <a:solidFill>
                  <a:srgbClr val="000000">
                    <a:lumMod val="65000"/>
                    <a:lumOff val="35000"/>
                  </a:srgbClr>
                </a:solidFill>
                <a:effectLst/>
                <a:uLnTx/>
                <a:uFillTx/>
                <a:latin typeface="Calibri" panose="020F0502020204030204"/>
              </a:rPr>
              <a:t>Applications vs Enrollments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'Finance Admissions'!$A$60</c:f>
              <c:strCache>
                <c:ptCount val="1"/>
                <c:pt idx="0">
                  <c:v>Enrollments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'Finance Admissions'!$B$59:$F$59</c:f>
              <c:numCache>
                <c:formatCode>0</c:formatCode>
                <c:ptCount val="5"/>
                <c:pt idx="0">
                  <c:v>2019</c:v>
                </c:pt>
                <c:pt idx="1">
                  <c:v>2020</c:v>
                </c:pt>
                <c:pt idx="2">
                  <c:v>2021</c:v>
                </c:pt>
                <c:pt idx="3">
                  <c:v>2022</c:v>
                </c:pt>
                <c:pt idx="4">
                  <c:v>2023</c:v>
                </c:pt>
              </c:numCache>
            </c:numRef>
          </c:cat>
          <c:val>
            <c:numRef>
              <c:f>'Finance Admissions'!$B$60:$F$60</c:f>
              <c:numCache>
                <c:formatCode>_(* #,##0_);_(* \(#,##0\);_(* "-"_)</c:formatCode>
                <c:ptCount val="5"/>
                <c:pt idx="0">
                  <c:v>17</c:v>
                </c:pt>
                <c:pt idx="1">
                  <c:v>18</c:v>
                </c:pt>
                <c:pt idx="2">
                  <c:v>18</c:v>
                </c:pt>
                <c:pt idx="3">
                  <c:v>19</c:v>
                </c:pt>
                <c:pt idx="4">
                  <c:v>39</c:v>
                </c:pt>
              </c:numCache>
            </c:numRef>
          </c:val>
          <c:smooth val="0"/>
          <c:extLst>
            <c:ext xmlns:c16="http://schemas.microsoft.com/office/drawing/2014/chart" uri="{C3380CC4-5D6E-409C-BE32-E72D297353CC}">
              <c16:uniqueId val="{00000000-C326-F240-805C-72D80DB03870}"/>
            </c:ext>
          </c:extLst>
        </c:ser>
        <c:ser>
          <c:idx val="1"/>
          <c:order val="1"/>
          <c:tx>
            <c:strRef>
              <c:f>'Finance Admissions'!$A$61</c:f>
              <c:strCache>
                <c:ptCount val="1"/>
                <c:pt idx="0">
                  <c:v>Applications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'Finance Admissions'!$B$59:$F$59</c:f>
              <c:numCache>
                <c:formatCode>0</c:formatCode>
                <c:ptCount val="5"/>
                <c:pt idx="0">
                  <c:v>2019</c:v>
                </c:pt>
                <c:pt idx="1">
                  <c:v>2020</c:v>
                </c:pt>
                <c:pt idx="2">
                  <c:v>2021</c:v>
                </c:pt>
                <c:pt idx="3">
                  <c:v>2022</c:v>
                </c:pt>
                <c:pt idx="4">
                  <c:v>2023</c:v>
                </c:pt>
              </c:numCache>
            </c:numRef>
          </c:cat>
          <c:val>
            <c:numRef>
              <c:f>'Finance Admissions'!$B$61:$F$61</c:f>
              <c:numCache>
                <c:formatCode>_(* #,##0_);_(* \(#,##0\);_(* "-"_)</c:formatCode>
                <c:ptCount val="5"/>
                <c:pt idx="0">
                  <c:v>46</c:v>
                </c:pt>
                <c:pt idx="1">
                  <c:v>51</c:v>
                </c:pt>
                <c:pt idx="2">
                  <c:v>50</c:v>
                </c:pt>
                <c:pt idx="3">
                  <c:v>56</c:v>
                </c:pt>
                <c:pt idx="4">
                  <c:v>197</c:v>
                </c:pt>
              </c:numCache>
            </c:numRef>
          </c:val>
          <c:smooth val="0"/>
          <c:extLst>
            <c:ext xmlns:c16="http://schemas.microsoft.com/office/drawing/2014/chart" uri="{C3380CC4-5D6E-409C-BE32-E72D297353CC}">
              <c16:uniqueId val="{00000001-C326-F240-805C-72D80DB03870}"/>
            </c:ext>
          </c:extLst>
        </c:ser>
        <c:dLbls>
          <c:showLegendKey val="0"/>
          <c:showVal val="0"/>
          <c:showCatName val="0"/>
          <c:showSerName val="0"/>
          <c:showPercent val="0"/>
          <c:showBubbleSize val="0"/>
        </c:dLbls>
        <c:marker val="1"/>
        <c:smooth val="0"/>
        <c:axId val="487953488"/>
        <c:axId val="1766384591"/>
      </c:lineChart>
      <c:catAx>
        <c:axId val="487953488"/>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384591"/>
        <c:crosses val="autoZero"/>
        <c:auto val="1"/>
        <c:lblAlgn val="ctr"/>
        <c:lblOffset val="100"/>
        <c:noMultiLvlLbl val="0"/>
      </c:catAx>
      <c:valAx>
        <c:axId val="1766384591"/>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953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en-US" sz="1400" b="0" i="0" u="none" strike="noStrike" kern="1200" cap="none" spc="0" normalizeH="0" baseline="0" noProof="0">
                <a:ln>
                  <a:noFill/>
                </a:ln>
                <a:solidFill>
                  <a:srgbClr val="000000">
                    <a:lumMod val="65000"/>
                    <a:lumOff val="35000"/>
                  </a:srgbClr>
                </a:solidFill>
                <a:effectLst/>
                <a:uLnTx/>
                <a:uFillTx/>
                <a:latin typeface="Calibri" panose="020F0502020204030204"/>
              </a:rPr>
              <a:t>Applications vs Enrollments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'Finance Admissions'!$A$60</c:f>
              <c:strCache>
                <c:ptCount val="1"/>
                <c:pt idx="0">
                  <c:v>Enrollments</c:v>
                </c:pt>
              </c:strCache>
            </c:strRef>
          </c:tx>
          <c:spPr>
            <a:solidFill>
              <a:schemeClr val="accent1"/>
            </a:solidFill>
            <a:ln>
              <a:noFill/>
            </a:ln>
            <a:effectLst/>
          </c:spPr>
          <c:invertIfNegative val="0"/>
          <c:cat>
            <c:numRef>
              <c:f>'Finance Admissions'!$B$59:$F$59</c:f>
              <c:numCache>
                <c:formatCode>0</c:formatCode>
                <c:ptCount val="5"/>
                <c:pt idx="0">
                  <c:v>2019</c:v>
                </c:pt>
                <c:pt idx="1">
                  <c:v>2020</c:v>
                </c:pt>
                <c:pt idx="2">
                  <c:v>2021</c:v>
                </c:pt>
                <c:pt idx="3">
                  <c:v>2022</c:v>
                </c:pt>
                <c:pt idx="4">
                  <c:v>2023</c:v>
                </c:pt>
              </c:numCache>
            </c:numRef>
          </c:cat>
          <c:val>
            <c:numRef>
              <c:f>'Finance Admissions'!$B$60:$F$60</c:f>
              <c:numCache>
                <c:formatCode>_(* #,##0_);_(* \(#,##0\);_(* "-"_)</c:formatCode>
                <c:ptCount val="5"/>
                <c:pt idx="0">
                  <c:v>17</c:v>
                </c:pt>
                <c:pt idx="1">
                  <c:v>18</c:v>
                </c:pt>
                <c:pt idx="2">
                  <c:v>18</c:v>
                </c:pt>
                <c:pt idx="3">
                  <c:v>19</c:v>
                </c:pt>
                <c:pt idx="4">
                  <c:v>39</c:v>
                </c:pt>
              </c:numCache>
            </c:numRef>
          </c:val>
          <c:extLst>
            <c:ext xmlns:c16="http://schemas.microsoft.com/office/drawing/2014/chart" uri="{C3380CC4-5D6E-409C-BE32-E72D297353CC}">
              <c16:uniqueId val="{00000000-D7AD-CF43-AB73-D037A970BBBE}"/>
            </c:ext>
          </c:extLst>
        </c:ser>
        <c:ser>
          <c:idx val="1"/>
          <c:order val="1"/>
          <c:tx>
            <c:strRef>
              <c:f>'Finance Admissions'!$A$61</c:f>
              <c:strCache>
                <c:ptCount val="1"/>
                <c:pt idx="0">
                  <c:v>Applications</c:v>
                </c:pt>
              </c:strCache>
            </c:strRef>
          </c:tx>
          <c:spPr>
            <a:solidFill>
              <a:schemeClr val="accent2"/>
            </a:solidFill>
            <a:ln>
              <a:noFill/>
            </a:ln>
            <a:effectLst/>
          </c:spPr>
          <c:invertIfNegative val="0"/>
          <c:cat>
            <c:numRef>
              <c:f>'Finance Admissions'!$B$59:$F$59</c:f>
              <c:numCache>
                <c:formatCode>0</c:formatCode>
                <c:ptCount val="5"/>
                <c:pt idx="0">
                  <c:v>2019</c:v>
                </c:pt>
                <c:pt idx="1">
                  <c:v>2020</c:v>
                </c:pt>
                <c:pt idx="2">
                  <c:v>2021</c:v>
                </c:pt>
                <c:pt idx="3">
                  <c:v>2022</c:v>
                </c:pt>
                <c:pt idx="4">
                  <c:v>2023</c:v>
                </c:pt>
              </c:numCache>
            </c:numRef>
          </c:cat>
          <c:val>
            <c:numRef>
              <c:f>'Finance Admissions'!$B$61:$F$61</c:f>
              <c:numCache>
                <c:formatCode>_(* #,##0_);_(* \(#,##0\);_(* "-"_)</c:formatCode>
                <c:ptCount val="5"/>
                <c:pt idx="0">
                  <c:v>46</c:v>
                </c:pt>
                <c:pt idx="1">
                  <c:v>51</c:v>
                </c:pt>
                <c:pt idx="2">
                  <c:v>50</c:v>
                </c:pt>
                <c:pt idx="3">
                  <c:v>56</c:v>
                </c:pt>
                <c:pt idx="4">
                  <c:v>197</c:v>
                </c:pt>
              </c:numCache>
            </c:numRef>
          </c:val>
          <c:extLst>
            <c:ext xmlns:c16="http://schemas.microsoft.com/office/drawing/2014/chart" uri="{C3380CC4-5D6E-409C-BE32-E72D297353CC}">
              <c16:uniqueId val="{00000001-D7AD-CF43-AB73-D037A970BBBE}"/>
            </c:ext>
          </c:extLst>
        </c:ser>
        <c:dLbls>
          <c:showLegendKey val="0"/>
          <c:showVal val="0"/>
          <c:showCatName val="0"/>
          <c:showSerName val="0"/>
          <c:showPercent val="0"/>
          <c:showBubbleSize val="0"/>
        </c:dLbls>
        <c:gapWidth val="150"/>
        <c:overlap val="100"/>
        <c:axId val="487953488"/>
        <c:axId val="1766384591"/>
      </c:barChart>
      <c:catAx>
        <c:axId val="487953488"/>
        <c:scaling>
          <c:orientation val="minMax"/>
        </c:scaling>
        <c:delete val="0"/>
        <c:axPos val="l"/>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384591"/>
        <c:crosses val="autoZero"/>
        <c:auto val="1"/>
        <c:lblAlgn val="ctr"/>
        <c:lblOffset val="100"/>
        <c:noMultiLvlLbl val="0"/>
      </c:catAx>
      <c:valAx>
        <c:axId val="176638459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953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'Finance Admissions'!$A$65</c:f>
              <c:strCache>
                <c:ptCount val="1"/>
                <c:pt idx="0">
                  <c:v>Enrollments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'Finance Admissions'!$B$64:$C$64</c:f>
              <c:numCache>
                <c:formatCode>0</c:formatCode>
                <c:ptCount val="2"/>
                <c:pt idx="0">
                  <c:v>2019</c:v>
                </c:pt>
                <c:pt idx="1">
                  <c:v>2023</c:v>
                </c:pt>
              </c:numCache>
            </c:numRef>
          </c:cat>
          <c:val>
            <c:numRef>
              <c:f>'Finance Admissions'!$B$65:$C$65</c:f>
              <c:numCache>
                <c:formatCode>_(* #,##0_);_(* \(#,##0\);_(* "-"_)</c:formatCode>
                <c:ptCount val="2"/>
                <c:pt idx="0">
                  <c:v>17</c:v>
                </c:pt>
                <c:pt idx="1">
                  <c:v>39</c:v>
                </c:pt>
              </c:numCache>
            </c:numRef>
          </c:val>
          <c:extLst>
            <c:ext xmlns:c16="http://schemas.microsoft.com/office/drawing/2014/chart" uri="{C3380CC4-5D6E-409C-BE32-E72D297353CC}">
              <c16:uniqueId val="{00000000-1A0E-CD4D-84D3-7AF5E5FFA15E}"/>
            </c:ext>
          </c:extLst>
        </c:ser>
        <c:ser>
          <c:idx val="1"/>
          <c:order val="1"/>
          <c:tx>
            <c:strRef>
              <c:f>'Finance Admissions'!$A$66</c:f>
              <c:strCache>
                <c:ptCount val="1"/>
                <c:pt idx="0">
                  <c:v>Applications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'Finance Admissions'!$B$64:$C$64</c:f>
              <c:numCache>
                <c:formatCode>0</c:formatCode>
                <c:ptCount val="2"/>
                <c:pt idx="0">
                  <c:v>2019</c:v>
                </c:pt>
                <c:pt idx="1">
                  <c:v>2023</c:v>
                </c:pt>
              </c:numCache>
            </c:numRef>
          </c:cat>
          <c:val>
            <c:numRef>
              <c:f>'Finance Admissions'!$B$66:$C$66</c:f>
              <c:numCache>
                <c:formatCode>_(* #,##0_);_(* \(#,##0\);_(* "-"_)</c:formatCode>
                <c:ptCount val="2"/>
                <c:pt idx="0">
                  <c:v>46</c:v>
                </c:pt>
                <c:pt idx="1">
                  <c:v>197</c:v>
                </c:pt>
              </c:numCache>
            </c:numRef>
          </c:val>
          <c:extLst>
            <c:ext xmlns:c16="http://schemas.microsoft.com/office/drawing/2014/chart" uri="{C3380CC4-5D6E-409C-BE32-E72D297353CC}">
              <c16:uniqueId val="{00000001-1A0E-CD4D-84D3-7AF5E5FFA15E}"/>
            </c:ext>
          </c:extLst>
        </c:ser>
        <c:dLbls>
          <c:dLblPos val="outEnd"/>
          <c:showLegendKey val="0"/>
          <c:showVal val="1"/>
          <c:showCatName val="0"/>
          <c:showSerName val="0"/>
          <c:showPercent val="0"/>
          <c:showBubbleSize val="0"/>
        </c:dLbls>
        <c:gapWidth val="182"/>
        <c:axId val="31777152"/>
        <c:axId val="1337744720"/>
      </c:barChart>
      <c:catAx>
        <c:axId val="31777152"/>
        <c:scaling>
          <c:orientation val="minMax"/>
        </c:scaling>
        <c:delete val="0"/>
        <c:axPos val="l"/>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744720"/>
        <c:crosses val="autoZero"/>
        <c:auto val="1"/>
        <c:lblAlgn val="ctr"/>
        <c:lblOffset val="100"/>
        <c:noMultiLvlLbl val="0"/>
      </c:catAx>
      <c:valAx>
        <c:axId val="1337744720"/>
        <c:scaling>
          <c:orientation val="minMax"/>
        </c:scaling>
        <c:delete val="0"/>
        <c:axPos val="b"/>
        <c:numFmt formatCode="_(* #,##0_);_(* \(#,##0\);_(* &quot;-&quot;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77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SCH / Available Instructors in Fall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'SCH  Available Instructors'!$B$9</c:f>
              <c:strCache>
                <c:ptCount val="1"/>
                <c:pt idx="0">
                  <c:v>Total SCH / Available Instructors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'SCH  Available Instructors'!$A$10:$A$16</c:f>
              <c:strCache>
                <c:ptCount val="7"/>
                <c:pt idx="0">
                  <c:v>ACCT</c:v>
                </c:pt>
                <c:pt idx="1">
                  <c:v>FIN</c:v>
                </c:pt>
                <c:pt idx="2">
                  <c:v>HTM</c:v>
                </c:pt>
                <c:pt idx="3">
                  <c:v>MGT</c:v>
                </c:pt>
                <c:pt idx="4">
                  <c:v>MKTG</c:v>
                </c:pt>
                <c:pt idx="5">
                  <c:v>OIM</c:v>
                </c:pt>
                <c:pt idx="6">
                  <c:v>SPORT</c:v>
                </c:pt>
              </c:strCache>
            </c:strRef>
          </c:cat>
          <c:val>
            <c:numRef>
              <c:f>'SCH  Available Instructors'!$B$10:$B$16</c:f>
              <c:numCache>
                <c:formatCode>0.00</c:formatCode>
                <c:ptCount val="7"/>
                <c:pt idx="0">
                  <c:v>296.090740092141</c:v>
                </c:pt>
                <c:pt idx="1">
                  <c:v>318.36676217765046</c:v>
                </c:pt>
                <c:pt idx="2">
                  <c:v>214.59574468085106</c:v>
                </c:pt>
                <c:pt idx="3">
                  <c:v>278.63319721354793</c:v>
                </c:pt>
                <c:pt idx="4">
                  <c:v>309.34736842105264</c:v>
                </c:pt>
                <c:pt idx="5">
                  <c:v>440.91168091168089</c:v>
                </c:pt>
                <c:pt idx="6">
                  <c:v>257.9480560453249</c:v>
                </c:pt>
              </c:numCache>
            </c:numRef>
          </c:val>
          <c:extLst>
            <c:ext xmlns:c16="http://schemas.microsoft.com/office/drawing/2014/chart" uri="{C3380CC4-5D6E-409C-BE32-E72D297353CC}">
              <c16:uniqueId val="{00000000-BA7F-446C-B065-1483141D5A82}"/>
            </c:ext>
          </c:extLst>
        </c:ser>
        <c:dLbls>
          <c:showLegendKey val="0"/>
          <c:showVal val="0"/>
          <c:showCatName val="0"/>
          <c:showSerName val="0"/>
          <c:showPercent val="0"/>
          <c:showBubbleSize val="0"/>
        </c:dLbls>
        <c:gapWidth val="182"/>
        <c:axId val="357073456"/>
        <c:axId val="1856370752"/>
      </c:barChart>
      <c:catAx>
        <c:axId val="3570734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370752"/>
        <c:crosses val="autoZero"/>
        <c:auto val="1"/>
        <c:lblAlgn val="ctr"/>
        <c:lblOffset val="100"/>
        <c:noMultiLvlLbl val="0"/>
      </c:catAx>
      <c:valAx>
        <c:axId val="1856370752"/>
        <c:scaling>
          <c:orientation val="minMax"/>
        </c:scaling>
        <c:delete val="1"/>
        <c:axPos val="t"/>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357073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SCH / Available Instructors in Fall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'SCH  Available Instructors'!$B$9</c:f>
              <c:strCache>
                <c:ptCount val="1"/>
                <c:pt idx="0">
                  <c:v>Total SCH / Available Instructors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'SCH  Available Instructors'!$A$10:$A$16</c:f>
              <c:strCache>
                <c:ptCount val="7"/>
                <c:pt idx="0">
                  <c:v>ACCT</c:v>
                </c:pt>
                <c:pt idx="1">
                  <c:v>FIN</c:v>
                </c:pt>
                <c:pt idx="2">
                  <c:v>HTM</c:v>
                </c:pt>
                <c:pt idx="3">
                  <c:v>MGT</c:v>
                </c:pt>
                <c:pt idx="4">
                  <c:v>MKTG</c:v>
                </c:pt>
                <c:pt idx="5">
                  <c:v>OIM</c:v>
                </c:pt>
                <c:pt idx="6">
                  <c:v>SPORT</c:v>
                </c:pt>
              </c:strCache>
            </c:strRef>
          </c:cat>
          <c:val>
            <c:numRef>
              <c:f>'SCH  Available Instructors'!$B$10:$B$16</c:f>
              <c:numCache>
                <c:formatCode>0.00</c:formatCode>
                <c:ptCount val="7"/>
                <c:pt idx="0">
                  <c:v>296.090740092141</c:v>
                </c:pt>
                <c:pt idx="1">
                  <c:v>318.36676217765046</c:v>
                </c:pt>
                <c:pt idx="2">
                  <c:v>214.59574468085106</c:v>
                </c:pt>
                <c:pt idx="3">
                  <c:v>278.63319721354793</c:v>
                </c:pt>
                <c:pt idx="4">
                  <c:v>309.34736842105264</c:v>
                </c:pt>
                <c:pt idx="5">
                  <c:v>440.91168091168089</c:v>
                </c:pt>
                <c:pt idx="6">
                  <c:v>257.9480560453249</c:v>
                </c:pt>
              </c:numCache>
            </c:numRef>
          </c:val>
          <c:smooth val="0"/>
          <c:extLst>
            <c:ext xmlns:c16="http://schemas.microsoft.com/office/drawing/2014/chart" uri="{C3380CC4-5D6E-409C-BE32-E72D297353CC}">
              <c16:uniqueId val="{00000000-BA7F-446C-B065-1483141D5A82}"/>
            </c:ext>
          </c:extLst>
        </c:ser>
        <c:dLbls>
          <c:showLegendKey val="0"/>
          <c:showVal val="0"/>
          <c:showCatName val="0"/>
          <c:showSerName val="0"/>
          <c:showPercent val="0"/>
          <c:showBubbleSize val="0"/>
        </c:dLbls>
        <c:smooth val="0"/>
        <c:axId val="357073456"/>
        <c:axId val="1856370752"/>
      </c:lineChart>
      <c:catAx>
        <c:axId val="357073456"/>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370752"/>
        <c:crosses val="autoZero"/>
        <c:auto val="1"/>
        <c:lblAlgn val="ctr"/>
        <c:lblOffset val="100"/>
        <c:noMultiLvlLbl val="0"/>
      </c:catAx>
      <c:valAx>
        <c:axId val="1856370752"/>
        <c:scaling>
          <c:orientation val="minMax"/>
        </c:scaling>
        <c:delete val="1"/>
        <c:axPos val="r"/>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357073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SCH / Available Instructors in Fall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'SCH  Available Instructors'!$B$9</c:f>
              <c:strCache>
                <c:ptCount val="1"/>
                <c:pt idx="0">
                  <c:v>Total SCH / Available Instructors</c:v>
                </c:pt>
              </c:strCache>
            </c:strRef>
          </c:tx>
          <c:dPt>
            <c:idx val="0"/>
            <c:bubble3D val="0"/>
            <c:spPr>
              <a:solidFill>
                <a:schemeClr val="accent1"/>
              </a:solidFill>
              <a:ln>
                <a:noFill/>
              </a:ln>
              <a:effectLst/>
            </c:spPr>
            <c:extLst>
              <c:ext xmlns:c16="http://schemas.microsoft.com/office/drawing/2014/chart" uri="{C3380CC4-5D6E-409C-BE32-E72D297353CC}">
                <c16:uniqueId val="{00000001-392E-134A-80F9-92C4AD7684DA}"/>
              </c:ext>
            </c:extLst>
          </c:dPt>
          <c:dPt>
            <c:idx val="1"/>
            <c:bubble3D val="0"/>
            <c:spPr>
              <a:solidFill>
                <a:schemeClr val="accent2"/>
              </a:solidFill>
              <a:ln>
                <a:noFill/>
              </a:ln>
              <a:effectLst/>
            </c:spPr>
            <c:extLst>
              <c:ext xmlns:c16="http://schemas.microsoft.com/office/drawing/2014/chart" uri="{C3380CC4-5D6E-409C-BE32-E72D297353CC}">
                <c16:uniqueId val="{00000003-392E-134A-80F9-92C4AD7684DA}"/>
              </c:ext>
            </c:extLst>
          </c:dPt>
          <c:dPt>
            <c:idx val="2"/>
            <c:bubble3D val="0"/>
            <c:spPr>
              <a:solidFill>
                <a:schemeClr val="accent3"/>
              </a:solidFill>
              <a:ln>
                <a:noFill/>
              </a:ln>
              <a:effectLst/>
            </c:spPr>
            <c:extLst>
              <c:ext xmlns:c16="http://schemas.microsoft.com/office/drawing/2014/chart" uri="{C3380CC4-5D6E-409C-BE32-E72D297353CC}">
                <c16:uniqueId val="{00000005-392E-134A-80F9-92C4AD7684DA}"/>
              </c:ext>
            </c:extLst>
          </c:dPt>
          <c:dPt>
            <c:idx val="3"/>
            <c:bubble3D val="0"/>
            <c:spPr>
              <a:solidFill>
                <a:schemeClr val="accent4"/>
              </a:solidFill>
              <a:ln>
                <a:noFill/>
              </a:ln>
              <a:effectLst/>
            </c:spPr>
            <c:extLst>
              <c:ext xmlns:c16="http://schemas.microsoft.com/office/drawing/2014/chart" uri="{C3380CC4-5D6E-409C-BE32-E72D297353CC}">
                <c16:uniqueId val="{00000007-392E-134A-80F9-92C4AD7684DA}"/>
              </c:ext>
            </c:extLst>
          </c:dPt>
          <c:dPt>
            <c:idx val="4"/>
            <c:bubble3D val="0"/>
            <c:spPr>
              <a:solidFill>
                <a:schemeClr val="accent5"/>
              </a:solidFill>
              <a:ln>
                <a:noFill/>
              </a:ln>
              <a:effectLst/>
            </c:spPr>
            <c:extLst>
              <c:ext xmlns:c16="http://schemas.microsoft.com/office/drawing/2014/chart" uri="{C3380CC4-5D6E-409C-BE32-E72D297353CC}">
                <c16:uniqueId val="{00000009-392E-134A-80F9-92C4AD7684DA}"/>
              </c:ext>
            </c:extLst>
          </c:dPt>
          <c:dPt>
            <c:idx val="5"/>
            <c:bubble3D val="0"/>
            <c:spPr>
              <a:solidFill>
                <a:schemeClr val="accent6"/>
              </a:solidFill>
              <a:ln>
                <a:noFill/>
              </a:ln>
              <a:effectLst/>
            </c:spPr>
            <c:extLst>
              <c:ext xmlns:c16="http://schemas.microsoft.com/office/drawing/2014/chart" uri="{C3380CC4-5D6E-409C-BE32-E72D297353CC}">
                <c16:uniqueId val="{0000000B-392E-134A-80F9-92C4AD7684DA}"/>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392E-134A-80F9-92C4AD7684D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'SCH  Available Instructors'!$A$10:$A$16</c:f>
              <c:strCache>
                <c:ptCount val="7"/>
                <c:pt idx="0">
                  <c:v>ACCT</c:v>
                </c:pt>
                <c:pt idx="1">
                  <c:v>FIN</c:v>
                </c:pt>
                <c:pt idx="2">
                  <c:v>HTM</c:v>
                </c:pt>
                <c:pt idx="3">
                  <c:v>MGT</c:v>
                </c:pt>
                <c:pt idx="4">
                  <c:v>MKTG</c:v>
                </c:pt>
                <c:pt idx="5">
                  <c:v>OIM</c:v>
                </c:pt>
                <c:pt idx="6">
                  <c:v>SPORT</c:v>
                </c:pt>
              </c:strCache>
            </c:strRef>
          </c:cat>
          <c:val>
            <c:numRef>
              <c:f>'SCH  Available Instructors'!$B$10:$B$16</c:f>
              <c:numCache>
                <c:formatCode>0.00</c:formatCode>
                <c:ptCount val="7"/>
                <c:pt idx="0">
                  <c:v>296.090740092141</c:v>
                </c:pt>
                <c:pt idx="1">
                  <c:v>318.36676217765046</c:v>
                </c:pt>
                <c:pt idx="2">
                  <c:v>214.59574468085106</c:v>
                </c:pt>
                <c:pt idx="3">
                  <c:v>278.63319721354793</c:v>
                </c:pt>
                <c:pt idx="4">
                  <c:v>309.34736842105264</c:v>
                </c:pt>
                <c:pt idx="5">
                  <c:v>440.91168091168089</c:v>
                </c:pt>
                <c:pt idx="6">
                  <c:v>257.9480560453249</c:v>
                </c:pt>
              </c:numCache>
            </c:numRef>
          </c:val>
          <c:extLst>
            <c:ext xmlns:c16="http://schemas.microsoft.com/office/drawing/2014/chart" uri="{C3380CC4-5D6E-409C-BE32-E72D297353CC}">
              <c16:uniqueId val="{00000000-BA7F-446C-B065-1483141D5A8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of total Fall 2014 vs Fall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'UG Enrollment'!$Y$1</c:f>
              <c:strCache>
                <c:ptCount val="1"/>
                <c:pt idx="0">
                  <c:v>% Fall 2014</c:v>
                </c:pt>
              </c:strCache>
            </c:strRef>
          </c:tx>
          <c:spPr>
            <a:solidFill>
              <a:schemeClr val="accent1"/>
            </a:solidFill>
            <a:ln>
              <a:noFill/>
            </a:ln>
            <a:effectLst/>
          </c:spPr>
          <c:invertIfNegative val="0"/>
          <c:cat>
            <c:strRef>
              <c:f>'UG Enrollment'!$X$2:$X$8</c:f>
              <c:strCache>
                <c:ptCount val="7"/>
                <c:pt idx="0">
                  <c:v>OIM</c:v>
                </c:pt>
                <c:pt idx="1">
                  <c:v>SPORT</c:v>
                </c:pt>
                <c:pt idx="2">
                  <c:v>HTM</c:v>
                </c:pt>
                <c:pt idx="3">
                  <c:v>MGT</c:v>
                </c:pt>
                <c:pt idx="4">
                  <c:v>MKTG</c:v>
                </c:pt>
                <c:pt idx="5">
                  <c:v>ACCT</c:v>
                </c:pt>
                <c:pt idx="6">
                  <c:v>FIN</c:v>
                </c:pt>
              </c:strCache>
            </c:strRef>
          </c:cat>
          <c:val>
            <c:numRef>
              <c:f>'UG Enrollment'!$Y$2:$Y$8</c:f>
              <c:numCache>
                <c:formatCode>0%</c:formatCode>
                <c:ptCount val="7"/>
                <c:pt idx="0">
                  <c:v>5.8429973238180194E-2</c:v>
                </c:pt>
                <c:pt idx="1">
                  <c:v>0.18599464763603926</c:v>
                </c:pt>
                <c:pt idx="2">
                  <c:v>0.18242640499553969</c:v>
                </c:pt>
                <c:pt idx="3">
                  <c:v>8.3407671721677068E-2</c:v>
                </c:pt>
                <c:pt idx="4">
                  <c:v>0.11685994647636039</c:v>
                </c:pt>
                <c:pt idx="5">
                  <c:v>0.19446922390722568</c:v>
                </c:pt>
                <c:pt idx="6">
                  <c:v>0.17841213202497769</c:v>
                </c:pt>
              </c:numCache>
            </c:numRef>
          </c:val>
          <c:extLst>
            <c:ext xmlns:c16="http://schemas.microsoft.com/office/drawing/2014/chart" uri="{C3380CC4-5D6E-409C-BE32-E72D297353CC}">
              <c16:uniqueId val="{00000000-E6E7-964C-B184-D5F4ECD1AC5E}"/>
            </c:ext>
          </c:extLst>
        </c:ser>
        <c:ser>
          <c:idx val="1"/>
          <c:order val="1"/>
          <c:tx>
            <c:strRef>
              <c:f>'UG Enrollment'!$Z$1</c:f>
              <c:strCache>
                <c:ptCount val="1"/>
                <c:pt idx="0">
                  <c:v>% Fall 2023</c:v>
                </c:pt>
              </c:strCache>
            </c:strRef>
          </c:tx>
          <c:spPr>
            <a:solidFill>
              <a:schemeClr val="accent2"/>
            </a:solidFill>
            <a:ln>
              <a:noFill/>
            </a:ln>
            <a:effectLst/>
          </c:spPr>
          <c:invertIfNegative val="0"/>
          <c:cat>
            <c:strRef>
              <c:f>'UG Enrollment'!$X$2:$X$8</c:f>
              <c:strCache>
                <c:ptCount val="7"/>
                <c:pt idx="0">
                  <c:v>OIM</c:v>
                </c:pt>
                <c:pt idx="1">
                  <c:v>SPORT</c:v>
                </c:pt>
                <c:pt idx="2">
                  <c:v>HTM</c:v>
                </c:pt>
                <c:pt idx="3">
                  <c:v>MGT</c:v>
                </c:pt>
                <c:pt idx="4">
                  <c:v>MKTG</c:v>
                </c:pt>
                <c:pt idx="5">
                  <c:v>ACCT</c:v>
                </c:pt>
                <c:pt idx="6">
                  <c:v>FIN</c:v>
                </c:pt>
              </c:strCache>
            </c:strRef>
          </c:cat>
          <c:val>
            <c:numRef>
              <c:f>'UG Enrollment'!$Z$2:$Z$8</c:f>
              <c:numCache>
                <c:formatCode>0%</c:formatCode>
                <c:ptCount val="7"/>
                <c:pt idx="0">
                  <c:v>0.1486750348675035</c:v>
                </c:pt>
                <c:pt idx="1">
                  <c:v>0.10460251046025104</c:v>
                </c:pt>
                <c:pt idx="2">
                  <c:v>4.8814504881450491E-2</c:v>
                </c:pt>
                <c:pt idx="3">
                  <c:v>0.11548117154811716</c:v>
                </c:pt>
                <c:pt idx="4">
                  <c:v>0.18772663877266388</c:v>
                </c:pt>
                <c:pt idx="5">
                  <c:v>0.10376569037656903</c:v>
                </c:pt>
                <c:pt idx="6">
                  <c:v>0.2909344490934449</c:v>
                </c:pt>
              </c:numCache>
            </c:numRef>
          </c:val>
          <c:extLst>
            <c:ext xmlns:c16="http://schemas.microsoft.com/office/drawing/2014/chart" uri="{C3380CC4-5D6E-409C-BE32-E72D297353CC}">
              <c16:uniqueId val="{00000001-E6E7-964C-B184-D5F4ECD1AC5E}"/>
            </c:ext>
          </c:extLst>
        </c:ser>
        <c:dLbls>
          <c:showLegendKey val="0"/>
          <c:showVal val="0"/>
          <c:showCatName val="0"/>
          <c:showSerName val="0"/>
          <c:showPercent val="0"/>
          <c:showBubbleSize val="0"/>
        </c:dLbls>
        <c:gapWidth val="219"/>
        <c:overlap val="-27"/>
        <c:axId val="1373624848"/>
        <c:axId val="1830228191"/>
      </c:barChart>
      <c:catAx>
        <c:axId val="137362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228191"/>
        <c:crosses val="autoZero"/>
        <c:auto val="1"/>
        <c:lblAlgn val="ctr"/>
        <c:lblOffset val="100"/>
        <c:noMultiLvlLbl val="0"/>
      </c:catAx>
      <c:valAx>
        <c:axId val="18302281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624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en-US" sz="1400" b="0" i="0" u="none" strike="noStrike" kern="1200" cap="none" spc="0" normalizeH="0" baseline="0" noProof="0">
                <a:ln>
                  <a:noFill/>
                </a:ln>
                <a:solidFill>
                  <a:srgbClr val="000000">
                    <a:lumMod val="65000"/>
                    <a:lumOff val="35000"/>
                  </a:srgbClr>
                </a:solidFill>
                <a:effectLst/>
                <a:uLnTx/>
                <a:uFillTx/>
                <a:latin typeface="Calibri" panose="020F0502020204030204"/>
              </a:rPr>
              <a:t>% of total Fall 2014 vs Fall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'UG Enrollment'!$Y$1</c:f>
              <c:strCache>
                <c:ptCount val="1"/>
                <c:pt idx="0">
                  <c:v>% Fall 2014</c:v>
                </c:pt>
              </c:strCache>
            </c:strRef>
          </c:tx>
          <c:spPr>
            <a:solidFill>
              <a:schemeClr val="accent1"/>
            </a:solidFill>
            <a:ln>
              <a:noFill/>
            </a:ln>
            <a:effectLst/>
          </c:spPr>
          <c:invertIfNegative val="0"/>
          <c:cat>
            <c:strRef>
              <c:f>'UG Enrollment'!$X$2:$X$8</c:f>
              <c:strCache>
                <c:ptCount val="7"/>
                <c:pt idx="0">
                  <c:v>OIM</c:v>
                </c:pt>
                <c:pt idx="1">
                  <c:v>SPORT</c:v>
                </c:pt>
                <c:pt idx="2">
                  <c:v>HTM</c:v>
                </c:pt>
                <c:pt idx="3">
                  <c:v>MGT</c:v>
                </c:pt>
                <c:pt idx="4">
                  <c:v>MKTG</c:v>
                </c:pt>
                <c:pt idx="5">
                  <c:v>ACCT</c:v>
                </c:pt>
                <c:pt idx="6">
                  <c:v>FIN</c:v>
                </c:pt>
              </c:strCache>
            </c:strRef>
          </c:cat>
          <c:val>
            <c:numRef>
              <c:f>'UG Enrollment'!$Y$2:$Y$8</c:f>
              <c:numCache>
                <c:formatCode>0%</c:formatCode>
                <c:ptCount val="7"/>
                <c:pt idx="0">
                  <c:v>5.8429973238180194E-2</c:v>
                </c:pt>
                <c:pt idx="1">
                  <c:v>0.18599464763603926</c:v>
                </c:pt>
                <c:pt idx="2">
                  <c:v>0.18242640499553969</c:v>
                </c:pt>
                <c:pt idx="3">
                  <c:v>8.3407671721677068E-2</c:v>
                </c:pt>
                <c:pt idx="4">
                  <c:v>0.11685994647636039</c:v>
                </c:pt>
                <c:pt idx="5">
                  <c:v>0.19446922390722568</c:v>
                </c:pt>
                <c:pt idx="6">
                  <c:v>0.17841213202497769</c:v>
                </c:pt>
              </c:numCache>
            </c:numRef>
          </c:val>
          <c:extLst>
            <c:ext xmlns:c16="http://schemas.microsoft.com/office/drawing/2014/chart" uri="{C3380CC4-5D6E-409C-BE32-E72D297353CC}">
              <c16:uniqueId val="{00000000-0FE8-2345-8566-18A16A80EEF2}"/>
            </c:ext>
          </c:extLst>
        </c:ser>
        <c:ser>
          <c:idx val="1"/>
          <c:order val="1"/>
          <c:tx>
            <c:strRef>
              <c:f>'UG Enrollment'!$Z$1</c:f>
              <c:strCache>
                <c:ptCount val="1"/>
                <c:pt idx="0">
                  <c:v>% Fall 2023</c:v>
                </c:pt>
              </c:strCache>
            </c:strRef>
          </c:tx>
          <c:spPr>
            <a:solidFill>
              <a:schemeClr val="accent2"/>
            </a:solidFill>
            <a:ln>
              <a:noFill/>
            </a:ln>
            <a:effectLst/>
          </c:spPr>
          <c:invertIfNegative val="0"/>
          <c:cat>
            <c:strRef>
              <c:f>'UG Enrollment'!$X$2:$X$8</c:f>
              <c:strCache>
                <c:ptCount val="7"/>
                <c:pt idx="0">
                  <c:v>OIM</c:v>
                </c:pt>
                <c:pt idx="1">
                  <c:v>SPORT</c:v>
                </c:pt>
                <c:pt idx="2">
                  <c:v>HTM</c:v>
                </c:pt>
                <c:pt idx="3">
                  <c:v>MGT</c:v>
                </c:pt>
                <c:pt idx="4">
                  <c:v>MKTG</c:v>
                </c:pt>
                <c:pt idx="5">
                  <c:v>ACCT</c:v>
                </c:pt>
                <c:pt idx="6">
                  <c:v>FIN</c:v>
                </c:pt>
              </c:strCache>
            </c:strRef>
          </c:cat>
          <c:val>
            <c:numRef>
              <c:f>'UG Enrollment'!$Z$2:$Z$8</c:f>
              <c:numCache>
                <c:formatCode>0%</c:formatCode>
                <c:ptCount val="7"/>
                <c:pt idx="0">
                  <c:v>0.1486750348675035</c:v>
                </c:pt>
                <c:pt idx="1">
                  <c:v>0.10460251046025104</c:v>
                </c:pt>
                <c:pt idx="2">
                  <c:v>4.8814504881450491E-2</c:v>
                </c:pt>
                <c:pt idx="3">
                  <c:v>0.11548117154811716</c:v>
                </c:pt>
                <c:pt idx="4">
                  <c:v>0.18772663877266388</c:v>
                </c:pt>
                <c:pt idx="5">
                  <c:v>0.10376569037656903</c:v>
                </c:pt>
                <c:pt idx="6">
                  <c:v>0.2909344490934449</c:v>
                </c:pt>
              </c:numCache>
            </c:numRef>
          </c:val>
          <c:extLst>
            <c:ext xmlns:c16="http://schemas.microsoft.com/office/drawing/2014/chart" uri="{C3380CC4-5D6E-409C-BE32-E72D297353CC}">
              <c16:uniqueId val="{00000001-0FE8-2345-8566-18A16A80EEF2}"/>
            </c:ext>
          </c:extLst>
        </c:ser>
        <c:dLbls>
          <c:showLegendKey val="0"/>
          <c:showVal val="0"/>
          <c:showCatName val="0"/>
          <c:showSerName val="0"/>
          <c:showPercent val="0"/>
          <c:showBubbleSize val="0"/>
        </c:dLbls>
        <c:gapWidth val="219"/>
        <c:overlap val="100"/>
        <c:axId val="1515140447"/>
        <c:axId val="1830703999"/>
      </c:barChart>
      <c:catAx>
        <c:axId val="1515140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703999"/>
        <c:crosses val="autoZero"/>
        <c:auto val="1"/>
        <c:lblAlgn val="ctr"/>
        <c:lblOffset val="100"/>
        <c:noMultiLvlLbl val="0"/>
      </c:catAx>
      <c:valAx>
        <c:axId val="18307039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1404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of total Fall 2014 vs Fall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'UG Enrollment'!$Y$1</c:f>
              <c:strCache>
                <c:ptCount val="1"/>
                <c:pt idx="0">
                  <c:v>% Fall 2014</c:v>
                </c:pt>
              </c:strCache>
            </c:strRef>
          </c:tx>
          <c:spPr>
            <a:ln w="28575" cap="rnd">
              <a:solidFill>
                <a:schemeClr val="accent1"/>
              </a:solidFill>
              <a:round/>
            </a:ln>
            <a:effectLst/>
          </c:spPr>
          <c:marker>
            <c:symbol val="none"/>
          </c:marker>
          <c:cat>
            <c:strRef>
              <c:f>'UG Enrollment'!$X$2:$X$8</c:f>
              <c:strCache>
                <c:ptCount val="7"/>
                <c:pt idx="0">
                  <c:v>OIM</c:v>
                </c:pt>
                <c:pt idx="1">
                  <c:v>SPORT</c:v>
                </c:pt>
                <c:pt idx="2">
                  <c:v>HTM</c:v>
                </c:pt>
                <c:pt idx="3">
                  <c:v>MGT</c:v>
                </c:pt>
                <c:pt idx="4">
                  <c:v>MKTG</c:v>
                </c:pt>
                <c:pt idx="5">
                  <c:v>ACCT</c:v>
                </c:pt>
                <c:pt idx="6">
                  <c:v>FIN</c:v>
                </c:pt>
              </c:strCache>
            </c:strRef>
          </c:cat>
          <c:val>
            <c:numRef>
              <c:f>'UG Enrollment'!$Y$2:$Y$8</c:f>
              <c:numCache>
                <c:formatCode>0%</c:formatCode>
                <c:ptCount val="7"/>
                <c:pt idx="0">
                  <c:v>5.8429973238180194E-2</c:v>
                </c:pt>
                <c:pt idx="1">
                  <c:v>0.18599464763603926</c:v>
                </c:pt>
                <c:pt idx="2">
                  <c:v>0.18242640499553969</c:v>
                </c:pt>
                <c:pt idx="3">
                  <c:v>8.3407671721677068E-2</c:v>
                </c:pt>
                <c:pt idx="4">
                  <c:v>0.11685994647636039</c:v>
                </c:pt>
                <c:pt idx="5">
                  <c:v>0.19446922390722568</c:v>
                </c:pt>
                <c:pt idx="6">
                  <c:v>0.17841213202497769</c:v>
                </c:pt>
              </c:numCache>
            </c:numRef>
          </c:val>
          <c:smooth val="0"/>
          <c:extLst>
            <c:ext xmlns:c16="http://schemas.microsoft.com/office/drawing/2014/chart" uri="{C3380CC4-5D6E-409C-BE32-E72D297353CC}">
              <c16:uniqueId val="{00000000-7945-1748-8342-3290491A1D7B}"/>
            </c:ext>
          </c:extLst>
        </c:ser>
        <c:ser>
          <c:idx val="1"/>
          <c:order val="1"/>
          <c:tx>
            <c:strRef>
              <c:f>'UG Enrollment'!$Z$1</c:f>
              <c:strCache>
                <c:ptCount val="1"/>
                <c:pt idx="0">
                  <c:v>% Fall 2023</c:v>
                </c:pt>
              </c:strCache>
            </c:strRef>
          </c:tx>
          <c:spPr>
            <a:ln w="28575" cap="rnd">
              <a:solidFill>
                <a:schemeClr val="accent2"/>
              </a:solidFill>
              <a:round/>
            </a:ln>
            <a:effectLst/>
          </c:spPr>
          <c:marker>
            <c:symbol val="none"/>
          </c:marker>
          <c:cat>
            <c:strRef>
              <c:f>'UG Enrollment'!$X$2:$X$8</c:f>
              <c:strCache>
                <c:ptCount val="7"/>
                <c:pt idx="0">
                  <c:v>OIM</c:v>
                </c:pt>
                <c:pt idx="1">
                  <c:v>SPORT</c:v>
                </c:pt>
                <c:pt idx="2">
                  <c:v>HTM</c:v>
                </c:pt>
                <c:pt idx="3">
                  <c:v>MGT</c:v>
                </c:pt>
                <c:pt idx="4">
                  <c:v>MKTG</c:v>
                </c:pt>
                <c:pt idx="5">
                  <c:v>ACCT</c:v>
                </c:pt>
                <c:pt idx="6">
                  <c:v>FIN</c:v>
                </c:pt>
              </c:strCache>
            </c:strRef>
          </c:cat>
          <c:val>
            <c:numRef>
              <c:f>'UG Enrollment'!$Z$2:$Z$8</c:f>
              <c:numCache>
                <c:formatCode>0%</c:formatCode>
                <c:ptCount val="7"/>
                <c:pt idx="0">
                  <c:v>0.1486750348675035</c:v>
                </c:pt>
                <c:pt idx="1">
                  <c:v>0.10460251046025104</c:v>
                </c:pt>
                <c:pt idx="2">
                  <c:v>4.8814504881450491E-2</c:v>
                </c:pt>
                <c:pt idx="3">
                  <c:v>0.11548117154811716</c:v>
                </c:pt>
                <c:pt idx="4">
                  <c:v>0.18772663877266388</c:v>
                </c:pt>
                <c:pt idx="5">
                  <c:v>0.10376569037656903</c:v>
                </c:pt>
                <c:pt idx="6">
                  <c:v>0.2909344490934449</c:v>
                </c:pt>
              </c:numCache>
            </c:numRef>
          </c:val>
          <c:smooth val="0"/>
          <c:extLst>
            <c:ext xmlns:c16="http://schemas.microsoft.com/office/drawing/2014/chart" uri="{C3380CC4-5D6E-409C-BE32-E72D297353CC}">
              <c16:uniqueId val="{00000001-7945-1748-8342-3290491A1D7B}"/>
            </c:ext>
          </c:extLst>
        </c:ser>
        <c:dLbls>
          <c:showLegendKey val="0"/>
          <c:showVal val="0"/>
          <c:showCatName val="0"/>
          <c:showSerName val="0"/>
          <c:showPercent val="0"/>
          <c:showBubbleSize val="0"/>
        </c:dLbls>
        <c:smooth val="0"/>
        <c:axId val="1373624848"/>
        <c:axId val="1830228191"/>
      </c:lineChart>
      <c:catAx>
        <c:axId val="137362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228191"/>
        <c:crosses val="autoZero"/>
        <c:auto val="1"/>
        <c:lblAlgn val="ctr"/>
        <c:lblOffset val="100"/>
        <c:noMultiLvlLbl val="0"/>
      </c:catAx>
      <c:valAx>
        <c:axId val="18302281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624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en-US" sz="1400" b="0" i="0" u="none" strike="noStrike" kern="1200" cap="none" spc="0" normalizeH="0" baseline="0" noProof="0">
                <a:ln>
                  <a:noFill/>
                </a:ln>
                <a:solidFill>
                  <a:srgbClr val="000000">
                    <a:lumMod val="65000"/>
                    <a:lumOff val="35000"/>
                  </a:srgbClr>
                </a:solidFill>
                <a:effectLst/>
                <a:uLnTx/>
                <a:uFillTx/>
                <a:latin typeface="Calibri" panose="020F0502020204030204"/>
              </a:rPr>
              <a:t>% of total Fall 2014 vs Fall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'UG Enrollment'!$Y$1</c:f>
              <c:strCache>
                <c:ptCount val="1"/>
                <c:pt idx="0">
                  <c:v>% Fall 2014</c:v>
                </c:pt>
              </c:strCache>
            </c:strRef>
          </c:tx>
          <c:spPr>
            <a:solidFill>
              <a:schemeClr val="accent1"/>
            </a:solidFill>
            <a:ln>
              <a:noFill/>
            </a:ln>
            <a:effectLst/>
          </c:spPr>
          <c:invertIfNegative val="0"/>
          <c:cat>
            <c:strRef>
              <c:f>'UG Enrollment'!$X$2:$X$8</c:f>
              <c:strCache>
                <c:ptCount val="7"/>
                <c:pt idx="0">
                  <c:v>OIM</c:v>
                </c:pt>
                <c:pt idx="1">
                  <c:v>SPORT</c:v>
                </c:pt>
                <c:pt idx="2">
                  <c:v>HTM</c:v>
                </c:pt>
                <c:pt idx="3">
                  <c:v>MGT</c:v>
                </c:pt>
                <c:pt idx="4">
                  <c:v>MKTG</c:v>
                </c:pt>
                <c:pt idx="5">
                  <c:v>ACCT</c:v>
                </c:pt>
                <c:pt idx="6">
                  <c:v>FIN</c:v>
                </c:pt>
              </c:strCache>
            </c:strRef>
          </c:cat>
          <c:val>
            <c:numRef>
              <c:f>'UG Enrollment'!$Y$2:$Y$8</c:f>
              <c:numCache>
                <c:formatCode>0%</c:formatCode>
                <c:ptCount val="7"/>
                <c:pt idx="0">
                  <c:v>5.8429973238180194E-2</c:v>
                </c:pt>
                <c:pt idx="1">
                  <c:v>0.18599464763603926</c:v>
                </c:pt>
                <c:pt idx="2">
                  <c:v>0.18242640499553969</c:v>
                </c:pt>
                <c:pt idx="3">
                  <c:v>8.3407671721677068E-2</c:v>
                </c:pt>
                <c:pt idx="4">
                  <c:v>0.11685994647636039</c:v>
                </c:pt>
                <c:pt idx="5">
                  <c:v>0.19446922390722568</c:v>
                </c:pt>
                <c:pt idx="6">
                  <c:v>0.17841213202497769</c:v>
                </c:pt>
              </c:numCache>
            </c:numRef>
          </c:val>
          <c:extLst>
            <c:ext xmlns:c16="http://schemas.microsoft.com/office/drawing/2014/chart" uri="{C3380CC4-5D6E-409C-BE32-E72D297353CC}">
              <c16:uniqueId val="{00000000-DD96-A144-8477-22B46AE8D0E3}"/>
            </c:ext>
          </c:extLst>
        </c:ser>
        <c:ser>
          <c:idx val="1"/>
          <c:order val="1"/>
          <c:tx>
            <c:strRef>
              <c:f>'UG Enrollment'!$Z$1</c:f>
              <c:strCache>
                <c:ptCount val="1"/>
                <c:pt idx="0">
                  <c:v>% Fall 2023</c:v>
                </c:pt>
              </c:strCache>
            </c:strRef>
          </c:tx>
          <c:spPr>
            <a:solidFill>
              <a:schemeClr val="accent2"/>
            </a:solidFill>
            <a:ln>
              <a:noFill/>
            </a:ln>
            <a:effectLst/>
          </c:spPr>
          <c:invertIfNegative val="0"/>
          <c:cat>
            <c:strRef>
              <c:f>'UG Enrollment'!$X$2:$X$8</c:f>
              <c:strCache>
                <c:ptCount val="7"/>
                <c:pt idx="0">
                  <c:v>OIM</c:v>
                </c:pt>
                <c:pt idx="1">
                  <c:v>SPORT</c:v>
                </c:pt>
                <c:pt idx="2">
                  <c:v>HTM</c:v>
                </c:pt>
                <c:pt idx="3">
                  <c:v>MGT</c:v>
                </c:pt>
                <c:pt idx="4">
                  <c:v>MKTG</c:v>
                </c:pt>
                <c:pt idx="5">
                  <c:v>ACCT</c:v>
                </c:pt>
                <c:pt idx="6">
                  <c:v>FIN</c:v>
                </c:pt>
              </c:strCache>
            </c:strRef>
          </c:cat>
          <c:val>
            <c:numRef>
              <c:f>'UG Enrollment'!$Z$2:$Z$8</c:f>
              <c:numCache>
                <c:formatCode>0%</c:formatCode>
                <c:ptCount val="7"/>
                <c:pt idx="0">
                  <c:v>0.1486750348675035</c:v>
                </c:pt>
                <c:pt idx="1">
                  <c:v>0.10460251046025104</c:v>
                </c:pt>
                <c:pt idx="2">
                  <c:v>4.8814504881450491E-2</c:v>
                </c:pt>
                <c:pt idx="3">
                  <c:v>0.11548117154811716</c:v>
                </c:pt>
                <c:pt idx="4">
                  <c:v>0.18772663877266388</c:v>
                </c:pt>
                <c:pt idx="5">
                  <c:v>0.10376569037656903</c:v>
                </c:pt>
                <c:pt idx="6">
                  <c:v>0.2909344490934449</c:v>
                </c:pt>
              </c:numCache>
            </c:numRef>
          </c:val>
          <c:extLst>
            <c:ext xmlns:c16="http://schemas.microsoft.com/office/drawing/2014/chart" uri="{C3380CC4-5D6E-409C-BE32-E72D297353CC}">
              <c16:uniqueId val="{00000001-DD96-A144-8477-22B46AE8D0E3}"/>
            </c:ext>
          </c:extLst>
        </c:ser>
        <c:dLbls>
          <c:showLegendKey val="0"/>
          <c:showVal val="0"/>
          <c:showCatName val="0"/>
          <c:showSerName val="0"/>
          <c:showPercent val="0"/>
          <c:showBubbleSize val="0"/>
        </c:dLbls>
        <c:gapWidth val="219"/>
        <c:overlap val="100"/>
        <c:axId val="1515140447"/>
        <c:axId val="1830703999"/>
      </c:barChart>
      <c:catAx>
        <c:axId val="1515140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703999"/>
        <c:crosses val="autoZero"/>
        <c:auto val="1"/>
        <c:lblAlgn val="ctr"/>
        <c:lblOffset val="100"/>
        <c:noMultiLvlLbl val="0"/>
      </c:catAx>
      <c:valAx>
        <c:axId val="18307039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1404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Fall</a:t>
            </a:r>
            <a:r>
              <a:rPr lang="en-US" baseline="0"/>
              <a:t> Applications by Major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'UG Applications'!$A$2</c:f>
              <c:strCache>
                <c:ptCount val="1"/>
                <c:pt idx="0">
                  <c:v>ACCT</c:v>
                </c:pt>
              </c:strCache>
            </c:strRef>
          </c:tx>
          <c:spPr>
            <a:solidFill>
              <a:schemeClr val="accent1"/>
            </a:solidFill>
            <a:ln>
              <a:noFill/>
            </a:ln>
            <a:effectLst/>
          </c:spPr>
          <c:invertIfNegative val="0"/>
          <c:cat>
            <c:numRef>
              <c:f>'UG Applications'!$B$1:$E$1</c:f>
              <c:numCache>
                <c:formatCode>0</c:formatCode>
                <c:ptCount val="4"/>
                <c:pt idx="0">
                  <c:v>2020</c:v>
                </c:pt>
                <c:pt idx="1">
                  <c:v>2021</c:v>
                </c:pt>
                <c:pt idx="2">
                  <c:v>2022</c:v>
                </c:pt>
                <c:pt idx="3">
                  <c:v>2023</c:v>
                </c:pt>
              </c:numCache>
            </c:numRef>
          </c:cat>
          <c:val>
            <c:numRef>
              <c:f>'UG Applications'!$B$2:$E$2</c:f>
              <c:numCache>
                <c:formatCode>_(* #,##0_);_(* \(#,##0\);_(* "-"_)</c:formatCode>
                <c:ptCount val="4"/>
                <c:pt idx="0">
                  <c:v>500</c:v>
                </c:pt>
                <c:pt idx="1">
                  <c:v>477</c:v>
                </c:pt>
                <c:pt idx="2">
                  <c:v>465</c:v>
                </c:pt>
                <c:pt idx="3">
                  <c:v>470</c:v>
                </c:pt>
              </c:numCache>
            </c:numRef>
          </c:val>
          <c:extLst>
            <c:ext xmlns:c16="http://schemas.microsoft.com/office/drawing/2014/chart" uri="{C3380CC4-5D6E-409C-BE32-E72D297353CC}">
              <c16:uniqueId val="{00000000-7448-4DC0-804C-B5589128098D}"/>
            </c:ext>
          </c:extLst>
        </c:ser>
        <c:ser>
          <c:idx val="1"/>
          <c:order val="1"/>
          <c:tx>
            <c:strRef>
              <c:f>'UG Applications'!$A$3</c:f>
              <c:strCache>
                <c:ptCount val="1"/>
                <c:pt idx="0">
                  <c:v>FIN</c:v>
                </c:pt>
              </c:strCache>
            </c:strRef>
          </c:tx>
          <c:spPr>
            <a:solidFill>
              <a:schemeClr val="accent2"/>
            </a:solidFill>
            <a:ln>
              <a:noFill/>
            </a:ln>
            <a:effectLst/>
          </c:spPr>
          <c:invertIfNegative val="0"/>
          <c:cat>
            <c:numRef>
              <c:f>'UG Applications'!$B$1:$E$1</c:f>
              <c:numCache>
                <c:formatCode>0</c:formatCode>
                <c:ptCount val="4"/>
                <c:pt idx="0">
                  <c:v>2020</c:v>
                </c:pt>
                <c:pt idx="1">
                  <c:v>2021</c:v>
                </c:pt>
                <c:pt idx="2">
                  <c:v>2022</c:v>
                </c:pt>
                <c:pt idx="3">
                  <c:v>2023</c:v>
                </c:pt>
              </c:numCache>
            </c:numRef>
          </c:cat>
          <c:val>
            <c:numRef>
              <c:f>'UG Applications'!$B$3:$E$3</c:f>
              <c:numCache>
                <c:formatCode>_(* #,##0_);_(* \(#,##0\);_(* "-"_)</c:formatCode>
                <c:ptCount val="4"/>
                <c:pt idx="0">
                  <c:v>1113</c:v>
                </c:pt>
                <c:pt idx="1">
                  <c:v>1257</c:v>
                </c:pt>
                <c:pt idx="2">
                  <c:v>1512</c:v>
                </c:pt>
                <c:pt idx="3">
                  <c:v>2129</c:v>
                </c:pt>
              </c:numCache>
            </c:numRef>
          </c:val>
          <c:extLst>
            <c:ext xmlns:c16="http://schemas.microsoft.com/office/drawing/2014/chart" uri="{C3380CC4-5D6E-409C-BE32-E72D297353CC}">
              <c16:uniqueId val="{00000001-7448-4DC0-804C-B5589128098D}"/>
            </c:ext>
          </c:extLst>
        </c:ser>
        <c:ser>
          <c:idx val="2"/>
          <c:order val="2"/>
          <c:tx>
            <c:strRef>
              <c:f>'UG Applications'!$A$4</c:f>
              <c:strCache>
                <c:ptCount val="1"/>
                <c:pt idx="0">
                  <c:v>HTM</c:v>
                </c:pt>
              </c:strCache>
            </c:strRef>
          </c:tx>
          <c:spPr>
            <a:solidFill>
              <a:schemeClr val="accent3"/>
            </a:solidFill>
            <a:ln>
              <a:noFill/>
            </a:ln>
            <a:effectLst/>
          </c:spPr>
          <c:invertIfNegative val="0"/>
          <c:cat>
            <c:numRef>
              <c:f>'UG Applications'!$B$1:$E$1</c:f>
              <c:numCache>
                <c:formatCode>0</c:formatCode>
                <c:ptCount val="4"/>
                <c:pt idx="0">
                  <c:v>2020</c:v>
                </c:pt>
                <c:pt idx="1">
                  <c:v>2021</c:v>
                </c:pt>
                <c:pt idx="2">
                  <c:v>2022</c:v>
                </c:pt>
                <c:pt idx="3">
                  <c:v>2023</c:v>
                </c:pt>
              </c:numCache>
            </c:numRef>
          </c:cat>
          <c:val>
            <c:numRef>
              <c:f>'UG Applications'!$B$4:$E$4</c:f>
              <c:numCache>
                <c:formatCode>_(* #,##0_);_(* \(#,##0\);_(* "-"_)</c:formatCode>
                <c:ptCount val="4"/>
                <c:pt idx="0">
                  <c:v>237</c:v>
                </c:pt>
                <c:pt idx="1">
                  <c:v>206</c:v>
                </c:pt>
                <c:pt idx="2">
                  <c:v>198</c:v>
                </c:pt>
                <c:pt idx="3">
                  <c:v>220</c:v>
                </c:pt>
              </c:numCache>
            </c:numRef>
          </c:val>
          <c:extLst>
            <c:ext xmlns:c16="http://schemas.microsoft.com/office/drawing/2014/chart" uri="{C3380CC4-5D6E-409C-BE32-E72D297353CC}">
              <c16:uniqueId val="{00000002-7448-4DC0-804C-B5589128098D}"/>
            </c:ext>
          </c:extLst>
        </c:ser>
        <c:ser>
          <c:idx val="3"/>
          <c:order val="3"/>
          <c:tx>
            <c:strRef>
              <c:f>'UG Applications'!$A$5</c:f>
              <c:strCache>
                <c:ptCount val="1"/>
                <c:pt idx="0">
                  <c:v>MGT</c:v>
                </c:pt>
              </c:strCache>
            </c:strRef>
          </c:tx>
          <c:spPr>
            <a:solidFill>
              <a:schemeClr val="accent4"/>
            </a:solidFill>
            <a:ln>
              <a:noFill/>
            </a:ln>
            <a:effectLst/>
          </c:spPr>
          <c:invertIfNegative val="0"/>
          <c:cat>
            <c:numRef>
              <c:f>'UG Applications'!$B$1:$E$1</c:f>
              <c:numCache>
                <c:formatCode>0</c:formatCode>
                <c:ptCount val="4"/>
                <c:pt idx="0">
                  <c:v>2020</c:v>
                </c:pt>
                <c:pt idx="1">
                  <c:v>2021</c:v>
                </c:pt>
                <c:pt idx="2">
                  <c:v>2022</c:v>
                </c:pt>
                <c:pt idx="3">
                  <c:v>2023</c:v>
                </c:pt>
              </c:numCache>
            </c:numRef>
          </c:cat>
          <c:val>
            <c:numRef>
              <c:f>'UG Applications'!$B$5:$E$5</c:f>
              <c:numCache>
                <c:formatCode>_(* #,##0_);_(* \(#,##0\);_(* "-"_)</c:formatCode>
                <c:ptCount val="4"/>
                <c:pt idx="0">
                  <c:v>426</c:v>
                </c:pt>
                <c:pt idx="1">
                  <c:v>442</c:v>
                </c:pt>
                <c:pt idx="2">
                  <c:v>456</c:v>
                </c:pt>
                <c:pt idx="3">
                  <c:v>1811</c:v>
                </c:pt>
              </c:numCache>
            </c:numRef>
          </c:val>
          <c:extLst>
            <c:ext xmlns:c16="http://schemas.microsoft.com/office/drawing/2014/chart" uri="{C3380CC4-5D6E-409C-BE32-E72D297353CC}">
              <c16:uniqueId val="{00000003-7448-4DC0-804C-B5589128098D}"/>
            </c:ext>
          </c:extLst>
        </c:ser>
        <c:ser>
          <c:idx val="4"/>
          <c:order val="4"/>
          <c:tx>
            <c:strRef>
              <c:f>'UG Applications'!$A$6</c:f>
              <c:strCache>
                <c:ptCount val="1"/>
                <c:pt idx="0">
                  <c:v>MKT</c:v>
                </c:pt>
              </c:strCache>
            </c:strRef>
          </c:tx>
          <c:spPr>
            <a:solidFill>
              <a:schemeClr val="accent5"/>
            </a:solidFill>
            <a:ln>
              <a:noFill/>
            </a:ln>
            <a:effectLst/>
          </c:spPr>
          <c:invertIfNegative val="0"/>
          <c:cat>
            <c:numRef>
              <c:f>'UG Applications'!$B$1:$E$1</c:f>
              <c:numCache>
                <c:formatCode>0</c:formatCode>
                <c:ptCount val="4"/>
                <c:pt idx="0">
                  <c:v>2020</c:v>
                </c:pt>
                <c:pt idx="1">
                  <c:v>2021</c:v>
                </c:pt>
                <c:pt idx="2">
                  <c:v>2022</c:v>
                </c:pt>
                <c:pt idx="3">
                  <c:v>2023</c:v>
                </c:pt>
              </c:numCache>
            </c:numRef>
          </c:cat>
          <c:val>
            <c:numRef>
              <c:f>'UG Applications'!$B$6:$E$6</c:f>
              <c:numCache>
                <c:formatCode>_(* #,##0_);_(* \(#,##0\);_(* "-"_)</c:formatCode>
                <c:ptCount val="4"/>
                <c:pt idx="0">
                  <c:v>934</c:v>
                </c:pt>
                <c:pt idx="1">
                  <c:v>1077</c:v>
                </c:pt>
                <c:pt idx="2">
                  <c:v>1038</c:v>
                </c:pt>
                <c:pt idx="3">
                  <c:v>1522</c:v>
                </c:pt>
              </c:numCache>
            </c:numRef>
          </c:val>
          <c:extLst>
            <c:ext xmlns:c16="http://schemas.microsoft.com/office/drawing/2014/chart" uri="{C3380CC4-5D6E-409C-BE32-E72D297353CC}">
              <c16:uniqueId val="{00000004-7448-4DC0-804C-B5589128098D}"/>
            </c:ext>
          </c:extLst>
        </c:ser>
        <c:ser>
          <c:idx val="5"/>
          <c:order val="5"/>
          <c:tx>
            <c:strRef>
              <c:f>'UG Applications'!$A$7</c:f>
              <c:strCache>
                <c:ptCount val="1"/>
                <c:pt idx="0">
                  <c:v>OIM</c:v>
                </c:pt>
              </c:strCache>
            </c:strRef>
          </c:tx>
          <c:spPr>
            <a:solidFill>
              <a:schemeClr val="accent6"/>
            </a:solidFill>
            <a:ln>
              <a:noFill/>
            </a:ln>
            <a:effectLst/>
          </c:spPr>
          <c:invertIfNegative val="0"/>
          <c:cat>
            <c:numRef>
              <c:f>'UG Applications'!$B$1:$E$1</c:f>
              <c:numCache>
                <c:formatCode>0</c:formatCode>
                <c:ptCount val="4"/>
                <c:pt idx="0">
                  <c:v>2020</c:v>
                </c:pt>
                <c:pt idx="1">
                  <c:v>2021</c:v>
                </c:pt>
                <c:pt idx="2">
                  <c:v>2022</c:v>
                </c:pt>
                <c:pt idx="3">
                  <c:v>2023</c:v>
                </c:pt>
              </c:numCache>
            </c:numRef>
          </c:cat>
          <c:val>
            <c:numRef>
              <c:f>'UG Applications'!$B$7:$E$7</c:f>
              <c:numCache>
                <c:formatCode>_(* #,##0_);_(* \(#,##0\);_(* "-"_)</c:formatCode>
                <c:ptCount val="4"/>
                <c:pt idx="0">
                  <c:v>106</c:v>
                </c:pt>
                <c:pt idx="1">
                  <c:v>142</c:v>
                </c:pt>
                <c:pt idx="2">
                  <c:v>158</c:v>
                </c:pt>
                <c:pt idx="3">
                  <c:v>345</c:v>
                </c:pt>
              </c:numCache>
            </c:numRef>
          </c:val>
          <c:extLst>
            <c:ext xmlns:c16="http://schemas.microsoft.com/office/drawing/2014/chart" uri="{C3380CC4-5D6E-409C-BE32-E72D297353CC}">
              <c16:uniqueId val="{00000005-7448-4DC0-804C-B5589128098D}"/>
            </c:ext>
          </c:extLst>
        </c:ser>
        <c:ser>
          <c:idx val="6"/>
          <c:order val="6"/>
          <c:tx>
            <c:strRef>
              <c:f>'UG Applications'!$A$8</c:f>
              <c:strCache>
                <c:ptCount val="1"/>
                <c:pt idx="0">
                  <c:v>SPT</c:v>
                </c:pt>
              </c:strCache>
            </c:strRef>
          </c:tx>
          <c:spPr>
            <a:solidFill>
              <a:schemeClr val="accent1">
                <a:lumMod val="60000"/>
              </a:schemeClr>
            </a:solidFill>
            <a:ln>
              <a:noFill/>
            </a:ln>
            <a:effectLst/>
          </c:spPr>
          <c:invertIfNegative val="0"/>
          <c:cat>
            <c:numRef>
              <c:f>'UG Applications'!$B$1:$E$1</c:f>
              <c:numCache>
                <c:formatCode>0</c:formatCode>
                <c:ptCount val="4"/>
                <c:pt idx="0">
                  <c:v>2020</c:v>
                </c:pt>
                <c:pt idx="1">
                  <c:v>2021</c:v>
                </c:pt>
                <c:pt idx="2">
                  <c:v>2022</c:v>
                </c:pt>
                <c:pt idx="3">
                  <c:v>2023</c:v>
                </c:pt>
              </c:numCache>
            </c:numRef>
          </c:cat>
          <c:val>
            <c:numRef>
              <c:f>'UG Applications'!$B$8:$E$8</c:f>
              <c:numCache>
                <c:formatCode>_(* #,##0_);_(* \(#,##0\);_(* "-"_)</c:formatCode>
                <c:ptCount val="4"/>
                <c:pt idx="0">
                  <c:v>874</c:v>
                </c:pt>
                <c:pt idx="1">
                  <c:v>820</c:v>
                </c:pt>
                <c:pt idx="2">
                  <c:v>876</c:v>
                </c:pt>
                <c:pt idx="3">
                  <c:v>912</c:v>
                </c:pt>
              </c:numCache>
            </c:numRef>
          </c:val>
          <c:extLst>
            <c:ext xmlns:c16="http://schemas.microsoft.com/office/drawing/2014/chart" uri="{C3380CC4-5D6E-409C-BE32-E72D297353CC}">
              <c16:uniqueId val="{00000006-7448-4DC0-804C-B5589128098D}"/>
            </c:ext>
          </c:extLst>
        </c:ser>
        <c:dLbls>
          <c:showLegendKey val="0"/>
          <c:showVal val="0"/>
          <c:showCatName val="0"/>
          <c:showSerName val="0"/>
          <c:showPercent val="0"/>
          <c:showBubbleSize val="0"/>
        </c:dLbls>
        <c:gapWidth val="150"/>
        <c:overlap val="100"/>
        <c:axId val="674651903"/>
        <c:axId val="678571423"/>
      </c:barChart>
      <c:catAx>
        <c:axId val="674651903"/>
        <c:scaling>
          <c:orientation val="minMax"/>
        </c:scaling>
        <c:delete val="0"/>
        <c:axPos val="l"/>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571423"/>
        <c:crosses val="autoZero"/>
        <c:auto val="1"/>
        <c:lblAlgn val="ctr"/>
        <c:lblOffset val="100"/>
        <c:noMultiLvlLbl val="0"/>
      </c:catAx>
      <c:valAx>
        <c:axId val="67857142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651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Fall</a:t>
            </a:r>
            <a:r>
              <a:rPr lang="en-US" baseline="0"/>
              <a:t> Applications by Major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'UG Applications'!$A$2</c:f>
              <c:strCache>
                <c:ptCount val="1"/>
                <c:pt idx="0">
                  <c:v>ACCT</c:v>
                </c:pt>
              </c:strCache>
            </c:strRef>
          </c:tx>
          <c:spPr>
            <a:solidFill>
              <a:schemeClr val="accent1"/>
            </a:solidFill>
            <a:ln>
              <a:noFill/>
            </a:ln>
            <a:effectLst/>
          </c:spPr>
          <c:invertIfNegative val="0"/>
          <c:cat>
            <c:numRef>
              <c:f>'UG Applications'!$B$1:$E$1</c:f>
              <c:numCache>
                <c:formatCode>0</c:formatCode>
                <c:ptCount val="4"/>
                <c:pt idx="0">
                  <c:v>2020</c:v>
                </c:pt>
                <c:pt idx="1">
                  <c:v>2021</c:v>
                </c:pt>
                <c:pt idx="2">
                  <c:v>2022</c:v>
                </c:pt>
                <c:pt idx="3">
                  <c:v>2023</c:v>
                </c:pt>
              </c:numCache>
            </c:numRef>
          </c:cat>
          <c:val>
            <c:numRef>
              <c:f>'UG Applications'!$B$2:$E$2</c:f>
              <c:numCache>
                <c:formatCode>_(* #,##0_);_(* \(#,##0\);_(* "-"_)</c:formatCode>
                <c:ptCount val="4"/>
                <c:pt idx="0">
                  <c:v>500</c:v>
                </c:pt>
                <c:pt idx="1">
                  <c:v>477</c:v>
                </c:pt>
                <c:pt idx="2">
                  <c:v>465</c:v>
                </c:pt>
                <c:pt idx="3">
                  <c:v>470</c:v>
                </c:pt>
              </c:numCache>
            </c:numRef>
          </c:val>
          <c:extLst>
            <c:ext xmlns:c16="http://schemas.microsoft.com/office/drawing/2014/chart" uri="{C3380CC4-5D6E-409C-BE32-E72D297353CC}">
              <c16:uniqueId val="{00000000-7448-4DC0-804C-B5589128098D}"/>
            </c:ext>
          </c:extLst>
        </c:ser>
        <c:ser>
          <c:idx val="1"/>
          <c:order val="1"/>
          <c:tx>
            <c:strRef>
              <c:f>'UG Applications'!$A$3</c:f>
              <c:strCache>
                <c:ptCount val="1"/>
                <c:pt idx="0">
                  <c:v>FIN</c:v>
                </c:pt>
              </c:strCache>
            </c:strRef>
          </c:tx>
          <c:spPr>
            <a:solidFill>
              <a:schemeClr val="accent2"/>
            </a:solidFill>
            <a:ln>
              <a:noFill/>
            </a:ln>
            <a:effectLst/>
          </c:spPr>
          <c:invertIfNegative val="0"/>
          <c:cat>
            <c:numRef>
              <c:f>'UG Applications'!$B$1:$E$1</c:f>
              <c:numCache>
                <c:formatCode>0</c:formatCode>
                <c:ptCount val="4"/>
                <c:pt idx="0">
                  <c:v>2020</c:v>
                </c:pt>
                <c:pt idx="1">
                  <c:v>2021</c:v>
                </c:pt>
                <c:pt idx="2">
                  <c:v>2022</c:v>
                </c:pt>
                <c:pt idx="3">
                  <c:v>2023</c:v>
                </c:pt>
              </c:numCache>
            </c:numRef>
          </c:cat>
          <c:val>
            <c:numRef>
              <c:f>'UG Applications'!$B$3:$E$3</c:f>
              <c:numCache>
                <c:formatCode>_(* #,##0_);_(* \(#,##0\);_(* "-"_)</c:formatCode>
                <c:ptCount val="4"/>
                <c:pt idx="0">
                  <c:v>1113</c:v>
                </c:pt>
                <c:pt idx="1">
                  <c:v>1257</c:v>
                </c:pt>
                <c:pt idx="2">
                  <c:v>1512</c:v>
                </c:pt>
                <c:pt idx="3">
                  <c:v>2129</c:v>
                </c:pt>
              </c:numCache>
            </c:numRef>
          </c:val>
          <c:extLst>
            <c:ext xmlns:c16="http://schemas.microsoft.com/office/drawing/2014/chart" uri="{C3380CC4-5D6E-409C-BE32-E72D297353CC}">
              <c16:uniqueId val="{00000001-7448-4DC0-804C-B5589128098D}"/>
            </c:ext>
          </c:extLst>
        </c:ser>
        <c:ser>
          <c:idx val="2"/>
          <c:order val="2"/>
          <c:tx>
            <c:strRef>
              <c:f>'UG Applications'!$A$4</c:f>
              <c:strCache>
                <c:ptCount val="1"/>
                <c:pt idx="0">
                  <c:v>HTM</c:v>
                </c:pt>
              </c:strCache>
            </c:strRef>
          </c:tx>
          <c:spPr>
            <a:solidFill>
              <a:schemeClr val="accent3"/>
            </a:solidFill>
            <a:ln>
              <a:noFill/>
            </a:ln>
            <a:effectLst/>
          </c:spPr>
          <c:invertIfNegative val="0"/>
          <c:cat>
            <c:numRef>
              <c:f>'UG Applications'!$B$1:$E$1</c:f>
              <c:numCache>
                <c:formatCode>0</c:formatCode>
                <c:ptCount val="4"/>
                <c:pt idx="0">
                  <c:v>2020</c:v>
                </c:pt>
                <c:pt idx="1">
                  <c:v>2021</c:v>
                </c:pt>
                <c:pt idx="2">
                  <c:v>2022</c:v>
                </c:pt>
                <c:pt idx="3">
                  <c:v>2023</c:v>
                </c:pt>
              </c:numCache>
            </c:numRef>
          </c:cat>
          <c:val>
            <c:numRef>
              <c:f>'UG Applications'!$B$4:$E$4</c:f>
              <c:numCache>
                <c:formatCode>_(* #,##0_);_(* \(#,##0\);_(* "-"_)</c:formatCode>
                <c:ptCount val="4"/>
                <c:pt idx="0">
                  <c:v>237</c:v>
                </c:pt>
                <c:pt idx="1">
                  <c:v>206</c:v>
                </c:pt>
                <c:pt idx="2">
                  <c:v>198</c:v>
                </c:pt>
                <c:pt idx="3">
                  <c:v>220</c:v>
                </c:pt>
              </c:numCache>
            </c:numRef>
          </c:val>
          <c:extLst>
            <c:ext xmlns:c16="http://schemas.microsoft.com/office/drawing/2014/chart" uri="{C3380CC4-5D6E-409C-BE32-E72D297353CC}">
              <c16:uniqueId val="{00000002-7448-4DC0-804C-B5589128098D}"/>
            </c:ext>
          </c:extLst>
        </c:ser>
        <c:ser>
          <c:idx val="3"/>
          <c:order val="3"/>
          <c:tx>
            <c:strRef>
              <c:f>'UG Applications'!$A$5</c:f>
              <c:strCache>
                <c:ptCount val="1"/>
                <c:pt idx="0">
                  <c:v>MGT</c:v>
                </c:pt>
              </c:strCache>
            </c:strRef>
          </c:tx>
          <c:spPr>
            <a:solidFill>
              <a:schemeClr val="accent4"/>
            </a:solidFill>
            <a:ln>
              <a:noFill/>
            </a:ln>
            <a:effectLst/>
          </c:spPr>
          <c:invertIfNegative val="0"/>
          <c:cat>
            <c:numRef>
              <c:f>'UG Applications'!$B$1:$E$1</c:f>
              <c:numCache>
                <c:formatCode>0</c:formatCode>
                <c:ptCount val="4"/>
                <c:pt idx="0">
                  <c:v>2020</c:v>
                </c:pt>
                <c:pt idx="1">
                  <c:v>2021</c:v>
                </c:pt>
                <c:pt idx="2">
                  <c:v>2022</c:v>
                </c:pt>
                <c:pt idx="3">
                  <c:v>2023</c:v>
                </c:pt>
              </c:numCache>
            </c:numRef>
          </c:cat>
          <c:val>
            <c:numRef>
              <c:f>'UG Applications'!$B$5:$E$5</c:f>
              <c:numCache>
                <c:formatCode>_(* #,##0_);_(* \(#,##0\);_(* "-"_)</c:formatCode>
                <c:ptCount val="4"/>
                <c:pt idx="0">
                  <c:v>426</c:v>
                </c:pt>
                <c:pt idx="1">
                  <c:v>442</c:v>
                </c:pt>
                <c:pt idx="2">
                  <c:v>456</c:v>
                </c:pt>
                <c:pt idx="3">
                  <c:v>1811</c:v>
                </c:pt>
              </c:numCache>
            </c:numRef>
          </c:val>
          <c:extLst>
            <c:ext xmlns:c16="http://schemas.microsoft.com/office/drawing/2014/chart" uri="{C3380CC4-5D6E-409C-BE32-E72D297353CC}">
              <c16:uniqueId val="{00000003-7448-4DC0-804C-B5589128098D}"/>
            </c:ext>
          </c:extLst>
        </c:ser>
        <c:ser>
          <c:idx val="4"/>
          <c:order val="4"/>
          <c:tx>
            <c:strRef>
              <c:f>'UG Applications'!$A$6</c:f>
              <c:strCache>
                <c:ptCount val="1"/>
                <c:pt idx="0">
                  <c:v>MKT</c:v>
                </c:pt>
              </c:strCache>
            </c:strRef>
          </c:tx>
          <c:spPr>
            <a:solidFill>
              <a:schemeClr val="accent5"/>
            </a:solidFill>
            <a:ln>
              <a:noFill/>
            </a:ln>
            <a:effectLst/>
          </c:spPr>
          <c:invertIfNegative val="0"/>
          <c:cat>
            <c:numRef>
              <c:f>'UG Applications'!$B$1:$E$1</c:f>
              <c:numCache>
                <c:formatCode>0</c:formatCode>
                <c:ptCount val="4"/>
                <c:pt idx="0">
                  <c:v>2020</c:v>
                </c:pt>
                <c:pt idx="1">
                  <c:v>2021</c:v>
                </c:pt>
                <c:pt idx="2">
                  <c:v>2022</c:v>
                </c:pt>
                <c:pt idx="3">
                  <c:v>2023</c:v>
                </c:pt>
              </c:numCache>
            </c:numRef>
          </c:cat>
          <c:val>
            <c:numRef>
              <c:f>'UG Applications'!$B$6:$E$6</c:f>
              <c:numCache>
                <c:formatCode>_(* #,##0_);_(* \(#,##0\);_(* "-"_)</c:formatCode>
                <c:ptCount val="4"/>
                <c:pt idx="0">
                  <c:v>934</c:v>
                </c:pt>
                <c:pt idx="1">
                  <c:v>1077</c:v>
                </c:pt>
                <c:pt idx="2">
                  <c:v>1038</c:v>
                </c:pt>
                <c:pt idx="3">
                  <c:v>1522</c:v>
                </c:pt>
              </c:numCache>
            </c:numRef>
          </c:val>
          <c:extLst>
            <c:ext xmlns:c16="http://schemas.microsoft.com/office/drawing/2014/chart" uri="{C3380CC4-5D6E-409C-BE32-E72D297353CC}">
              <c16:uniqueId val="{00000004-7448-4DC0-804C-B5589128098D}"/>
            </c:ext>
          </c:extLst>
        </c:ser>
        <c:ser>
          <c:idx val="5"/>
          <c:order val="5"/>
          <c:tx>
            <c:strRef>
              <c:f>'UG Applications'!$A$7</c:f>
              <c:strCache>
                <c:ptCount val="1"/>
                <c:pt idx="0">
                  <c:v>OIM</c:v>
                </c:pt>
              </c:strCache>
            </c:strRef>
          </c:tx>
          <c:spPr>
            <a:solidFill>
              <a:schemeClr val="accent6"/>
            </a:solidFill>
            <a:ln>
              <a:noFill/>
            </a:ln>
            <a:effectLst/>
          </c:spPr>
          <c:invertIfNegative val="0"/>
          <c:cat>
            <c:numRef>
              <c:f>'UG Applications'!$B$1:$E$1</c:f>
              <c:numCache>
                <c:formatCode>0</c:formatCode>
                <c:ptCount val="4"/>
                <c:pt idx="0">
                  <c:v>2020</c:v>
                </c:pt>
                <c:pt idx="1">
                  <c:v>2021</c:v>
                </c:pt>
                <c:pt idx="2">
                  <c:v>2022</c:v>
                </c:pt>
                <c:pt idx="3">
                  <c:v>2023</c:v>
                </c:pt>
              </c:numCache>
            </c:numRef>
          </c:cat>
          <c:val>
            <c:numRef>
              <c:f>'UG Applications'!$B$7:$E$7</c:f>
              <c:numCache>
                <c:formatCode>_(* #,##0_);_(* \(#,##0\);_(* "-"_)</c:formatCode>
                <c:ptCount val="4"/>
                <c:pt idx="0">
                  <c:v>106</c:v>
                </c:pt>
                <c:pt idx="1">
                  <c:v>142</c:v>
                </c:pt>
                <c:pt idx="2">
                  <c:v>158</c:v>
                </c:pt>
                <c:pt idx="3">
                  <c:v>345</c:v>
                </c:pt>
              </c:numCache>
            </c:numRef>
          </c:val>
          <c:extLst>
            <c:ext xmlns:c16="http://schemas.microsoft.com/office/drawing/2014/chart" uri="{C3380CC4-5D6E-409C-BE32-E72D297353CC}">
              <c16:uniqueId val="{00000005-7448-4DC0-804C-B5589128098D}"/>
            </c:ext>
          </c:extLst>
        </c:ser>
        <c:ser>
          <c:idx val="6"/>
          <c:order val="6"/>
          <c:tx>
            <c:strRef>
              <c:f>'UG Applications'!$A$8</c:f>
              <c:strCache>
                <c:ptCount val="1"/>
                <c:pt idx="0">
                  <c:v>SPT</c:v>
                </c:pt>
              </c:strCache>
            </c:strRef>
          </c:tx>
          <c:spPr>
            <a:solidFill>
              <a:schemeClr val="accent1">
                <a:lumMod val="60000"/>
              </a:schemeClr>
            </a:solidFill>
            <a:ln>
              <a:noFill/>
            </a:ln>
            <a:effectLst/>
          </c:spPr>
          <c:invertIfNegative val="0"/>
          <c:cat>
            <c:numRef>
              <c:f>'UG Applications'!$B$1:$E$1</c:f>
              <c:numCache>
                <c:formatCode>0</c:formatCode>
                <c:ptCount val="4"/>
                <c:pt idx="0">
                  <c:v>2020</c:v>
                </c:pt>
                <c:pt idx="1">
                  <c:v>2021</c:v>
                </c:pt>
                <c:pt idx="2">
                  <c:v>2022</c:v>
                </c:pt>
                <c:pt idx="3">
                  <c:v>2023</c:v>
                </c:pt>
              </c:numCache>
            </c:numRef>
          </c:cat>
          <c:val>
            <c:numRef>
              <c:f>'UG Applications'!$B$8:$E$8</c:f>
              <c:numCache>
                <c:formatCode>_(* #,##0_);_(* \(#,##0\);_(* "-"_)</c:formatCode>
                <c:ptCount val="4"/>
                <c:pt idx="0">
                  <c:v>874</c:v>
                </c:pt>
                <c:pt idx="1">
                  <c:v>820</c:v>
                </c:pt>
                <c:pt idx="2">
                  <c:v>876</c:v>
                </c:pt>
                <c:pt idx="3">
                  <c:v>912</c:v>
                </c:pt>
              </c:numCache>
            </c:numRef>
          </c:val>
          <c:extLst>
            <c:ext xmlns:c16="http://schemas.microsoft.com/office/drawing/2014/chart" uri="{C3380CC4-5D6E-409C-BE32-E72D297353CC}">
              <c16:uniqueId val="{00000006-7448-4DC0-804C-B5589128098D}"/>
            </c:ext>
          </c:extLst>
        </c:ser>
        <c:dLbls>
          <c:showLegendKey val="0"/>
          <c:showVal val="0"/>
          <c:showCatName val="0"/>
          <c:showSerName val="0"/>
          <c:showPercent val="0"/>
          <c:showBubbleSize val="0"/>
        </c:dLbls>
        <c:gapWidth val="150"/>
        <c:axId val="674651903"/>
        <c:axId val="678571423"/>
      </c:barChart>
      <c:catAx>
        <c:axId val="674651903"/>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571423"/>
        <c:crosses val="autoZero"/>
        <c:auto val="1"/>
        <c:lblAlgn val="ctr"/>
        <c:lblOffset val="100"/>
        <c:noMultiLvlLbl val="0"/>
      </c:catAx>
      <c:valAx>
        <c:axId val="67857142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651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 of Fall Applications Fall 2023</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Calibri" panose="020F0502020204030204"/>
            </a:rPr>
            <a:t>% of Fall Applications Fall 2023</a:t>
          </a:r>
        </a:p>
      </cx:txPr>
    </cx:title>
    <cx:plotArea>
      <cx:plotAreaRegion>
        <cx:series layoutId="treemap" uniqueId="{7916D5B3-87A9-4FE7-AE7E-71499BECF3DB}">
          <cx:data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dataLabels>
          <cx:dataId val="0"/>
          <cx:layoutPr/>
        </cx:series>
      </cx:plotAreaRegion>
    </cx:plotArea>
    <cx:legend pos="t" align="ctr" overlay="0">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 of Fall Applications Fall 2023</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Calibri" panose="020F0502020204030204"/>
            </a:rPr>
            <a:t>% of Fall Applications Fall 2023</a:t>
          </a:r>
        </a:p>
      </cx:txPr>
    </cx:title>
    <cx:plotArea>
      <cx:plotAreaRegion>
        <cx:series layoutId="treemap" uniqueId="{7916D5B3-87A9-4FE7-AE7E-71499BECF3DB}">
          <cx:data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dataLabels>
          <cx:dataId val="0"/>
          <cx:layoutPr/>
        </cx:series>
      </cx:plotAreaRegion>
    </cx:plotArea>
    <cx:legend pos="t" align="ctr" overlay="0">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legend>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size">
        <cx:f>_xlchart.v1.10</cx:f>
      </cx:numDim>
    </cx:data>
  </cx:chartData>
  <cx:chart>
    <cx:title pos="t" align="ctr" overlay="0">
      <cx:tx>
        <cx:txData>
          <cx:v>Total SCH / Available Instructors in Fall 2023</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rgbClr val="000000">
                  <a:lumMod val="65000"/>
                  <a:lumOff val="35000"/>
                </a:srgbClr>
              </a:solidFill>
              <a:latin typeface="+mn-lt"/>
              <a:ea typeface="+mn-ea"/>
              <a:cs typeface="+mn-cs"/>
            </a:defRPr>
          </a:pPr>
          <a:r>
            <a:rPr kumimoji="0" lang="en-US" sz="1400" b="0" i="0" u="none" strike="noStrike" kern="1200" cap="none" spc="0" normalizeH="0" baseline="0" noProof="0">
              <a:ln>
                <a:noFill/>
              </a:ln>
              <a:solidFill>
                <a:srgbClr val="000000">
                  <a:lumMod val="65000"/>
                  <a:lumOff val="35000"/>
                </a:srgbClr>
              </a:solidFill>
              <a:effectLst/>
              <a:uLnTx/>
              <a:uFillTx/>
              <a:latin typeface="Calibri" panose="020F0502020204030204"/>
            </a:rPr>
            <a:t>Total SCH / Available Instructors in Fall 2023</a:t>
          </a:r>
        </a:p>
      </cx:txPr>
    </cx:title>
    <cx:plotArea>
      <cx:plotAreaRegion>
        <cx:series layoutId="treemap" uniqueId="{732734FE-51F8-2048-BD0A-5911DD89907B}">
          <cx:tx>
            <cx:txData>
              <cx:f>_xlchart.v1.11</cx:f>
              <cx:v>Total SCH / Available Instructors</cx:v>
            </cx:txData>
          </cx:tx>
          <cx:dataId val="0"/>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10" Type="http://schemas.microsoft.com/office/2014/relationships/chartEx" Target="../charts/chartEx1.xml"/><Relationship Id="rId4" Type="http://schemas.openxmlformats.org/officeDocument/2006/relationships/chart" Target="../charts/chart11.xml"/><Relationship Id="rId9" Type="http://schemas.openxmlformats.org/officeDocument/2006/relationships/chart" Target="../charts/chart16.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chart" Target="../charts/chart19.xml"/><Relationship Id="rId7" Type="http://schemas.openxmlformats.org/officeDocument/2006/relationships/chart" Target="../charts/chart23.xml"/><Relationship Id="rId12" Type="http://schemas.openxmlformats.org/officeDocument/2006/relationships/chart" Target="../charts/chart27.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11" Type="http://schemas.openxmlformats.org/officeDocument/2006/relationships/chart" Target="../charts/chart26.xml"/><Relationship Id="rId5" Type="http://schemas.openxmlformats.org/officeDocument/2006/relationships/chart" Target="../charts/chart21.xml"/><Relationship Id="rId10" Type="http://schemas.openxmlformats.org/officeDocument/2006/relationships/chart" Target="../charts/chart25.xml"/><Relationship Id="rId4" Type="http://schemas.openxmlformats.org/officeDocument/2006/relationships/chart" Target="../charts/chart20.xml"/><Relationship Id="rId9" Type="http://schemas.microsoft.com/office/2014/relationships/chartEx" Target="../charts/chartEx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 Id="rId5" Type="http://schemas.openxmlformats.org/officeDocument/2006/relationships/chart" Target="../charts/chart32.xml"/><Relationship Id="rId4" Type="http://schemas.openxmlformats.org/officeDocument/2006/relationships/chart" Target="../charts/chart3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chart" Target="../charts/chart33.xml"/><Relationship Id="rId4"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0</xdr:col>
      <xdr:colOff>2200275</xdr:colOff>
      <xdr:row>12</xdr:row>
      <xdr:rowOff>47625</xdr:rowOff>
    </xdr:from>
    <xdr:to>
      <xdr:col>7</xdr:col>
      <xdr:colOff>863600</xdr:colOff>
      <xdr:row>35</xdr:row>
      <xdr:rowOff>50800</xdr:rowOff>
    </xdr:to>
    <xdr:graphicFrame macro="">
      <xdr:nvGraphicFramePr>
        <xdr:cNvPr id="2" name="Chart 1">
          <a:extLst>
            <a:ext uri="{FF2B5EF4-FFF2-40B4-BE49-F238E27FC236}">
              <a16:creationId xmlns:a16="http://schemas.microsoft.com/office/drawing/2014/main" id="{439500A0-5DCD-E7FB-E5BE-FFE2EC58BB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901700</xdr:colOff>
      <xdr:row>9</xdr:row>
      <xdr:rowOff>131762</xdr:rowOff>
    </xdr:from>
    <xdr:to>
      <xdr:col>19</xdr:col>
      <xdr:colOff>114300</xdr:colOff>
      <xdr:row>24</xdr:row>
      <xdr:rowOff>150812</xdr:rowOff>
    </xdr:to>
    <xdr:graphicFrame macro="">
      <xdr:nvGraphicFramePr>
        <xdr:cNvPr id="3" name="Chart 2">
          <a:extLst>
            <a:ext uri="{FF2B5EF4-FFF2-40B4-BE49-F238E27FC236}">
              <a16:creationId xmlns:a16="http://schemas.microsoft.com/office/drawing/2014/main" id="{BEE652D0-6642-D5E5-AD46-E637A6227E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866775</xdr:colOff>
      <xdr:row>25</xdr:row>
      <xdr:rowOff>125412</xdr:rowOff>
    </xdr:from>
    <xdr:to>
      <xdr:col>18</xdr:col>
      <xdr:colOff>76200</xdr:colOff>
      <xdr:row>40</xdr:row>
      <xdr:rowOff>144462</xdr:rowOff>
    </xdr:to>
    <xdr:graphicFrame macro="">
      <xdr:nvGraphicFramePr>
        <xdr:cNvPr id="4" name="Chart 3">
          <a:extLst>
            <a:ext uri="{FF2B5EF4-FFF2-40B4-BE49-F238E27FC236}">
              <a16:creationId xmlns:a16="http://schemas.microsoft.com/office/drawing/2014/main" id="{648A708A-159A-FA15-C6DC-5BCE49436C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243840</xdr:colOff>
      <xdr:row>11</xdr:row>
      <xdr:rowOff>152400</xdr:rowOff>
    </xdr:from>
    <xdr:to>
      <xdr:col>28</xdr:col>
      <xdr:colOff>0</xdr:colOff>
      <xdr:row>26</xdr:row>
      <xdr:rowOff>0</xdr:rowOff>
    </xdr:to>
    <xdr:graphicFrame macro="">
      <xdr:nvGraphicFramePr>
        <xdr:cNvPr id="10" name="Chart 9">
          <a:extLst>
            <a:ext uri="{FF2B5EF4-FFF2-40B4-BE49-F238E27FC236}">
              <a16:creationId xmlns:a16="http://schemas.microsoft.com/office/drawing/2014/main" id="{7D42FF78-99BA-A3CA-2BB2-CBC5388F6F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28</xdr:col>
      <xdr:colOff>0</xdr:colOff>
      <xdr:row>26</xdr:row>
      <xdr:rowOff>0</xdr:rowOff>
    </xdr:from>
    <xdr:to>
      <xdr:col>34</xdr:col>
      <xdr:colOff>548640</xdr:colOff>
      <xdr:row>40</xdr:row>
      <xdr:rowOff>40640</xdr:rowOff>
    </xdr:to>
    <xdr:graphicFrame macro="">
      <xdr:nvGraphicFramePr>
        <xdr:cNvPr id="24" name="Chart 23">
          <a:extLst>
            <a:ext uri="{FF2B5EF4-FFF2-40B4-BE49-F238E27FC236}">
              <a16:creationId xmlns:a16="http://schemas.microsoft.com/office/drawing/2014/main" id="{BC56D9BC-63BD-0822-6A8B-D3CE2F5357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243840</xdr:colOff>
      <xdr:row>26</xdr:row>
      <xdr:rowOff>0</xdr:rowOff>
    </xdr:from>
    <xdr:to>
      <xdr:col>28</xdr:col>
      <xdr:colOff>0</xdr:colOff>
      <xdr:row>40</xdr:row>
      <xdr:rowOff>40640</xdr:rowOff>
    </xdr:to>
    <xdr:graphicFrame macro="">
      <xdr:nvGraphicFramePr>
        <xdr:cNvPr id="25" name="Chart 24">
          <a:extLst>
            <a:ext uri="{FF2B5EF4-FFF2-40B4-BE49-F238E27FC236}">
              <a16:creationId xmlns:a16="http://schemas.microsoft.com/office/drawing/2014/main" id="{346FEA2D-EEF7-2B4F-5DCD-DF4F2EB903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28</xdr:col>
      <xdr:colOff>10160</xdr:colOff>
      <xdr:row>11</xdr:row>
      <xdr:rowOff>152400</xdr:rowOff>
    </xdr:from>
    <xdr:to>
      <xdr:col>34</xdr:col>
      <xdr:colOff>558800</xdr:colOff>
      <xdr:row>26</xdr:row>
      <xdr:rowOff>0</xdr:rowOff>
    </xdr:to>
    <xdr:graphicFrame macro="">
      <xdr:nvGraphicFramePr>
        <xdr:cNvPr id="27" name="Chart 26">
          <a:extLst>
            <a:ext uri="{FF2B5EF4-FFF2-40B4-BE49-F238E27FC236}">
              <a16:creationId xmlns:a16="http://schemas.microsoft.com/office/drawing/2014/main" id="{8A808519-D572-A1BE-2383-F3CFE3A6DC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247650</xdr:colOff>
      <xdr:row>1</xdr:row>
      <xdr:rowOff>74612</xdr:rowOff>
    </xdr:from>
    <xdr:to>
      <xdr:col>16</xdr:col>
      <xdr:colOff>552450</xdr:colOff>
      <xdr:row>16</xdr:row>
      <xdr:rowOff>103187</xdr:rowOff>
    </xdr:to>
    <xdr:graphicFrame macro="">
      <xdr:nvGraphicFramePr>
        <xdr:cNvPr id="2" name="Chart 1">
          <a:extLst>
            <a:ext uri="{FF2B5EF4-FFF2-40B4-BE49-F238E27FC236}">
              <a16:creationId xmlns:a16="http://schemas.microsoft.com/office/drawing/2014/main" id="{AE41D70B-D48E-61DA-0048-340D622D88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254000</xdr:colOff>
      <xdr:row>17</xdr:row>
      <xdr:rowOff>96837</xdr:rowOff>
    </xdr:from>
    <xdr:to>
      <xdr:col>16</xdr:col>
      <xdr:colOff>558800</xdr:colOff>
      <xdr:row>32</xdr:row>
      <xdr:rowOff>122237</xdr:rowOff>
    </xdr:to>
    <xdr:graphicFrame macro="">
      <xdr:nvGraphicFramePr>
        <xdr:cNvPr id="3" name="Chart 2">
          <a:extLst>
            <a:ext uri="{FF2B5EF4-FFF2-40B4-BE49-F238E27FC236}">
              <a16:creationId xmlns:a16="http://schemas.microsoft.com/office/drawing/2014/main" id="{41352064-7DFD-D870-6C4F-1E895EA9A7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133350</xdr:colOff>
      <xdr:row>17</xdr:row>
      <xdr:rowOff>55562</xdr:rowOff>
    </xdr:from>
    <xdr:to>
      <xdr:col>24</xdr:col>
      <xdr:colOff>438150</xdr:colOff>
      <xdr:row>32</xdr:row>
      <xdr:rowOff>84137</xdr:rowOff>
    </xdr:to>
    <xdr:graphicFrame macro="">
      <xdr:nvGraphicFramePr>
        <xdr:cNvPr id="4" name="Chart 3">
          <a:extLst>
            <a:ext uri="{FF2B5EF4-FFF2-40B4-BE49-F238E27FC236}">
              <a16:creationId xmlns:a16="http://schemas.microsoft.com/office/drawing/2014/main" id="{F0FC7F18-C64D-4F78-4C32-479F439627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95250</xdr:colOff>
      <xdr:row>17</xdr:row>
      <xdr:rowOff>11112</xdr:rowOff>
    </xdr:from>
    <xdr:to>
      <xdr:col>32</xdr:col>
      <xdr:colOff>400050</xdr:colOff>
      <xdr:row>32</xdr:row>
      <xdr:rowOff>36512</xdr:rowOff>
    </xdr:to>
    <xdr:graphicFrame macro="">
      <xdr:nvGraphicFramePr>
        <xdr:cNvPr id="5" name="Chart 4">
          <a:extLst>
            <a:ext uri="{FF2B5EF4-FFF2-40B4-BE49-F238E27FC236}">
              <a16:creationId xmlns:a16="http://schemas.microsoft.com/office/drawing/2014/main" id="{5A708384-76BF-579D-F959-682BDA5E1C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234950</xdr:colOff>
      <xdr:row>34</xdr:row>
      <xdr:rowOff>103187</xdr:rowOff>
    </xdr:from>
    <xdr:to>
      <xdr:col>16</xdr:col>
      <xdr:colOff>539750</xdr:colOff>
      <xdr:row>49</xdr:row>
      <xdr:rowOff>134937</xdr:rowOff>
    </xdr:to>
    <xdr:graphicFrame macro="">
      <xdr:nvGraphicFramePr>
        <xdr:cNvPr id="6" name="Chart 5">
          <a:extLst>
            <a:ext uri="{FF2B5EF4-FFF2-40B4-BE49-F238E27FC236}">
              <a16:creationId xmlns:a16="http://schemas.microsoft.com/office/drawing/2014/main" id="{563B9015-567C-8CA2-202C-EA6DE0EBEE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76200</xdr:colOff>
      <xdr:row>34</xdr:row>
      <xdr:rowOff>87312</xdr:rowOff>
    </xdr:from>
    <xdr:to>
      <xdr:col>24</xdr:col>
      <xdr:colOff>381000</xdr:colOff>
      <xdr:row>49</xdr:row>
      <xdr:rowOff>112712</xdr:rowOff>
    </xdr:to>
    <xdr:graphicFrame macro="">
      <xdr:nvGraphicFramePr>
        <xdr:cNvPr id="8" name="Chart 7">
          <a:extLst>
            <a:ext uri="{FF2B5EF4-FFF2-40B4-BE49-F238E27FC236}">
              <a16:creationId xmlns:a16="http://schemas.microsoft.com/office/drawing/2014/main" id="{814FE4D0-0FF0-B452-FC0A-2E82F650C9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206375</xdr:colOff>
      <xdr:row>84</xdr:row>
      <xdr:rowOff>49212</xdr:rowOff>
    </xdr:from>
    <xdr:to>
      <xdr:col>16</xdr:col>
      <xdr:colOff>511175</xdr:colOff>
      <xdr:row>99</xdr:row>
      <xdr:rowOff>77787</xdr:rowOff>
    </xdr:to>
    <xdr:graphicFrame macro="">
      <xdr:nvGraphicFramePr>
        <xdr:cNvPr id="10" name="Chart 9">
          <a:extLst>
            <a:ext uri="{FF2B5EF4-FFF2-40B4-BE49-F238E27FC236}">
              <a16:creationId xmlns:a16="http://schemas.microsoft.com/office/drawing/2014/main" id="{093FE9F2-763D-E609-79AF-C9B46230CC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50800</xdr:colOff>
      <xdr:row>1</xdr:row>
      <xdr:rowOff>49212</xdr:rowOff>
    </xdr:from>
    <xdr:to>
      <xdr:col>24</xdr:col>
      <xdr:colOff>355600</xdr:colOff>
      <xdr:row>16</xdr:row>
      <xdr:rowOff>77787</xdr:rowOff>
    </xdr:to>
    <xdr:graphicFrame macro="">
      <xdr:nvGraphicFramePr>
        <xdr:cNvPr id="11" name="Chart 10">
          <a:extLst>
            <a:ext uri="{FF2B5EF4-FFF2-40B4-BE49-F238E27FC236}">
              <a16:creationId xmlns:a16="http://schemas.microsoft.com/office/drawing/2014/main" id="{7B5ACC38-361D-BDD9-1961-720D76D640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266700</xdr:colOff>
      <xdr:row>51</xdr:row>
      <xdr:rowOff>66675</xdr:rowOff>
    </xdr:from>
    <xdr:to>
      <xdr:col>16</xdr:col>
      <xdr:colOff>558800</xdr:colOff>
      <xdr:row>66</xdr:row>
      <xdr:rowOff>44450</xdr:rowOff>
    </xdr:to>
    <xdr:graphicFrame macro="">
      <xdr:nvGraphicFramePr>
        <xdr:cNvPr id="12" name="Chart 11">
          <a:extLst>
            <a:ext uri="{FF2B5EF4-FFF2-40B4-BE49-F238E27FC236}">
              <a16:creationId xmlns:a16="http://schemas.microsoft.com/office/drawing/2014/main" id="{606396E2-BF3A-48F9-90EE-11BD29AA6E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266700</xdr:colOff>
      <xdr:row>51</xdr:row>
      <xdr:rowOff>85725</xdr:rowOff>
    </xdr:from>
    <xdr:to>
      <xdr:col>25</xdr:col>
      <xdr:colOff>304800</xdr:colOff>
      <xdr:row>66</xdr:row>
      <xdr:rowOff>63500</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426A3F2D-24EB-4499-9B97-780281C4532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1137900" y="9801225"/>
              <a:ext cx="5422900" cy="28352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9</xdr:col>
      <xdr:colOff>247650</xdr:colOff>
      <xdr:row>1</xdr:row>
      <xdr:rowOff>0</xdr:rowOff>
    </xdr:from>
    <xdr:to>
      <xdr:col>16</xdr:col>
      <xdr:colOff>552450</xdr:colOff>
      <xdr:row>15</xdr:row>
      <xdr:rowOff>103187</xdr:rowOff>
    </xdr:to>
    <xdr:graphicFrame macro="">
      <xdr:nvGraphicFramePr>
        <xdr:cNvPr id="2" name="Chart 1">
          <a:extLst>
            <a:ext uri="{FF2B5EF4-FFF2-40B4-BE49-F238E27FC236}">
              <a16:creationId xmlns:a16="http://schemas.microsoft.com/office/drawing/2014/main" id="{FCB75081-3728-DE43-8766-1BE5F144BF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254000</xdr:colOff>
      <xdr:row>16</xdr:row>
      <xdr:rowOff>96837</xdr:rowOff>
    </xdr:from>
    <xdr:to>
      <xdr:col>16</xdr:col>
      <xdr:colOff>558800</xdr:colOff>
      <xdr:row>31</xdr:row>
      <xdr:rowOff>122237</xdr:rowOff>
    </xdr:to>
    <xdr:graphicFrame macro="">
      <xdr:nvGraphicFramePr>
        <xdr:cNvPr id="3" name="Chart 2">
          <a:extLst>
            <a:ext uri="{FF2B5EF4-FFF2-40B4-BE49-F238E27FC236}">
              <a16:creationId xmlns:a16="http://schemas.microsoft.com/office/drawing/2014/main" id="{37DD2608-3CE8-C845-87C6-483573B207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133350</xdr:colOff>
      <xdr:row>16</xdr:row>
      <xdr:rowOff>55562</xdr:rowOff>
    </xdr:from>
    <xdr:to>
      <xdr:col>24</xdr:col>
      <xdr:colOff>438150</xdr:colOff>
      <xdr:row>31</xdr:row>
      <xdr:rowOff>84137</xdr:rowOff>
    </xdr:to>
    <xdr:graphicFrame macro="">
      <xdr:nvGraphicFramePr>
        <xdr:cNvPr id="4" name="Chart 3">
          <a:extLst>
            <a:ext uri="{FF2B5EF4-FFF2-40B4-BE49-F238E27FC236}">
              <a16:creationId xmlns:a16="http://schemas.microsoft.com/office/drawing/2014/main" id="{A198B9BA-576C-F640-95A9-E202F074A7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234950</xdr:colOff>
      <xdr:row>33</xdr:row>
      <xdr:rowOff>103187</xdr:rowOff>
    </xdr:from>
    <xdr:to>
      <xdr:col>16</xdr:col>
      <xdr:colOff>539750</xdr:colOff>
      <xdr:row>48</xdr:row>
      <xdr:rowOff>134937</xdr:rowOff>
    </xdr:to>
    <xdr:graphicFrame macro="">
      <xdr:nvGraphicFramePr>
        <xdr:cNvPr id="5" name="Chart 4">
          <a:extLst>
            <a:ext uri="{FF2B5EF4-FFF2-40B4-BE49-F238E27FC236}">
              <a16:creationId xmlns:a16="http://schemas.microsoft.com/office/drawing/2014/main" id="{141EB4CA-D3D0-B24D-8118-BF95FCBCCB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76200</xdr:colOff>
      <xdr:row>33</xdr:row>
      <xdr:rowOff>87312</xdr:rowOff>
    </xdr:from>
    <xdr:to>
      <xdr:col>24</xdr:col>
      <xdr:colOff>381000</xdr:colOff>
      <xdr:row>48</xdr:row>
      <xdr:rowOff>112712</xdr:rowOff>
    </xdr:to>
    <xdr:graphicFrame macro="">
      <xdr:nvGraphicFramePr>
        <xdr:cNvPr id="6" name="Chart 5">
          <a:extLst>
            <a:ext uri="{FF2B5EF4-FFF2-40B4-BE49-F238E27FC236}">
              <a16:creationId xmlns:a16="http://schemas.microsoft.com/office/drawing/2014/main" id="{457AA47A-4204-6B44-B709-A0B129A53A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285748</xdr:colOff>
      <xdr:row>69</xdr:row>
      <xdr:rowOff>130968</xdr:rowOff>
    </xdr:from>
    <xdr:to>
      <xdr:col>21</xdr:col>
      <xdr:colOff>238125</xdr:colOff>
      <xdr:row>97</xdr:row>
      <xdr:rowOff>0</xdr:rowOff>
    </xdr:to>
    <xdr:graphicFrame macro="">
      <xdr:nvGraphicFramePr>
        <xdr:cNvPr id="7" name="Chart 6">
          <a:extLst>
            <a:ext uri="{FF2B5EF4-FFF2-40B4-BE49-F238E27FC236}">
              <a16:creationId xmlns:a16="http://schemas.microsoft.com/office/drawing/2014/main" id="{44A0B618-11A6-FB42-B159-E2183B0084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50800</xdr:colOff>
      <xdr:row>1</xdr:row>
      <xdr:rowOff>0</xdr:rowOff>
    </xdr:from>
    <xdr:to>
      <xdr:col>24</xdr:col>
      <xdr:colOff>355600</xdr:colOff>
      <xdr:row>15</xdr:row>
      <xdr:rowOff>77787</xdr:rowOff>
    </xdr:to>
    <xdr:graphicFrame macro="">
      <xdr:nvGraphicFramePr>
        <xdr:cNvPr id="8" name="Chart 7">
          <a:extLst>
            <a:ext uri="{FF2B5EF4-FFF2-40B4-BE49-F238E27FC236}">
              <a16:creationId xmlns:a16="http://schemas.microsoft.com/office/drawing/2014/main" id="{BA400621-C295-F04A-AC5D-0C4DE57290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266700</xdr:colOff>
      <xdr:row>50</xdr:row>
      <xdr:rowOff>66675</xdr:rowOff>
    </xdr:from>
    <xdr:to>
      <xdr:col>16</xdr:col>
      <xdr:colOff>558800</xdr:colOff>
      <xdr:row>65</xdr:row>
      <xdr:rowOff>44450</xdr:rowOff>
    </xdr:to>
    <xdr:graphicFrame macro="">
      <xdr:nvGraphicFramePr>
        <xdr:cNvPr id="9" name="Chart 8">
          <a:extLst>
            <a:ext uri="{FF2B5EF4-FFF2-40B4-BE49-F238E27FC236}">
              <a16:creationId xmlns:a16="http://schemas.microsoft.com/office/drawing/2014/main" id="{43A58219-4F34-7C49-9AEE-9F37B8AC86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266700</xdr:colOff>
      <xdr:row>50</xdr:row>
      <xdr:rowOff>85725</xdr:rowOff>
    </xdr:from>
    <xdr:to>
      <xdr:col>25</xdr:col>
      <xdr:colOff>304800</xdr:colOff>
      <xdr:row>65</xdr:row>
      <xdr:rowOff>63500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AC6804B2-9E65-5649-8F12-A8107E8F90A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1252200" y="9610725"/>
              <a:ext cx="5422900" cy="28352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250031</xdr:colOff>
      <xdr:row>98</xdr:row>
      <xdr:rowOff>35717</xdr:rowOff>
    </xdr:from>
    <xdr:to>
      <xdr:col>21</xdr:col>
      <xdr:colOff>277019</xdr:colOff>
      <xdr:row>123</xdr:row>
      <xdr:rowOff>26987</xdr:rowOff>
    </xdr:to>
    <xdr:graphicFrame macro="">
      <xdr:nvGraphicFramePr>
        <xdr:cNvPr id="11" name="Chart 10">
          <a:extLst>
            <a:ext uri="{FF2B5EF4-FFF2-40B4-BE49-F238E27FC236}">
              <a16:creationId xmlns:a16="http://schemas.microsoft.com/office/drawing/2014/main" id="{9163A01C-12AC-E643-BE8A-0326A1EAAA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190499</xdr:colOff>
      <xdr:row>128</xdr:row>
      <xdr:rowOff>396</xdr:rowOff>
    </xdr:from>
    <xdr:to>
      <xdr:col>21</xdr:col>
      <xdr:colOff>250031</xdr:colOff>
      <xdr:row>153</xdr:row>
      <xdr:rowOff>59531</xdr:rowOff>
    </xdr:to>
    <xdr:graphicFrame macro="">
      <xdr:nvGraphicFramePr>
        <xdr:cNvPr id="12" name="Chart 11">
          <a:extLst>
            <a:ext uri="{FF2B5EF4-FFF2-40B4-BE49-F238E27FC236}">
              <a16:creationId xmlns:a16="http://schemas.microsoft.com/office/drawing/2014/main" id="{C9C01D1C-FE97-3447-8886-C06CB83E72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21</xdr:col>
      <xdr:colOff>473868</xdr:colOff>
      <xdr:row>127</xdr:row>
      <xdr:rowOff>140890</xdr:rowOff>
    </xdr:from>
    <xdr:to>
      <xdr:col>34</xdr:col>
      <xdr:colOff>533399</xdr:colOff>
      <xdr:row>153</xdr:row>
      <xdr:rowOff>18256</xdr:rowOff>
    </xdr:to>
    <xdr:graphicFrame macro="">
      <xdr:nvGraphicFramePr>
        <xdr:cNvPr id="13" name="Chart 12">
          <a:extLst>
            <a:ext uri="{FF2B5EF4-FFF2-40B4-BE49-F238E27FC236}">
              <a16:creationId xmlns:a16="http://schemas.microsoft.com/office/drawing/2014/main" id="{8370C822-67C6-DA4D-AAE8-40725E6DCF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482600</xdr:colOff>
      <xdr:row>39</xdr:row>
      <xdr:rowOff>38100</xdr:rowOff>
    </xdr:from>
    <xdr:to>
      <xdr:col>17</xdr:col>
      <xdr:colOff>774700</xdr:colOff>
      <xdr:row>61</xdr:row>
      <xdr:rowOff>88900</xdr:rowOff>
    </xdr:to>
    <xdr:graphicFrame macro="">
      <xdr:nvGraphicFramePr>
        <xdr:cNvPr id="2" name="Chart 1">
          <a:extLst>
            <a:ext uri="{FF2B5EF4-FFF2-40B4-BE49-F238E27FC236}">
              <a16:creationId xmlns:a16="http://schemas.microsoft.com/office/drawing/2014/main" id="{99BEA7FF-2938-03A9-5E36-832208ABC2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800100</xdr:colOff>
      <xdr:row>39</xdr:row>
      <xdr:rowOff>50800</xdr:rowOff>
    </xdr:from>
    <xdr:to>
      <xdr:col>24</xdr:col>
      <xdr:colOff>241300</xdr:colOff>
      <xdr:row>61</xdr:row>
      <xdr:rowOff>101600</xdr:rowOff>
    </xdr:to>
    <xdr:graphicFrame macro="">
      <xdr:nvGraphicFramePr>
        <xdr:cNvPr id="3" name="Chart 2">
          <a:extLst>
            <a:ext uri="{FF2B5EF4-FFF2-40B4-BE49-F238E27FC236}">
              <a16:creationId xmlns:a16="http://schemas.microsoft.com/office/drawing/2014/main" id="{3D21C4EA-0637-C94C-AE32-6A352190A8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469900</xdr:colOff>
      <xdr:row>61</xdr:row>
      <xdr:rowOff>114300</xdr:rowOff>
    </xdr:from>
    <xdr:to>
      <xdr:col>17</xdr:col>
      <xdr:colOff>762000</xdr:colOff>
      <xdr:row>82</xdr:row>
      <xdr:rowOff>38100</xdr:rowOff>
    </xdr:to>
    <xdr:graphicFrame macro="">
      <xdr:nvGraphicFramePr>
        <xdr:cNvPr id="4" name="Chart 3">
          <a:extLst>
            <a:ext uri="{FF2B5EF4-FFF2-40B4-BE49-F238E27FC236}">
              <a16:creationId xmlns:a16="http://schemas.microsoft.com/office/drawing/2014/main" id="{CCCB33E4-6E4D-6C48-A29B-6B199CE7BF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787400</xdr:colOff>
      <xdr:row>61</xdr:row>
      <xdr:rowOff>127000</xdr:rowOff>
    </xdr:from>
    <xdr:to>
      <xdr:col>24</xdr:col>
      <xdr:colOff>228600</xdr:colOff>
      <xdr:row>82</xdr:row>
      <xdr:rowOff>50800</xdr:rowOff>
    </xdr:to>
    <xdr:graphicFrame macro="">
      <xdr:nvGraphicFramePr>
        <xdr:cNvPr id="5" name="Chart 4">
          <a:extLst>
            <a:ext uri="{FF2B5EF4-FFF2-40B4-BE49-F238E27FC236}">
              <a16:creationId xmlns:a16="http://schemas.microsoft.com/office/drawing/2014/main" id="{E2E13384-B837-A047-9CC7-473311781B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31750</xdr:colOff>
      <xdr:row>67</xdr:row>
      <xdr:rowOff>38100</xdr:rowOff>
    </xdr:from>
    <xdr:to>
      <xdr:col>7</xdr:col>
      <xdr:colOff>184150</xdr:colOff>
      <xdr:row>83</xdr:row>
      <xdr:rowOff>88900</xdr:rowOff>
    </xdr:to>
    <xdr:graphicFrame macro="">
      <xdr:nvGraphicFramePr>
        <xdr:cNvPr id="10" name="Chart 9">
          <a:extLst>
            <a:ext uri="{FF2B5EF4-FFF2-40B4-BE49-F238E27FC236}">
              <a16:creationId xmlns:a16="http://schemas.microsoft.com/office/drawing/2014/main" id="{3DF42924-5B8B-FC6F-8C13-FEA0681119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257175</xdr:colOff>
      <xdr:row>9</xdr:row>
      <xdr:rowOff>123825</xdr:rowOff>
    </xdr:from>
    <xdr:to>
      <xdr:col>10</xdr:col>
      <xdr:colOff>666749</xdr:colOff>
      <xdr:row>29</xdr:row>
      <xdr:rowOff>19050</xdr:rowOff>
    </xdr:to>
    <xdr:graphicFrame macro="">
      <xdr:nvGraphicFramePr>
        <xdr:cNvPr id="2" name="Chart 1">
          <a:extLst>
            <a:ext uri="{FF2B5EF4-FFF2-40B4-BE49-F238E27FC236}">
              <a16:creationId xmlns:a16="http://schemas.microsoft.com/office/drawing/2014/main" id="{DC7441EC-9C6F-452A-A785-A83A72E068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698500</xdr:colOff>
      <xdr:row>9</xdr:row>
      <xdr:rowOff>127000</xdr:rowOff>
    </xdr:from>
    <xdr:to>
      <xdr:col>20</xdr:col>
      <xdr:colOff>434974</xdr:colOff>
      <xdr:row>29</xdr:row>
      <xdr:rowOff>22225</xdr:rowOff>
    </xdr:to>
    <xdr:graphicFrame macro="">
      <xdr:nvGraphicFramePr>
        <xdr:cNvPr id="3" name="Chart 2">
          <a:extLst>
            <a:ext uri="{FF2B5EF4-FFF2-40B4-BE49-F238E27FC236}">
              <a16:creationId xmlns:a16="http://schemas.microsoft.com/office/drawing/2014/main" id="{32D129F6-FA59-7FB5-4A97-546529A74B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266700</xdr:colOff>
      <xdr:row>29</xdr:row>
      <xdr:rowOff>25400</xdr:rowOff>
    </xdr:from>
    <xdr:to>
      <xdr:col>10</xdr:col>
      <xdr:colOff>676274</xdr:colOff>
      <xdr:row>48</xdr:row>
      <xdr:rowOff>85725</xdr:rowOff>
    </xdr:to>
    <xdr:graphicFrame macro="">
      <xdr:nvGraphicFramePr>
        <xdr:cNvPr id="4" name="Chart 3">
          <a:extLst>
            <a:ext uri="{FF2B5EF4-FFF2-40B4-BE49-F238E27FC236}">
              <a16:creationId xmlns:a16="http://schemas.microsoft.com/office/drawing/2014/main" id="{D733C0FE-B65D-E414-2125-DE8BF8E247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682626</xdr:colOff>
      <xdr:row>29</xdr:row>
      <xdr:rowOff>15875</xdr:rowOff>
    </xdr:from>
    <xdr:to>
      <xdr:col>20</xdr:col>
      <xdr:colOff>419100</xdr:colOff>
      <xdr:row>48</xdr:row>
      <xdr:rowOff>76200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BA21594F-EE34-98D4-5D30-3170D4B48673}"/>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0487026" y="4727575"/>
              <a:ext cx="6607174" cy="31972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rtraffor_umass_edu/Documents/Desktop/610%20Viz/Unit%2012/Submission/2023%20Summer/Dept%20Profile%20Creator.xlsm"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I:/Projects/Dept%20Profiles/Dept%20Profile%20Creator_no%20postgrad.xlsm" TargetMode="External"/><Relationship Id="rId1" Type="http://schemas.openxmlformats.org/officeDocument/2006/relationships/externalLinkPath" Target="/personal/rtraffor_umass_edu/Documents/Desktop/610%20Viz/Unit%2012/Submission/2023%20Summer/Dept%20Profile%20Creator_no%20postgra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ueLists"/>
      <sheetName val="HEPI"/>
      <sheetName val="Footnotes"/>
      <sheetName val="Template_Footnotes"/>
      <sheetName val="Template_Admissions"/>
      <sheetName val="Template_Majors"/>
      <sheetName val="Template_Residency"/>
      <sheetName val="Template_Instruction"/>
      <sheetName val="Template_Degrees"/>
      <sheetName val="Template_IASRatios"/>
      <sheetName val="Template_IASSCH"/>
      <sheetName val="Template_IASInstruction"/>
      <sheetName val="Template_IASSections"/>
      <sheetName val="Template_Grants"/>
      <sheetName val="Template_IASSumma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ValueLists"/>
      <sheetName val="HEPI"/>
      <sheetName val="Footnotes"/>
      <sheetName val="Template_Footnotes"/>
      <sheetName val="Template_Admissions"/>
      <sheetName val="Template_Majors"/>
      <sheetName val="Template_Residency"/>
      <sheetName val="Template_Instruction"/>
      <sheetName val="Template_Degrees"/>
      <sheetName val="Template_IASRatios"/>
      <sheetName val="Template_IASSCH"/>
      <sheetName val="Template_IASInstruction"/>
      <sheetName val="Template_IASSections"/>
      <sheetName val="Template_Grants"/>
      <sheetName val="Template_IASSumma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2DE0333-C422-42F0-B932-8A763DE2B6AE}" name="Table3" displayName="Table3" ref="A1:K9" totalsRowCount="1">
  <autoFilter ref="A1:K8" xr:uid="{42DE0333-C422-42F0-B932-8A763DE2B6AE}"/>
  <tableColumns count="11">
    <tableColumn id="1" xr3:uid="{EA817CDC-E98F-46EB-8275-7D3408B5AB00}" name="Department" totalsRowLabel="Total" dataDxfId="20"/>
    <tableColumn id="2" xr3:uid="{758D1F5F-356D-43CA-8E81-5352BD0E9CBB}" name="Fall 2014" totalsRowFunction="sum" dataDxfId="19" totalsRowDxfId="9"/>
    <tableColumn id="3" xr3:uid="{3E03BB28-8C20-45B5-87BC-E2D3AD564EC6}" name="Fall 2015" dataDxfId="18" totalsRowDxfId="8"/>
    <tableColumn id="4" xr3:uid="{B1027B95-581B-40BC-B482-8EB5D2CE6626}" name="Fall 2016" dataDxfId="17" totalsRowDxfId="7"/>
    <tableColumn id="5" xr3:uid="{D31587CE-9DE5-48AA-95D3-D8E96F99D31A}" name="Fall 2017" dataDxfId="16" totalsRowDxfId="6"/>
    <tableColumn id="6" xr3:uid="{0882581C-FE73-4C2D-BF59-5DE1ED00B091}" name="Fall 2018" dataDxfId="15" totalsRowDxfId="5"/>
    <tableColumn id="7" xr3:uid="{68FF2094-8AEE-4690-BB76-748316625678}" name="Fall 2019" dataDxfId="14" totalsRowDxfId="4"/>
    <tableColumn id="8" xr3:uid="{946FAF27-64D4-45CC-B8B6-F4E279E13C24}" name="Fall 2020" dataDxfId="13" totalsRowDxfId="3"/>
    <tableColumn id="9" xr3:uid="{00D383E8-FF51-4A21-BD7F-E65CCB9E1B22}" name="Fall 2021" dataDxfId="12" totalsRowDxfId="2"/>
    <tableColumn id="10" xr3:uid="{128F4789-2442-4389-AC11-A4B9FDA3D968}" name="Fall 2022" dataDxfId="11" totalsRowDxfId="1"/>
    <tableColumn id="11" xr3:uid="{79ACD344-7CF3-44C3-87E1-FF9497B2771D}" name="Fall 2023" totalsRowFunction="sum" dataDxfId="10" totalsRow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6344DB-FDD3-FD4D-9E36-AB19A404001A}" name="Table1" displayName="Table1" ref="A1:E9" totalsRowCount="1" headerRowDxfId="40" dataDxfId="39" headerRowCellStyle="Normal_ADM" dataCellStyle="Normal_ADM">
  <sortState xmlns:xlrd2="http://schemas.microsoft.com/office/spreadsheetml/2017/richdata2" ref="A2:E8">
    <sortCondition descending="1" ref="E1:E8"/>
  </sortState>
  <tableColumns count="5">
    <tableColumn id="1" xr3:uid="{FC0C43AD-5F5F-48A3-B2CD-1456E34E9544}" name="Column1" totalsRowLabel="Total"/>
    <tableColumn id="2" xr3:uid="{F5A9E4C5-4D7A-4CC1-80CA-BB4631812D2D}" name="2020" dataDxfId="38" totalsRowDxfId="37" dataCellStyle="Normal_ADM" totalsRowCellStyle="Normal_ADM"/>
    <tableColumn id="3" xr3:uid="{69600037-B2A3-45E8-8817-E8A63C2493EE}" name="2021" dataDxfId="36" totalsRowDxfId="35" dataCellStyle="Normal_ADM" totalsRowCellStyle="Normal_ADM"/>
    <tableColumn id="4" xr3:uid="{00B04766-B7F7-4907-BD10-B7900F5BFADB}" name="2022" dataDxfId="34" totalsRowDxfId="33" dataCellStyle="Normal_ADM" totalsRowCellStyle="Normal_ADM"/>
    <tableColumn id="5" xr3:uid="{E9426919-7EAB-4E3E-8A09-CA8082C36C07}" name="2023" totalsRowFunction="sum" dataDxfId="32" totalsRowDxfId="31" dataCellStyle="Normal_ADM" totalsRowCellStyle="Normal_ADM"/>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A1CA158-F542-EA41-9861-FD8282FB9777}" name="Table15" displayName="Table15" ref="A108:E116" totalsRowCount="1" headerRowDxfId="30" dataDxfId="29" headerRowCellStyle="Normal_ADM" dataCellStyle="Normal_ADM">
  <autoFilter ref="A108:E115" xr:uid="{CB219692-38D8-4A3B-8066-C0E08EA612DE}"/>
  <sortState xmlns:xlrd2="http://schemas.microsoft.com/office/spreadsheetml/2017/richdata2" ref="A109:E115">
    <sortCondition descending="1" ref="E1:E8"/>
  </sortState>
  <tableColumns count="5">
    <tableColumn id="1" xr3:uid="{FAAC4D94-44B4-47A9-9B1F-955FB3265480}" name="Column1" totalsRowLabel="Total"/>
    <tableColumn id="2" xr3:uid="{1B5BAFD7-FCB1-40A1-988C-974158F0222A}" name="2020" dataDxfId="28" totalsRowDxfId="27" dataCellStyle="Normal_ADM" totalsRowCellStyle="Normal_ADM"/>
    <tableColumn id="3" xr3:uid="{4B374AE3-A948-4DAD-8752-6E9861AF57F0}" name="2021" dataDxfId="26" totalsRowDxfId="25" dataCellStyle="Normal_ADM" totalsRowCellStyle="Normal_ADM"/>
    <tableColumn id="4" xr3:uid="{4B776CD4-962F-4575-93FC-F7ECF033D2E8}" name="2022" dataDxfId="24" totalsRowDxfId="23" dataCellStyle="Normal_ADM" totalsRowCellStyle="Normal_ADM"/>
    <tableColumn id="5" xr3:uid="{DBA87520-A40B-482A-AA09-6191A1C4EDD5}" name="2023" totalsRowFunction="sum" dataDxfId="22" totalsRowDxfId="21" dataCellStyle="Normal_ADM" totalsRowCellStyle="Normal_ADM"/>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Isenberg">
      <a:dk1>
        <a:srgbClr val="000000"/>
      </a:dk1>
      <a:lt1>
        <a:srgbClr val="FFFFFF"/>
      </a:lt1>
      <a:dk2>
        <a:srgbClr val="881C1C"/>
      </a:dk2>
      <a:lt2>
        <a:srgbClr val="ACA39A"/>
      </a:lt2>
      <a:accent1>
        <a:srgbClr val="63666A"/>
      </a:accent1>
      <a:accent2>
        <a:srgbClr val="C69214"/>
      </a:accent2>
      <a:accent3>
        <a:srgbClr val="76881D"/>
      </a:accent3>
      <a:accent4>
        <a:srgbClr val="5B7F95"/>
      </a:accent4>
      <a:accent5>
        <a:srgbClr val="71B2C9"/>
      </a:accent5>
      <a:accent6>
        <a:srgbClr val="5D2A2C"/>
      </a:accent6>
      <a:hlink>
        <a:srgbClr val="41273B"/>
      </a:hlink>
      <a:folHlink>
        <a:srgbClr val="94795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3147D-18A5-4FED-A751-8F2EC29C561D}">
  <dimension ref="A1:AE9"/>
  <sheetViews>
    <sheetView topLeftCell="E1" zoomScale="94" workbookViewId="0">
      <selection activeCell="A4" sqref="A4:K4"/>
    </sheetView>
  </sheetViews>
  <sheetFormatPr baseColWidth="10" defaultColWidth="8.83203125" defaultRowHeight="15"/>
  <cols>
    <col min="1" max="1" width="32.1640625" customWidth="1"/>
    <col min="2" max="11" width="14.1640625" style="1" customWidth="1"/>
    <col min="13" max="13" width="10.5" customWidth="1"/>
    <col min="15" max="15" width="10.33203125" bestFit="1" customWidth="1"/>
    <col min="17" max="17" width="11.1640625" customWidth="1"/>
    <col min="24" max="24" width="10.33203125" bestFit="1" customWidth="1"/>
  </cols>
  <sheetData>
    <row r="1" spans="1:31" ht="64">
      <c r="A1" t="s">
        <v>0</v>
      </c>
      <c r="B1" s="1" t="s">
        <v>1</v>
      </c>
      <c r="C1" s="1" t="s">
        <v>2</v>
      </c>
      <c r="D1" s="1" t="s">
        <v>3</v>
      </c>
      <c r="E1" s="1" t="s">
        <v>4</v>
      </c>
      <c r="F1" s="1" t="s">
        <v>5</v>
      </c>
      <c r="G1" s="1" t="s">
        <v>6</v>
      </c>
      <c r="H1" s="1" t="s">
        <v>7</v>
      </c>
      <c r="I1" s="1" t="s">
        <v>8</v>
      </c>
      <c r="J1" s="1" t="s">
        <v>9</v>
      </c>
      <c r="K1" s="1" t="s">
        <v>10</v>
      </c>
      <c r="M1" s="93" t="s">
        <v>11</v>
      </c>
      <c r="O1" t="s">
        <v>0</v>
      </c>
      <c r="P1" s="93" t="s">
        <v>12</v>
      </c>
      <c r="Q1" s="93" t="s">
        <v>0</v>
      </c>
      <c r="R1" s="93" t="s">
        <v>13</v>
      </c>
      <c r="X1" t="s">
        <v>0</v>
      </c>
      <c r="Y1" s="93" t="s">
        <v>79</v>
      </c>
      <c r="Z1" s="93" t="s">
        <v>80</v>
      </c>
    </row>
    <row r="2" spans="1:31">
      <c r="A2" t="s">
        <v>14</v>
      </c>
      <c r="B2" s="1">
        <v>436</v>
      </c>
      <c r="C2" s="1">
        <v>396</v>
      </c>
      <c r="D2" s="1">
        <v>362</v>
      </c>
      <c r="E2" s="1">
        <v>362</v>
      </c>
      <c r="F2" s="1">
        <v>336</v>
      </c>
      <c r="G2" s="1">
        <v>318</v>
      </c>
      <c r="H2" s="1">
        <v>407</v>
      </c>
      <c r="I2" s="1">
        <v>423</v>
      </c>
      <c r="J2" s="1">
        <v>398</v>
      </c>
      <c r="K2" s="1">
        <v>372</v>
      </c>
      <c r="M2" s="92">
        <f>(Table3[[#This Row],[Fall 2023]]-Table3[[#This Row],[Fall 2014]])/Table3[[#This Row],[Fall 2014]]</f>
        <v>-0.14678899082568808</v>
      </c>
      <c r="O2" t="s">
        <v>14</v>
      </c>
      <c r="P2" s="94">
        <f>Table3[[#This Row],[Fall 2014]]/Table3[[#Totals],[Fall 2014]]</f>
        <v>0.19446922390722568</v>
      </c>
      <c r="Q2" t="s">
        <v>14</v>
      </c>
      <c r="R2" s="92">
        <f>Table3[[#This Row],[Fall 2023]]/Table3[[#Totals],[Fall 2023]]</f>
        <v>0.10376569037656903</v>
      </c>
      <c r="X2" t="s">
        <v>19</v>
      </c>
      <c r="Y2" s="94">
        <v>5.8429973238180194E-2</v>
      </c>
      <c r="Z2" s="92">
        <v>0.1486750348675035</v>
      </c>
      <c r="AC2" t="s">
        <v>14</v>
      </c>
      <c r="AD2" s="94">
        <v>0.19446922390722568</v>
      </c>
      <c r="AE2" s="92">
        <v>0.10376569037656903</v>
      </c>
    </row>
    <row r="3" spans="1:31">
      <c r="A3" s="101" t="s">
        <v>15</v>
      </c>
      <c r="B3" s="1">
        <v>400</v>
      </c>
      <c r="C3" s="1">
        <v>437</v>
      </c>
      <c r="D3" s="1">
        <v>466</v>
      </c>
      <c r="E3" s="1">
        <v>486</v>
      </c>
      <c r="F3" s="1">
        <v>489</v>
      </c>
      <c r="G3" s="1">
        <v>522</v>
      </c>
      <c r="H3" s="1">
        <v>777</v>
      </c>
      <c r="I3" s="1">
        <v>970</v>
      </c>
      <c r="J3" s="2">
        <v>1023</v>
      </c>
      <c r="K3" s="2">
        <v>1043</v>
      </c>
      <c r="M3" s="92">
        <f>(Table3[[#This Row],[Fall 2023]]-Table3[[#This Row],[Fall 2014]])/Table3[[#This Row],[Fall 2014]]</f>
        <v>1.6074999999999999</v>
      </c>
      <c r="O3" t="s">
        <v>15</v>
      </c>
      <c r="P3" s="94">
        <f>Table3[[#This Row],[Fall 2014]]/Table3[[#Totals],[Fall 2014]]</f>
        <v>0.17841213202497769</v>
      </c>
      <c r="Q3" t="s">
        <v>15</v>
      </c>
      <c r="R3" s="92">
        <f>Table3[[#This Row],[Fall 2023]]/Table3[[#Totals],[Fall 2023]]</f>
        <v>0.2909344490934449</v>
      </c>
      <c r="X3" t="s">
        <v>20</v>
      </c>
      <c r="Y3" s="94">
        <v>0.18599464763603926</v>
      </c>
      <c r="Z3" s="92">
        <v>0.10460251046025104</v>
      </c>
      <c r="AC3" t="s">
        <v>15</v>
      </c>
      <c r="AD3" s="94">
        <v>0.17841213202497769</v>
      </c>
      <c r="AE3" s="92">
        <v>0.2909344490934449</v>
      </c>
    </row>
    <row r="4" spans="1:31">
      <c r="A4" t="s">
        <v>20</v>
      </c>
      <c r="B4" s="1">
        <v>417</v>
      </c>
      <c r="C4" s="1">
        <v>393</v>
      </c>
      <c r="D4" s="1">
        <v>414</v>
      </c>
      <c r="E4" s="1">
        <v>418</v>
      </c>
      <c r="F4" s="1">
        <v>414</v>
      </c>
      <c r="G4" s="1">
        <v>399</v>
      </c>
      <c r="H4" s="1">
        <v>400</v>
      </c>
      <c r="I4" s="1">
        <v>423</v>
      </c>
      <c r="J4" s="1">
        <v>422</v>
      </c>
      <c r="K4" s="1">
        <v>375</v>
      </c>
      <c r="M4" s="92">
        <f>(Table3[[#This Row],[Fall 2023]]-Table3[[#This Row],[Fall 2014]])/Table3[[#This Row],[Fall 2014]]</f>
        <v>-0.10071942446043165</v>
      </c>
      <c r="O4" t="s">
        <v>16</v>
      </c>
      <c r="P4" s="94">
        <f>Table3[[#This Row],[Fall 2014]]/Table3[[#Totals],[Fall 2014]]</f>
        <v>0.18599464763603926</v>
      </c>
      <c r="Q4" t="s">
        <v>16</v>
      </c>
      <c r="R4" s="92">
        <f>Table3[[#This Row],[Fall 2023]]/Table3[[#Totals],[Fall 2023]]</f>
        <v>0.10460251046025104</v>
      </c>
      <c r="X4" t="s">
        <v>16</v>
      </c>
      <c r="Y4" s="94">
        <v>0.18242640499553969</v>
      </c>
      <c r="Z4" s="92">
        <v>4.8814504881450491E-2</v>
      </c>
      <c r="AC4" t="s">
        <v>16</v>
      </c>
      <c r="AD4" s="94">
        <v>0.18242640499553969</v>
      </c>
      <c r="AE4" s="92">
        <v>4.8814504881450491E-2</v>
      </c>
    </row>
    <row r="5" spans="1:31">
      <c r="A5" t="s">
        <v>16</v>
      </c>
      <c r="B5" s="1">
        <v>409</v>
      </c>
      <c r="C5" s="1">
        <v>433</v>
      </c>
      <c r="D5" s="1">
        <v>434</v>
      </c>
      <c r="E5" s="1">
        <v>429</v>
      </c>
      <c r="F5" s="1">
        <v>358</v>
      </c>
      <c r="G5" s="1">
        <v>280</v>
      </c>
      <c r="H5" s="1">
        <v>271</v>
      </c>
      <c r="I5" s="1">
        <v>240</v>
      </c>
      <c r="J5" s="1">
        <v>202</v>
      </c>
      <c r="K5" s="1">
        <v>175</v>
      </c>
      <c r="M5" s="92">
        <f>(Table3[[#This Row],[Fall 2023]]-Table3[[#This Row],[Fall 2014]])/Table3[[#This Row],[Fall 2014]]</f>
        <v>-0.57212713936430315</v>
      </c>
      <c r="O5" t="s">
        <v>17</v>
      </c>
      <c r="P5" s="94">
        <f>Table3[[#This Row],[Fall 2014]]/Table3[[#Totals],[Fall 2014]]</f>
        <v>0.18242640499553969</v>
      </c>
      <c r="Q5" t="s">
        <v>17</v>
      </c>
      <c r="R5" s="92">
        <f>Table3[[#This Row],[Fall 2023]]/Table3[[#Totals],[Fall 2023]]</f>
        <v>4.8814504881450491E-2</v>
      </c>
      <c r="X5" t="s">
        <v>17</v>
      </c>
      <c r="Y5" s="94">
        <v>8.3407671721677068E-2</v>
      </c>
      <c r="Z5" s="92">
        <v>0.11548117154811716</v>
      </c>
      <c r="AC5" t="s">
        <v>17</v>
      </c>
      <c r="AD5" s="94">
        <v>8.3407671721677068E-2</v>
      </c>
      <c r="AE5" s="92">
        <v>0.11548117154811716</v>
      </c>
    </row>
    <row r="6" spans="1:31">
      <c r="A6" t="s">
        <v>17</v>
      </c>
      <c r="B6" s="1">
        <v>187</v>
      </c>
      <c r="C6" s="1">
        <v>158</v>
      </c>
      <c r="D6" s="1">
        <v>169</v>
      </c>
      <c r="E6" s="1">
        <v>173</v>
      </c>
      <c r="F6" s="1">
        <v>159</v>
      </c>
      <c r="G6" s="1">
        <v>155</v>
      </c>
      <c r="H6" s="1">
        <v>229</v>
      </c>
      <c r="I6" s="1">
        <v>353</v>
      </c>
      <c r="J6" s="1">
        <v>363</v>
      </c>
      <c r="K6" s="1">
        <v>414</v>
      </c>
      <c r="M6" s="92">
        <f>(Table3[[#This Row],[Fall 2023]]-Table3[[#This Row],[Fall 2014]])/Table3[[#This Row],[Fall 2014]]</f>
        <v>1.213903743315508</v>
      </c>
      <c r="O6" t="s">
        <v>18</v>
      </c>
      <c r="P6" s="94">
        <f>Table3[[#This Row],[Fall 2014]]/Table3[[#Totals],[Fall 2014]]</f>
        <v>8.3407671721677068E-2</v>
      </c>
      <c r="Q6" t="s">
        <v>18</v>
      </c>
      <c r="R6" s="92">
        <f>Table3[[#This Row],[Fall 2023]]/Table3[[#Totals],[Fall 2023]]</f>
        <v>0.11548117154811716</v>
      </c>
      <c r="X6" t="s">
        <v>18</v>
      </c>
      <c r="Y6" s="94">
        <v>0.11685994647636039</v>
      </c>
      <c r="Z6" s="92">
        <v>0.18772663877266388</v>
      </c>
      <c r="AC6" t="s">
        <v>18</v>
      </c>
      <c r="AD6" s="94">
        <v>0.11685994647636039</v>
      </c>
      <c r="AE6" s="92">
        <v>0.18772663877266388</v>
      </c>
    </row>
    <row r="7" spans="1:31">
      <c r="A7" t="s">
        <v>18</v>
      </c>
      <c r="B7" s="1">
        <v>262</v>
      </c>
      <c r="C7" s="1">
        <v>268</v>
      </c>
      <c r="D7" s="1">
        <v>277</v>
      </c>
      <c r="E7" s="1">
        <v>254</v>
      </c>
      <c r="F7" s="1">
        <v>279</v>
      </c>
      <c r="G7" s="1">
        <v>328</v>
      </c>
      <c r="H7" s="1">
        <v>484</v>
      </c>
      <c r="I7" s="1">
        <v>645</v>
      </c>
      <c r="J7" s="1">
        <v>702</v>
      </c>
      <c r="K7" s="1">
        <v>673</v>
      </c>
      <c r="M7" s="92">
        <f>(Table3[[#This Row],[Fall 2023]]-Table3[[#This Row],[Fall 2014]])/Table3[[#This Row],[Fall 2014]]</f>
        <v>1.5687022900763359</v>
      </c>
      <c r="O7" t="s">
        <v>19</v>
      </c>
      <c r="P7" s="94">
        <f>Table3[[#This Row],[Fall 2014]]/Table3[[#Totals],[Fall 2014]]</f>
        <v>0.11685994647636039</v>
      </c>
      <c r="Q7" t="s">
        <v>19</v>
      </c>
      <c r="R7" s="92">
        <f>Table3[[#This Row],[Fall 2023]]/Table3[[#Totals],[Fall 2023]]</f>
        <v>0.18772663877266388</v>
      </c>
      <c r="X7" t="s">
        <v>14</v>
      </c>
      <c r="Y7" s="94">
        <v>0.19446922390722568</v>
      </c>
      <c r="Z7" s="92">
        <v>0.10376569037656903</v>
      </c>
      <c r="AC7" t="s">
        <v>19</v>
      </c>
      <c r="AD7" s="94">
        <v>5.8429973238180194E-2</v>
      </c>
      <c r="AE7" s="92">
        <v>0.1486750348675035</v>
      </c>
    </row>
    <row r="8" spans="1:31">
      <c r="A8" t="s">
        <v>19</v>
      </c>
      <c r="B8" s="1">
        <v>131</v>
      </c>
      <c r="C8" s="1">
        <v>185</v>
      </c>
      <c r="D8" s="1">
        <v>210</v>
      </c>
      <c r="E8" s="1">
        <v>262</v>
      </c>
      <c r="F8" s="1">
        <v>292</v>
      </c>
      <c r="G8" s="1">
        <v>343</v>
      </c>
      <c r="H8" s="1">
        <v>471</v>
      </c>
      <c r="I8" s="1">
        <v>455</v>
      </c>
      <c r="J8" s="1">
        <v>498</v>
      </c>
      <c r="K8" s="1">
        <v>533</v>
      </c>
      <c r="M8" s="92">
        <f>(Table3[[#This Row],[Fall 2023]]-Table3[[#This Row],[Fall 2014]])/Table3[[#This Row],[Fall 2014]]</f>
        <v>3.0687022900763359</v>
      </c>
      <c r="O8" t="s">
        <v>20</v>
      </c>
      <c r="P8" s="94">
        <f>Table3[[#This Row],[Fall 2014]]/Table3[[#Totals],[Fall 2014]]</f>
        <v>5.8429973238180194E-2</v>
      </c>
      <c r="Q8" t="s">
        <v>20</v>
      </c>
      <c r="R8" s="92">
        <f>Table3[[#This Row],[Fall 2023]]/Table3[[#Totals],[Fall 2023]]</f>
        <v>0.1486750348675035</v>
      </c>
      <c r="X8" t="s">
        <v>15</v>
      </c>
      <c r="Y8" s="94">
        <v>0.17841213202497769</v>
      </c>
      <c r="Z8" s="92">
        <v>0.2909344490934449</v>
      </c>
      <c r="AC8" t="s">
        <v>20</v>
      </c>
      <c r="AD8" s="94">
        <v>0.18599464763603926</v>
      </c>
      <c r="AE8" s="92">
        <v>0.10460251046025104</v>
      </c>
    </row>
    <row r="9" spans="1:31">
      <c r="A9" t="s">
        <v>21</v>
      </c>
      <c r="B9" s="1">
        <f>SUBTOTAL(109,Table3[Fall 2014])</f>
        <v>2242</v>
      </c>
      <c r="K9" s="1">
        <f>SUBTOTAL(109,Table3[Fall 2023])</f>
        <v>3585</v>
      </c>
    </row>
  </sheetData>
  <pageMargins left="0.7" right="0.7" top="0.75" bottom="0.75" header="0.3" footer="0.3"/>
  <pageSetup orientation="portrait" horizontalDpi="0" verticalDpi="0"/>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00234-485D-484C-A496-F300C68ED00F}">
  <dimension ref="A1:I16"/>
  <sheetViews>
    <sheetView workbookViewId="0">
      <selection activeCell="I24" sqref="I24"/>
    </sheetView>
  </sheetViews>
  <sheetFormatPr baseColWidth="10" defaultColWidth="8.83203125" defaultRowHeight="15"/>
  <cols>
    <col min="6" max="6" width="1.6640625" customWidth="1"/>
    <col min="7" max="7" width="8.5" customWidth="1"/>
  </cols>
  <sheetData>
    <row r="1" spans="1:9">
      <c r="B1" s="43">
        <v>2020</v>
      </c>
      <c r="C1" s="43">
        <v>2021</v>
      </c>
      <c r="D1" s="43">
        <v>2022</v>
      </c>
      <c r="E1" s="43">
        <v>2023</v>
      </c>
    </row>
    <row r="2" spans="1:9">
      <c r="A2" t="s">
        <v>14</v>
      </c>
      <c r="B2" s="27">
        <v>500</v>
      </c>
      <c r="C2" s="27">
        <v>477</v>
      </c>
      <c r="D2" s="27">
        <v>465</v>
      </c>
      <c r="E2" s="27">
        <v>470</v>
      </c>
      <c r="F2" s="92"/>
      <c r="G2" t="s">
        <v>14</v>
      </c>
      <c r="H2" s="92">
        <f>E2/$E$9</f>
        <v>6.3436361182345802E-2</v>
      </c>
    </row>
    <row r="3" spans="1:9">
      <c r="A3" t="s">
        <v>15</v>
      </c>
      <c r="B3" s="27">
        <v>1113</v>
      </c>
      <c r="C3" s="27">
        <v>1257</v>
      </c>
      <c r="D3" s="27">
        <v>1512</v>
      </c>
      <c r="E3" s="27">
        <v>2129</v>
      </c>
      <c r="F3" s="92"/>
      <c r="G3" t="s">
        <v>15</v>
      </c>
      <c r="H3" s="92">
        <f t="shared" ref="H3:H8" si="0">E3/$E$9</f>
        <v>0.28735321905790256</v>
      </c>
      <c r="I3" s="97">
        <f>E3-E5</f>
        <v>318</v>
      </c>
    </row>
    <row r="4" spans="1:9">
      <c r="A4" t="s">
        <v>16</v>
      </c>
      <c r="B4" s="27">
        <v>237</v>
      </c>
      <c r="C4" s="27">
        <v>206</v>
      </c>
      <c r="D4" s="27">
        <v>198</v>
      </c>
      <c r="E4" s="27">
        <v>220</v>
      </c>
      <c r="F4" s="92"/>
      <c r="G4" t="s">
        <v>16</v>
      </c>
      <c r="H4" s="92">
        <f t="shared" si="0"/>
        <v>2.9693615872587394E-2</v>
      </c>
    </row>
    <row r="5" spans="1:9">
      <c r="A5" t="s">
        <v>17</v>
      </c>
      <c r="B5" s="27">
        <v>426</v>
      </c>
      <c r="C5" s="27">
        <v>442</v>
      </c>
      <c r="D5" s="27">
        <v>456</v>
      </c>
      <c r="E5" s="27">
        <v>1811</v>
      </c>
      <c r="F5" s="92"/>
      <c r="G5" t="s">
        <v>17</v>
      </c>
      <c r="H5" s="92">
        <f t="shared" si="0"/>
        <v>0.24443244702388986</v>
      </c>
    </row>
    <row r="6" spans="1:9">
      <c r="A6" t="s">
        <v>22</v>
      </c>
      <c r="B6" s="27">
        <v>934</v>
      </c>
      <c r="C6" s="27">
        <v>1077</v>
      </c>
      <c r="D6" s="27">
        <v>1038</v>
      </c>
      <c r="E6" s="27">
        <v>1522</v>
      </c>
      <c r="F6" s="92"/>
      <c r="G6" t="s">
        <v>22</v>
      </c>
      <c r="H6" s="92">
        <f t="shared" si="0"/>
        <v>0.20542583344580914</v>
      </c>
    </row>
    <row r="7" spans="1:9">
      <c r="A7" t="s">
        <v>19</v>
      </c>
      <c r="B7" s="27">
        <v>106</v>
      </c>
      <c r="C7" s="27">
        <v>142</v>
      </c>
      <c r="D7" s="27">
        <v>158</v>
      </c>
      <c r="E7" s="27">
        <v>345</v>
      </c>
      <c r="F7" s="92"/>
      <c r="G7" t="s">
        <v>19</v>
      </c>
      <c r="H7" s="92">
        <f t="shared" si="0"/>
        <v>4.6564988527466593E-2</v>
      </c>
    </row>
    <row r="8" spans="1:9">
      <c r="A8" t="s">
        <v>23</v>
      </c>
      <c r="B8" s="27">
        <v>874</v>
      </c>
      <c r="C8" s="27">
        <v>820</v>
      </c>
      <c r="D8" s="27">
        <v>876</v>
      </c>
      <c r="E8" s="27">
        <v>912</v>
      </c>
      <c r="F8" s="92"/>
      <c r="G8" t="s">
        <v>23</v>
      </c>
      <c r="H8" s="92">
        <f t="shared" si="0"/>
        <v>0.12309353488999865</v>
      </c>
    </row>
    <row r="9" spans="1:9">
      <c r="E9" s="96">
        <f>SUM(E2:E8)</f>
        <v>7409</v>
      </c>
    </row>
    <row r="15" spans="1:9">
      <c r="B15" s="43">
        <v>2020</v>
      </c>
      <c r="C15" s="43">
        <v>2021</v>
      </c>
      <c r="D15" s="43">
        <v>2022</v>
      </c>
      <c r="E15" s="43">
        <v>2023</v>
      </c>
    </row>
    <row r="16" spans="1:9">
      <c r="A16" t="s">
        <v>15</v>
      </c>
      <c r="B16" s="27">
        <v>1113</v>
      </c>
      <c r="C16" s="27">
        <v>1257</v>
      </c>
      <c r="D16" s="27">
        <v>1512</v>
      </c>
      <c r="E16" s="27">
        <v>2129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C5487-0E02-A842-B530-311C94DB9531}">
  <dimension ref="A1:I116"/>
  <sheetViews>
    <sheetView tabSelected="1" topLeftCell="A3" zoomScale="125" zoomScaleNormal="80" workbookViewId="0">
      <selection activeCell="H21" sqref="H21"/>
    </sheetView>
  </sheetViews>
  <sheetFormatPr baseColWidth="10" defaultColWidth="8.83203125" defaultRowHeight="15"/>
  <cols>
    <col min="1" max="1" width="10.6640625" bestFit="1" customWidth="1"/>
    <col min="2" max="5" width="6" bestFit="1" customWidth="1"/>
    <col min="6" max="6" width="1.6640625" customWidth="1"/>
    <col min="7" max="7" width="8.5" customWidth="1"/>
  </cols>
  <sheetData>
    <row r="1" spans="1:9">
      <c r="A1" t="s">
        <v>78</v>
      </c>
      <c r="B1" s="43" t="s">
        <v>77</v>
      </c>
      <c r="C1" s="43" t="s">
        <v>76</v>
      </c>
      <c r="D1" s="43" t="s">
        <v>75</v>
      </c>
      <c r="E1" s="43" t="s">
        <v>74</v>
      </c>
    </row>
    <row r="2" spans="1:9">
      <c r="A2" t="s">
        <v>15</v>
      </c>
      <c r="B2" s="27">
        <v>1113</v>
      </c>
      <c r="C2" s="27">
        <v>1257</v>
      </c>
      <c r="D2" s="27">
        <v>1512</v>
      </c>
      <c r="E2" s="27">
        <v>2129</v>
      </c>
      <c r="F2" s="92"/>
      <c r="G2" t="s">
        <v>15</v>
      </c>
      <c r="H2" s="92">
        <f>Table1[[#This Row],[2023]]/Table1[[#Totals],[2023]]</f>
        <v>0.28735321905790256</v>
      </c>
      <c r="I2" s="92">
        <f>(Table1[[#This Row],[2023]]-Table1[[#This Row],[2022]])/Table1[[#This Row],[2022]]</f>
        <v>0.40806878306878308</v>
      </c>
    </row>
    <row r="3" spans="1:9">
      <c r="A3" t="s">
        <v>17</v>
      </c>
      <c r="B3" s="27">
        <v>426</v>
      </c>
      <c r="C3" s="27">
        <v>442</v>
      </c>
      <c r="D3" s="27">
        <v>456</v>
      </c>
      <c r="E3" s="27">
        <v>1811</v>
      </c>
      <c r="F3" s="92"/>
      <c r="G3" t="s">
        <v>16</v>
      </c>
      <c r="H3" s="92">
        <f>Table1[[#This Row],[2023]]/Table1[[#Totals],[2023]]</f>
        <v>0.24443244702388986</v>
      </c>
      <c r="I3" s="92">
        <f>(E2-Table1[[#This Row],[2023]])/Table1[[#This Row],[2023]]</f>
        <v>0.1755935946990613</v>
      </c>
    </row>
    <row r="4" spans="1:9">
      <c r="A4" t="s">
        <v>22</v>
      </c>
      <c r="B4" s="27">
        <v>934</v>
      </c>
      <c r="C4" s="27">
        <v>1077</v>
      </c>
      <c r="D4" s="27">
        <v>1038</v>
      </c>
      <c r="E4" s="27">
        <v>1522</v>
      </c>
      <c r="F4" s="92"/>
      <c r="G4" t="s">
        <v>17</v>
      </c>
      <c r="H4" s="92">
        <f>Table1[[#This Row],[2023]]/Table1[[#Totals],[2023]]</f>
        <v>0.20542583344580914</v>
      </c>
    </row>
    <row r="5" spans="1:9">
      <c r="A5" t="s">
        <v>23</v>
      </c>
      <c r="B5" s="27">
        <v>874</v>
      </c>
      <c r="C5" s="27">
        <v>820</v>
      </c>
      <c r="D5" s="27">
        <v>876</v>
      </c>
      <c r="E5" s="27">
        <v>912</v>
      </c>
      <c r="F5" s="92"/>
      <c r="G5" t="s">
        <v>22</v>
      </c>
      <c r="H5" s="92">
        <f>Table1[[#This Row],[2023]]/Table1[[#Totals],[2023]]</f>
        <v>0.12309353488999865</v>
      </c>
    </row>
    <row r="6" spans="1:9">
      <c r="A6" t="s">
        <v>14</v>
      </c>
      <c r="B6" s="27">
        <v>500</v>
      </c>
      <c r="C6" s="27">
        <v>477</v>
      </c>
      <c r="D6" s="27">
        <v>465</v>
      </c>
      <c r="E6" s="27">
        <v>470</v>
      </c>
      <c r="F6" s="92"/>
      <c r="G6" t="s">
        <v>19</v>
      </c>
      <c r="H6" s="92">
        <f>Table1[[#This Row],[2023]]/Table1[[#Totals],[2023]]</f>
        <v>6.3436361182345802E-2</v>
      </c>
    </row>
    <row r="7" spans="1:9">
      <c r="A7" t="s">
        <v>19</v>
      </c>
      <c r="B7" s="27">
        <v>106</v>
      </c>
      <c r="C7" s="27">
        <v>142</v>
      </c>
      <c r="D7" s="27">
        <v>158</v>
      </c>
      <c r="E7" s="27">
        <v>345</v>
      </c>
      <c r="F7" s="92"/>
      <c r="G7" t="s">
        <v>23</v>
      </c>
      <c r="H7" s="92">
        <f>Table1[[#This Row],[2023]]/Table1[[#Totals],[2023]]</f>
        <v>4.6564988527466593E-2</v>
      </c>
    </row>
    <row r="8" spans="1:9">
      <c r="A8" t="s">
        <v>16</v>
      </c>
      <c r="B8" s="27">
        <v>237</v>
      </c>
      <c r="C8" s="27">
        <v>206</v>
      </c>
      <c r="D8" s="27">
        <v>198</v>
      </c>
      <c r="E8" s="27">
        <v>220</v>
      </c>
      <c r="F8" s="92"/>
      <c r="G8" t="s">
        <v>14</v>
      </c>
      <c r="H8" s="92">
        <f>Table1[[#This Row],[2023]]/Table1[[#Totals],[2023]]</f>
        <v>2.9693615872587394E-2</v>
      </c>
    </row>
    <row r="9" spans="1:9">
      <c r="A9" t="s">
        <v>21</v>
      </c>
      <c r="B9" s="100"/>
      <c r="C9" s="100"/>
      <c r="D9" s="100"/>
      <c r="E9" s="99">
        <f>SUBTOTAL(109,Table1[2023])</f>
        <v>7409</v>
      </c>
    </row>
    <row r="15" spans="1:9">
      <c r="B15" s="43">
        <v>2020</v>
      </c>
      <c r="C15" s="43">
        <v>2021</v>
      </c>
      <c r="D15" s="43">
        <v>2022</v>
      </c>
      <c r="E15" s="43">
        <v>2023</v>
      </c>
    </row>
    <row r="16" spans="1:9">
      <c r="A16" t="s">
        <v>15</v>
      </c>
      <c r="B16" s="27">
        <v>1113</v>
      </c>
      <c r="C16" s="27">
        <v>1257</v>
      </c>
      <c r="D16" s="27">
        <v>1512</v>
      </c>
      <c r="E16" s="27">
        <v>2129</v>
      </c>
    </row>
    <row r="108" spans="1:5">
      <c r="A108" t="s">
        <v>78</v>
      </c>
      <c r="B108" s="43" t="s">
        <v>77</v>
      </c>
      <c r="C108" s="43" t="s">
        <v>76</v>
      </c>
      <c r="D108" s="43" t="s">
        <v>75</v>
      </c>
      <c r="E108" s="43" t="s">
        <v>74</v>
      </c>
    </row>
    <row r="109" spans="1:5">
      <c r="A109" t="s">
        <v>15</v>
      </c>
      <c r="B109" s="27">
        <v>1113</v>
      </c>
      <c r="C109" s="27">
        <v>1257</v>
      </c>
      <c r="D109" s="27">
        <v>1512</v>
      </c>
      <c r="E109" s="27">
        <v>2129</v>
      </c>
    </row>
    <row r="110" spans="1:5">
      <c r="A110" t="s">
        <v>17</v>
      </c>
      <c r="B110" s="27">
        <v>426</v>
      </c>
      <c r="C110" s="27">
        <v>442</v>
      </c>
      <c r="D110" s="27">
        <v>456</v>
      </c>
      <c r="E110" s="27">
        <v>1811</v>
      </c>
    </row>
    <row r="111" spans="1:5">
      <c r="A111" t="s">
        <v>22</v>
      </c>
      <c r="B111" s="27">
        <v>934</v>
      </c>
      <c r="C111" s="27">
        <v>1077</v>
      </c>
      <c r="D111" s="27">
        <v>1038</v>
      </c>
      <c r="E111" s="27">
        <v>1522</v>
      </c>
    </row>
    <row r="112" spans="1:5">
      <c r="A112" t="s">
        <v>23</v>
      </c>
      <c r="B112" s="27">
        <v>874</v>
      </c>
      <c r="C112" s="27">
        <v>820</v>
      </c>
      <c r="D112" s="27">
        <v>876</v>
      </c>
      <c r="E112" s="27">
        <v>912</v>
      </c>
    </row>
    <row r="113" spans="1:5">
      <c r="A113" t="s">
        <v>14</v>
      </c>
      <c r="B113" s="27">
        <v>500</v>
      </c>
      <c r="C113" s="27">
        <v>477</v>
      </c>
      <c r="D113" s="27">
        <v>465</v>
      </c>
      <c r="E113" s="27">
        <v>470</v>
      </c>
    </row>
    <row r="114" spans="1:5">
      <c r="A114" t="s">
        <v>19</v>
      </c>
      <c r="B114" s="27">
        <v>106</v>
      </c>
      <c r="C114" s="27">
        <v>142</v>
      </c>
      <c r="D114" s="27">
        <v>158</v>
      </c>
      <c r="E114" s="27">
        <v>345</v>
      </c>
    </row>
    <row r="115" spans="1:5">
      <c r="A115" t="s">
        <v>16</v>
      </c>
      <c r="B115" s="27">
        <v>237</v>
      </c>
      <c r="C115" s="27">
        <v>206</v>
      </c>
      <c r="D115" s="27">
        <v>198</v>
      </c>
      <c r="E115" s="27">
        <v>220</v>
      </c>
    </row>
    <row r="116" spans="1:5">
      <c r="A116" t="s">
        <v>21</v>
      </c>
      <c r="B116" s="100"/>
      <c r="C116" s="100"/>
      <c r="D116" s="100"/>
      <c r="E116" s="99">
        <f>SUBTOTAL(109,Table15[2023])</f>
        <v>7409</v>
      </c>
    </row>
  </sheetData>
  <pageMargins left="0.7" right="0.7" top="0.75" bottom="0.75" header="0.3" footer="0.3"/>
  <drawing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95174-24CB-44CB-A83A-C81133A80D12}">
  <sheetPr>
    <pageSetUpPr fitToPage="1"/>
  </sheetPr>
  <dimension ref="A1:T72"/>
  <sheetViews>
    <sheetView showGridLines="0" view="pageBreakPreview" topLeftCell="A20" zoomScaleNormal="100" zoomScaleSheetLayoutView="100" workbookViewId="0">
      <selection activeCell="Q30" sqref="Q30"/>
    </sheetView>
  </sheetViews>
  <sheetFormatPr baseColWidth="10" defaultColWidth="11.5" defaultRowHeight="13"/>
  <cols>
    <col min="1" max="1" width="36.1640625" style="3" customWidth="1"/>
    <col min="2" max="11" width="9.6640625" style="3" customWidth="1"/>
    <col min="12" max="12" width="0.83203125" style="3" customWidth="1"/>
    <col min="13" max="13" width="10.5" style="3" customWidth="1"/>
    <col min="14" max="15" width="7.83203125" style="3" customWidth="1"/>
    <col min="16" max="16384" width="11.5" style="3"/>
  </cols>
  <sheetData>
    <row r="1" spans="1:14" s="49" customFormat="1" ht="15">
      <c r="A1" s="50" t="s">
        <v>24</v>
      </c>
      <c r="B1" s="51"/>
      <c r="C1" s="51"/>
      <c r="D1" s="51"/>
      <c r="E1" s="53"/>
      <c r="F1" s="51"/>
      <c r="G1" s="51"/>
      <c r="H1" s="53"/>
      <c r="I1" s="52"/>
      <c r="J1" s="51"/>
      <c r="K1" s="51"/>
      <c r="L1" s="51"/>
      <c r="M1" s="50"/>
    </row>
    <row r="2" spans="1:14" s="49" customFormat="1" ht="15">
      <c r="A2" s="52" t="s">
        <v>25</v>
      </c>
      <c r="B2" s="50"/>
      <c r="C2" s="50"/>
      <c r="D2" s="50"/>
      <c r="E2" s="50"/>
      <c r="F2" s="50"/>
      <c r="G2" s="50"/>
      <c r="H2" s="50"/>
      <c r="I2" s="50"/>
      <c r="J2" s="50"/>
      <c r="K2" s="50"/>
      <c r="L2" s="50"/>
      <c r="M2" s="50"/>
    </row>
    <row r="3" spans="1:14" s="49" customFormat="1" ht="15">
      <c r="A3" s="50" t="s">
        <v>26</v>
      </c>
      <c r="B3" s="54"/>
      <c r="C3" s="54"/>
      <c r="D3" s="54"/>
      <c r="E3" s="55"/>
      <c r="F3" s="54"/>
      <c r="G3" s="54"/>
      <c r="H3" s="55"/>
      <c r="I3" s="50"/>
      <c r="J3" s="54"/>
      <c r="K3" s="54"/>
      <c r="L3" s="51"/>
      <c r="M3" s="50"/>
    </row>
    <row r="4" spans="1:14" s="49" customFormat="1" ht="15">
      <c r="A4" s="52" t="s">
        <v>27</v>
      </c>
      <c r="B4" s="51"/>
      <c r="C4" s="51"/>
      <c r="D4" s="51"/>
      <c r="E4" s="53"/>
      <c r="F4" s="51"/>
      <c r="G4" s="51"/>
      <c r="H4" s="53"/>
      <c r="I4" s="52"/>
      <c r="J4" s="51"/>
      <c r="K4" s="51"/>
      <c r="L4" s="51"/>
      <c r="M4" s="50"/>
    </row>
    <row r="5" spans="1:14" ht="12" customHeight="1">
      <c r="A5" s="48" t="s">
        <v>28</v>
      </c>
      <c r="B5" s="47"/>
      <c r="C5" s="47"/>
      <c r="D5" s="47"/>
      <c r="E5" s="47"/>
      <c r="F5" s="47"/>
      <c r="G5" s="47"/>
      <c r="H5" s="47"/>
      <c r="I5" s="47"/>
      <c r="J5" s="47"/>
      <c r="K5" s="47"/>
      <c r="L5" s="46"/>
      <c r="M5" s="45"/>
    </row>
    <row r="6" spans="1:14" s="20" customFormat="1" ht="12">
      <c r="A6" s="44"/>
      <c r="B6" s="43">
        <v>2014</v>
      </c>
      <c r="C6" s="43">
        <v>2015</v>
      </c>
      <c r="D6" s="43">
        <v>2016</v>
      </c>
      <c r="E6" s="43">
        <v>2017</v>
      </c>
      <c r="F6" s="43">
        <v>2018</v>
      </c>
      <c r="G6" s="43">
        <v>2019</v>
      </c>
      <c r="H6" s="43">
        <v>2020</v>
      </c>
      <c r="I6" s="43">
        <v>2021</v>
      </c>
      <c r="J6" s="43">
        <v>2022</v>
      </c>
      <c r="K6" s="43">
        <v>2023</v>
      </c>
      <c r="L6" s="43"/>
      <c r="M6" s="21"/>
    </row>
    <row r="7" spans="1:14" s="20" customFormat="1" ht="12" customHeight="1">
      <c r="A7" s="42" t="s">
        <v>29</v>
      </c>
      <c r="B7" s="36"/>
      <c r="C7" s="36"/>
      <c r="D7" s="36"/>
      <c r="E7" s="36"/>
      <c r="F7" s="36"/>
      <c r="G7" s="36"/>
      <c r="H7" s="36"/>
      <c r="I7" s="36"/>
      <c r="J7" s="36"/>
      <c r="K7" s="36"/>
      <c r="L7" s="21"/>
      <c r="M7" s="21"/>
    </row>
    <row r="8" spans="1:14" s="20" customFormat="1" ht="12">
      <c r="A8" s="40" t="s">
        <v>30</v>
      </c>
      <c r="B8" s="41"/>
      <c r="C8" s="41"/>
      <c r="D8" s="41"/>
      <c r="E8" s="41"/>
      <c r="F8" s="41"/>
      <c r="G8" s="41"/>
      <c r="H8" s="98"/>
      <c r="I8" s="98"/>
      <c r="J8" s="98"/>
      <c r="K8" s="98"/>
      <c r="M8" s="21"/>
    </row>
    <row r="9" spans="1:14" s="20" customFormat="1" ht="11.25" customHeight="1">
      <c r="A9" s="28" t="s">
        <v>31</v>
      </c>
      <c r="B9" s="27">
        <v>0</v>
      </c>
      <c r="C9" s="27">
        <v>0</v>
      </c>
      <c r="D9" s="27">
        <v>0</v>
      </c>
      <c r="E9" s="27">
        <v>0</v>
      </c>
      <c r="F9" s="27">
        <v>0</v>
      </c>
      <c r="G9" s="27">
        <v>0</v>
      </c>
      <c r="H9" s="27">
        <v>1113</v>
      </c>
      <c r="I9" s="27">
        <v>1257</v>
      </c>
      <c r="J9" s="27">
        <v>1512</v>
      </c>
      <c r="K9" s="27">
        <v>2129</v>
      </c>
      <c r="M9" s="21"/>
      <c r="N9" s="56"/>
    </row>
    <row r="10" spans="1:14" s="20" customFormat="1" ht="11.25" customHeight="1">
      <c r="A10" s="28" t="s">
        <v>32</v>
      </c>
      <c r="B10" s="27">
        <v>0</v>
      </c>
      <c r="C10" s="27">
        <v>0</v>
      </c>
      <c r="D10" s="27">
        <v>0</v>
      </c>
      <c r="E10" s="27">
        <v>0</v>
      </c>
      <c r="F10" s="27">
        <v>0</v>
      </c>
      <c r="G10" s="27">
        <v>0</v>
      </c>
      <c r="H10" s="27">
        <v>719</v>
      </c>
      <c r="I10" s="27">
        <v>727</v>
      </c>
      <c r="J10" s="27">
        <v>635</v>
      </c>
      <c r="K10" s="27">
        <v>696</v>
      </c>
      <c r="M10" s="21"/>
    </row>
    <row r="11" spans="1:14" s="20" customFormat="1" ht="11.25" customHeight="1">
      <c r="A11" s="28" t="s">
        <v>33</v>
      </c>
      <c r="B11" s="27">
        <v>0</v>
      </c>
      <c r="C11" s="27">
        <v>0</v>
      </c>
      <c r="D11" s="27">
        <v>0</v>
      </c>
      <c r="E11" s="27">
        <v>0</v>
      </c>
      <c r="F11" s="27">
        <v>0</v>
      </c>
      <c r="G11" s="27">
        <v>0</v>
      </c>
      <c r="H11" s="27">
        <v>131</v>
      </c>
      <c r="I11" s="27">
        <v>134</v>
      </c>
      <c r="J11" s="27">
        <v>114</v>
      </c>
      <c r="K11" s="27">
        <v>142</v>
      </c>
      <c r="M11" s="21"/>
    </row>
    <row r="12" spans="1:14" s="20" customFormat="1" ht="11.25" customHeight="1">
      <c r="A12" s="26" t="s">
        <v>34</v>
      </c>
      <c r="B12" s="25">
        <f t="shared" ref="B12:K12" si="0">IF(OR(B10=0,B9=0),0,B10/B9)</f>
        <v>0</v>
      </c>
      <c r="C12" s="25">
        <f t="shared" si="0"/>
        <v>0</v>
      </c>
      <c r="D12" s="25">
        <f t="shared" si="0"/>
        <v>0</v>
      </c>
      <c r="E12" s="25">
        <f t="shared" si="0"/>
        <v>0</v>
      </c>
      <c r="F12" s="25">
        <f t="shared" si="0"/>
        <v>0</v>
      </c>
      <c r="G12" s="25">
        <f t="shared" si="0"/>
        <v>0</v>
      </c>
      <c r="H12" s="25">
        <f t="shared" si="0"/>
        <v>0.64600179694519322</v>
      </c>
      <c r="I12" s="25">
        <f t="shared" si="0"/>
        <v>0.57836117740652349</v>
      </c>
      <c r="J12" s="25">
        <f t="shared" si="0"/>
        <v>0.419973544973545</v>
      </c>
      <c r="K12" s="25">
        <f t="shared" si="0"/>
        <v>0.32691404415218411</v>
      </c>
      <c r="M12" s="21"/>
    </row>
    <row r="13" spans="1:14" s="20" customFormat="1" ht="11.25" customHeight="1">
      <c r="A13" s="26" t="s">
        <v>35</v>
      </c>
      <c r="B13" s="25">
        <f t="shared" ref="B13:K13" si="1">IF(OR(B11=0,B10=0),0,B11/B10)</f>
        <v>0</v>
      </c>
      <c r="C13" s="25">
        <f t="shared" si="1"/>
        <v>0</v>
      </c>
      <c r="D13" s="25">
        <f t="shared" si="1"/>
        <v>0</v>
      </c>
      <c r="E13" s="25">
        <f t="shared" si="1"/>
        <v>0</v>
      </c>
      <c r="F13" s="25">
        <f t="shared" si="1"/>
        <v>0</v>
      </c>
      <c r="G13" s="25">
        <f t="shared" si="1"/>
        <v>0</v>
      </c>
      <c r="H13" s="25">
        <f t="shared" si="1"/>
        <v>0.18219749652294853</v>
      </c>
      <c r="I13" s="25">
        <f t="shared" si="1"/>
        <v>0.18431911966987621</v>
      </c>
      <c r="J13" s="25">
        <f t="shared" si="1"/>
        <v>0.17952755905511811</v>
      </c>
      <c r="K13" s="25">
        <f t="shared" si="1"/>
        <v>0.20402298850574713</v>
      </c>
      <c r="M13" s="21"/>
    </row>
    <row r="14" spans="1:14" s="20" customFormat="1" ht="5.25" customHeight="1">
      <c r="A14" s="35"/>
      <c r="B14" s="34"/>
      <c r="C14" s="34"/>
      <c r="D14" s="34"/>
      <c r="E14" s="34"/>
      <c r="F14" s="34"/>
      <c r="G14" s="34"/>
      <c r="H14" s="34"/>
      <c r="I14" s="34"/>
      <c r="J14" s="34"/>
      <c r="K14" s="34"/>
      <c r="M14" s="21"/>
    </row>
    <row r="15" spans="1:14" s="20" customFormat="1" ht="12">
      <c r="A15" s="40" t="s">
        <v>36</v>
      </c>
      <c r="B15" s="31"/>
      <c r="C15" s="31"/>
      <c r="D15" s="31"/>
      <c r="E15" s="31"/>
      <c r="F15" s="31"/>
      <c r="G15" s="31"/>
      <c r="H15" s="31"/>
      <c r="I15" s="31"/>
      <c r="J15" s="31"/>
      <c r="K15" s="31"/>
      <c r="M15" s="21"/>
    </row>
    <row r="16" spans="1:14" s="20" customFormat="1" ht="11.25" customHeight="1">
      <c r="A16" s="28" t="s">
        <v>31</v>
      </c>
      <c r="B16" s="27">
        <v>0</v>
      </c>
      <c r="C16" s="27">
        <v>0</v>
      </c>
      <c r="D16" s="27">
        <v>0</v>
      </c>
      <c r="E16" s="27">
        <v>0</v>
      </c>
      <c r="F16" s="27">
        <v>0</v>
      </c>
      <c r="G16" s="27">
        <v>0</v>
      </c>
      <c r="H16" s="27">
        <v>128</v>
      </c>
      <c r="I16" s="27">
        <v>135</v>
      </c>
      <c r="J16" s="27">
        <v>133</v>
      </c>
      <c r="K16" s="27">
        <v>164</v>
      </c>
      <c r="M16" s="21"/>
    </row>
    <row r="17" spans="1:13" s="20" customFormat="1" ht="11.25" customHeight="1">
      <c r="A17" s="28" t="s">
        <v>32</v>
      </c>
      <c r="B17" s="27">
        <v>0</v>
      </c>
      <c r="C17" s="27">
        <v>0</v>
      </c>
      <c r="D17" s="27">
        <v>0</v>
      </c>
      <c r="E17" s="27">
        <v>0</v>
      </c>
      <c r="F17" s="27">
        <v>0</v>
      </c>
      <c r="G17" s="27">
        <v>0</v>
      </c>
      <c r="H17" s="27">
        <v>85</v>
      </c>
      <c r="I17" s="27">
        <v>96</v>
      </c>
      <c r="J17" s="27">
        <v>89</v>
      </c>
      <c r="K17" s="27">
        <v>118</v>
      </c>
      <c r="M17" s="21"/>
    </row>
    <row r="18" spans="1:13" s="20" customFormat="1" ht="11.25" customHeight="1">
      <c r="A18" s="28" t="s">
        <v>33</v>
      </c>
      <c r="B18" s="27">
        <v>0</v>
      </c>
      <c r="C18" s="27">
        <v>0</v>
      </c>
      <c r="D18" s="27">
        <v>0</v>
      </c>
      <c r="E18" s="27">
        <v>0</v>
      </c>
      <c r="F18" s="27">
        <v>0</v>
      </c>
      <c r="G18" s="27">
        <v>0</v>
      </c>
      <c r="H18" s="27">
        <v>47</v>
      </c>
      <c r="I18" s="27">
        <v>61</v>
      </c>
      <c r="J18" s="27">
        <v>42</v>
      </c>
      <c r="K18" s="27">
        <v>63</v>
      </c>
      <c r="M18" s="21"/>
    </row>
    <row r="19" spans="1:13" s="20" customFormat="1" ht="11.25" customHeight="1">
      <c r="A19" s="26" t="s">
        <v>34</v>
      </c>
      <c r="B19" s="25">
        <f t="shared" ref="B19:K19" si="2">IF(OR(B17=0,B16=0),0,B17/B16)</f>
        <v>0</v>
      </c>
      <c r="C19" s="25">
        <f t="shared" si="2"/>
        <v>0</v>
      </c>
      <c r="D19" s="25">
        <f t="shared" si="2"/>
        <v>0</v>
      </c>
      <c r="E19" s="25">
        <f t="shared" si="2"/>
        <v>0</v>
      </c>
      <c r="F19" s="25">
        <f t="shared" si="2"/>
        <v>0</v>
      </c>
      <c r="G19" s="25">
        <f t="shared" si="2"/>
        <v>0</v>
      </c>
      <c r="H19" s="25">
        <f t="shared" si="2"/>
        <v>0.6640625</v>
      </c>
      <c r="I19" s="25">
        <f t="shared" si="2"/>
        <v>0.71111111111111114</v>
      </c>
      <c r="J19" s="25">
        <f t="shared" si="2"/>
        <v>0.66917293233082709</v>
      </c>
      <c r="K19" s="25">
        <f t="shared" si="2"/>
        <v>0.71951219512195119</v>
      </c>
      <c r="M19" s="21"/>
    </row>
    <row r="20" spans="1:13" s="20" customFormat="1" ht="11.25" customHeight="1">
      <c r="A20" s="26" t="s">
        <v>35</v>
      </c>
      <c r="B20" s="25">
        <f t="shared" ref="B20:K20" si="3">IF(OR(B18=0,B17=0),0,B18/B17)</f>
        <v>0</v>
      </c>
      <c r="C20" s="25">
        <f t="shared" si="3"/>
        <v>0</v>
      </c>
      <c r="D20" s="25">
        <f t="shared" si="3"/>
        <v>0</v>
      </c>
      <c r="E20" s="25">
        <f t="shared" si="3"/>
        <v>0</v>
      </c>
      <c r="F20" s="25">
        <f t="shared" si="3"/>
        <v>0</v>
      </c>
      <c r="G20" s="25">
        <f t="shared" si="3"/>
        <v>0</v>
      </c>
      <c r="H20" s="25">
        <f t="shared" si="3"/>
        <v>0.55294117647058827</v>
      </c>
      <c r="I20" s="25">
        <f t="shared" si="3"/>
        <v>0.63541666666666663</v>
      </c>
      <c r="J20" s="25">
        <f t="shared" si="3"/>
        <v>0.47191011235955055</v>
      </c>
      <c r="K20" s="25">
        <f t="shared" si="3"/>
        <v>0.53389830508474578</v>
      </c>
      <c r="M20" s="21"/>
    </row>
    <row r="21" spans="1:13" s="20" customFormat="1" ht="5.25" customHeight="1">
      <c r="A21" s="35"/>
      <c r="B21" s="34"/>
      <c r="C21" s="34"/>
      <c r="D21" s="34"/>
      <c r="E21" s="34"/>
      <c r="F21" s="34"/>
      <c r="G21" s="34"/>
      <c r="H21" s="34"/>
      <c r="I21" s="34"/>
      <c r="J21" s="34"/>
      <c r="K21" s="34"/>
      <c r="L21" s="33"/>
      <c r="M21" s="21"/>
    </row>
    <row r="22" spans="1:13" s="20" customFormat="1" ht="10.5" customHeight="1">
      <c r="A22" s="39" t="s">
        <v>37</v>
      </c>
      <c r="B22" s="36"/>
      <c r="C22" s="36"/>
      <c r="D22" s="36"/>
      <c r="E22" s="38"/>
      <c r="F22" s="36"/>
      <c r="G22" s="36"/>
      <c r="H22" s="38"/>
      <c r="I22" s="37"/>
      <c r="J22" s="36"/>
      <c r="K22" s="36"/>
      <c r="L22" s="21"/>
      <c r="M22" s="21"/>
    </row>
    <row r="23" spans="1:13" s="20" customFormat="1" ht="12">
      <c r="A23" s="32" t="s">
        <v>38</v>
      </c>
      <c r="B23" s="31"/>
      <c r="C23" s="31"/>
      <c r="D23" s="31"/>
      <c r="E23" s="31"/>
      <c r="F23" s="31"/>
      <c r="G23" s="31"/>
      <c r="H23" s="31"/>
      <c r="M23" s="21"/>
    </row>
    <row r="24" spans="1:13" s="20" customFormat="1" ht="11.25" customHeight="1">
      <c r="A24" s="30" t="s">
        <v>31</v>
      </c>
      <c r="B24" s="27">
        <v>8</v>
      </c>
      <c r="C24" s="27">
        <v>9</v>
      </c>
      <c r="D24" s="27">
        <v>7</v>
      </c>
      <c r="E24" s="27">
        <v>8</v>
      </c>
      <c r="F24" s="27">
        <v>11</v>
      </c>
      <c r="G24" s="27">
        <v>13</v>
      </c>
      <c r="H24" s="27">
        <v>19</v>
      </c>
      <c r="I24" s="27">
        <v>13</v>
      </c>
      <c r="J24" s="27">
        <v>16</v>
      </c>
      <c r="K24" s="27">
        <v>21</v>
      </c>
      <c r="L24" s="29"/>
      <c r="M24" s="21"/>
    </row>
    <row r="25" spans="1:13" s="20" customFormat="1" ht="11.25" customHeight="1">
      <c r="A25" s="28" t="s">
        <v>32</v>
      </c>
      <c r="B25" s="27">
        <v>7</v>
      </c>
      <c r="C25" s="27">
        <v>9</v>
      </c>
      <c r="D25" s="27">
        <v>7</v>
      </c>
      <c r="E25" s="27">
        <v>8</v>
      </c>
      <c r="F25" s="27">
        <v>10</v>
      </c>
      <c r="G25" s="27">
        <v>11</v>
      </c>
      <c r="H25" s="27">
        <v>17</v>
      </c>
      <c r="I25" s="27">
        <v>12</v>
      </c>
      <c r="J25" s="27">
        <v>14</v>
      </c>
      <c r="K25" s="27">
        <v>19</v>
      </c>
      <c r="M25" s="21"/>
    </row>
    <row r="26" spans="1:13" s="20" customFormat="1" ht="11.25" customHeight="1">
      <c r="A26" s="28" t="s">
        <v>33</v>
      </c>
      <c r="B26" s="27">
        <v>6</v>
      </c>
      <c r="C26" s="27">
        <v>7</v>
      </c>
      <c r="D26" s="27">
        <v>5</v>
      </c>
      <c r="E26" s="27">
        <v>6</v>
      </c>
      <c r="F26" s="27">
        <v>7</v>
      </c>
      <c r="G26" s="27">
        <v>8</v>
      </c>
      <c r="H26" s="27">
        <v>9</v>
      </c>
      <c r="I26" s="27">
        <v>7</v>
      </c>
      <c r="J26" s="27">
        <v>10</v>
      </c>
      <c r="K26" s="27">
        <v>13</v>
      </c>
      <c r="M26" s="21"/>
    </row>
    <row r="27" spans="1:13" s="20" customFormat="1" ht="11.25" customHeight="1">
      <c r="A27" s="26" t="s">
        <v>34</v>
      </c>
      <c r="B27" s="25">
        <f t="shared" ref="B27:K27" si="4">IF(OR(B25=0,B24=0),0,B25/B24)</f>
        <v>0.875</v>
      </c>
      <c r="C27" s="25">
        <f t="shared" si="4"/>
        <v>1</v>
      </c>
      <c r="D27" s="25">
        <f t="shared" si="4"/>
        <v>1</v>
      </c>
      <c r="E27" s="25">
        <f t="shared" si="4"/>
        <v>1</v>
      </c>
      <c r="F27" s="25">
        <f t="shared" si="4"/>
        <v>0.90909090909090906</v>
      </c>
      <c r="G27" s="25">
        <f t="shared" si="4"/>
        <v>0.84615384615384615</v>
      </c>
      <c r="H27" s="25">
        <f t="shared" si="4"/>
        <v>0.89473684210526316</v>
      </c>
      <c r="I27" s="25">
        <f t="shared" si="4"/>
        <v>0.92307692307692313</v>
      </c>
      <c r="J27" s="25">
        <f t="shared" si="4"/>
        <v>0.875</v>
      </c>
      <c r="K27" s="25">
        <f t="shared" si="4"/>
        <v>0.90476190476190477</v>
      </c>
      <c r="M27" s="21"/>
    </row>
    <row r="28" spans="1:13" s="20" customFormat="1" ht="11.25" customHeight="1">
      <c r="A28" s="26" t="s">
        <v>35</v>
      </c>
      <c r="B28" s="25">
        <f t="shared" ref="B28:K28" si="5">IF(OR(B26=0,B25=0),0,B26/B25)</f>
        <v>0.8571428571428571</v>
      </c>
      <c r="C28" s="25">
        <f t="shared" si="5"/>
        <v>0.77777777777777779</v>
      </c>
      <c r="D28" s="25">
        <f t="shared" si="5"/>
        <v>0.7142857142857143</v>
      </c>
      <c r="E28" s="25">
        <f t="shared" si="5"/>
        <v>0.75</v>
      </c>
      <c r="F28" s="25">
        <f t="shared" si="5"/>
        <v>0.7</v>
      </c>
      <c r="G28" s="25">
        <f t="shared" si="5"/>
        <v>0.72727272727272729</v>
      </c>
      <c r="H28" s="25">
        <f t="shared" si="5"/>
        <v>0.52941176470588236</v>
      </c>
      <c r="I28" s="25">
        <f t="shared" si="5"/>
        <v>0.58333333333333337</v>
      </c>
      <c r="J28" s="25">
        <f t="shared" si="5"/>
        <v>0.7142857142857143</v>
      </c>
      <c r="K28" s="25">
        <f t="shared" si="5"/>
        <v>0.68421052631578949</v>
      </c>
      <c r="M28" s="21"/>
    </row>
    <row r="29" spans="1:13" s="20" customFormat="1" ht="5.25" customHeight="1">
      <c r="A29" s="35"/>
      <c r="B29" s="34"/>
      <c r="C29" s="34"/>
      <c r="D29" s="34"/>
      <c r="E29" s="34"/>
      <c r="F29" s="34"/>
      <c r="G29" s="34"/>
      <c r="H29" s="34"/>
      <c r="I29" s="34"/>
      <c r="J29" s="34"/>
      <c r="K29" s="34"/>
      <c r="L29" s="33"/>
      <c r="M29" s="21"/>
    </row>
    <row r="30" spans="1:13" s="20" customFormat="1" ht="12">
      <c r="A30" s="32" t="s">
        <v>39</v>
      </c>
      <c r="B30" s="31"/>
      <c r="C30" s="31"/>
      <c r="D30" s="31"/>
      <c r="E30" s="31"/>
      <c r="F30" s="31"/>
      <c r="G30" s="31"/>
      <c r="H30" s="31"/>
      <c r="M30" s="21"/>
    </row>
    <row r="31" spans="1:13" s="20" customFormat="1" ht="11.25" customHeight="1">
      <c r="A31" s="30" t="s">
        <v>31</v>
      </c>
      <c r="B31" s="27">
        <v>0</v>
      </c>
      <c r="C31" s="27">
        <v>0</v>
      </c>
      <c r="D31" s="27">
        <v>0</v>
      </c>
      <c r="E31" s="27">
        <v>0</v>
      </c>
      <c r="F31" s="27">
        <v>0</v>
      </c>
      <c r="G31" s="27">
        <v>46</v>
      </c>
      <c r="H31" s="27">
        <v>51</v>
      </c>
      <c r="I31" s="27">
        <v>50</v>
      </c>
      <c r="J31" s="27">
        <v>56</v>
      </c>
      <c r="K31" s="27">
        <v>197</v>
      </c>
      <c r="L31" s="29"/>
      <c r="M31" s="21"/>
    </row>
    <row r="32" spans="1:13" s="20" customFormat="1" ht="11.25" customHeight="1">
      <c r="A32" s="28" t="s">
        <v>32</v>
      </c>
      <c r="B32" s="27">
        <v>0</v>
      </c>
      <c r="C32" s="27">
        <v>0</v>
      </c>
      <c r="D32" s="27">
        <v>0</v>
      </c>
      <c r="E32" s="27">
        <v>0</v>
      </c>
      <c r="F32" s="27">
        <v>0</v>
      </c>
      <c r="G32" s="27">
        <v>35</v>
      </c>
      <c r="H32" s="27">
        <v>45</v>
      </c>
      <c r="I32" s="27">
        <v>39</v>
      </c>
      <c r="J32" s="27">
        <v>47</v>
      </c>
      <c r="K32" s="27">
        <v>105</v>
      </c>
      <c r="M32" s="27">
        <f>K31*J34</f>
        <v>165.33928571428572</v>
      </c>
    </row>
    <row r="33" spans="1:20" s="20" customFormat="1" ht="11.25" customHeight="1">
      <c r="A33" s="28" t="s">
        <v>33</v>
      </c>
      <c r="B33" s="27">
        <v>0</v>
      </c>
      <c r="C33" s="27">
        <v>0</v>
      </c>
      <c r="D33" s="27">
        <v>0</v>
      </c>
      <c r="E33" s="27">
        <v>0</v>
      </c>
      <c r="F33" s="27">
        <v>0</v>
      </c>
      <c r="G33" s="27">
        <v>17</v>
      </c>
      <c r="H33" s="27">
        <v>18</v>
      </c>
      <c r="I33" s="27">
        <v>18</v>
      </c>
      <c r="J33" s="27">
        <v>19</v>
      </c>
      <c r="K33" s="27">
        <v>39</v>
      </c>
      <c r="M33" s="95">
        <f>M32*J35</f>
        <v>66.839285714285708</v>
      </c>
    </row>
    <row r="34" spans="1:20" s="20" customFormat="1" ht="11.25" customHeight="1">
      <c r="A34" s="26" t="s">
        <v>34</v>
      </c>
      <c r="B34" s="25">
        <f t="shared" ref="B34:K34" si="6">IF(OR(B32=0,B31=0),0,B32/B31)</f>
        <v>0</v>
      </c>
      <c r="C34" s="25">
        <f t="shared" si="6"/>
        <v>0</v>
      </c>
      <c r="D34" s="25">
        <f t="shared" si="6"/>
        <v>0</v>
      </c>
      <c r="E34" s="25">
        <f t="shared" si="6"/>
        <v>0</v>
      </c>
      <c r="F34" s="25">
        <f t="shared" si="6"/>
        <v>0</v>
      </c>
      <c r="G34" s="25">
        <f t="shared" si="6"/>
        <v>0.76086956521739135</v>
      </c>
      <c r="H34" s="25">
        <f t="shared" si="6"/>
        <v>0.88235294117647056</v>
      </c>
      <c r="I34" s="25">
        <f t="shared" si="6"/>
        <v>0.78</v>
      </c>
      <c r="J34" s="25">
        <f t="shared" si="6"/>
        <v>0.8392857142857143</v>
      </c>
      <c r="K34" s="25">
        <f t="shared" si="6"/>
        <v>0.53299492385786806</v>
      </c>
      <c r="M34" s="21"/>
    </row>
    <row r="35" spans="1:20" s="20" customFormat="1" ht="11.25" customHeight="1">
      <c r="A35" s="24" t="s">
        <v>35</v>
      </c>
      <c r="B35" s="23">
        <f t="shared" ref="B35:K35" si="7">IF(OR(B33=0,B32=0),0,B33/B32)</f>
        <v>0</v>
      </c>
      <c r="C35" s="23">
        <f t="shared" si="7"/>
        <v>0</v>
      </c>
      <c r="D35" s="23">
        <f t="shared" si="7"/>
        <v>0</v>
      </c>
      <c r="E35" s="23">
        <f t="shared" si="7"/>
        <v>0</v>
      </c>
      <c r="F35" s="23">
        <f t="shared" si="7"/>
        <v>0</v>
      </c>
      <c r="G35" s="23">
        <f t="shared" si="7"/>
        <v>0.48571428571428571</v>
      </c>
      <c r="H35" s="23">
        <f t="shared" si="7"/>
        <v>0.4</v>
      </c>
      <c r="I35" s="23">
        <f t="shared" si="7"/>
        <v>0.46153846153846156</v>
      </c>
      <c r="J35" s="23">
        <f t="shared" si="7"/>
        <v>0.40425531914893614</v>
      </c>
      <c r="K35" s="23">
        <f t="shared" si="7"/>
        <v>0.37142857142857144</v>
      </c>
      <c r="L35" s="22"/>
      <c r="M35" s="21"/>
    </row>
    <row r="36" spans="1:20" s="4" customFormat="1" ht="14.25" customHeight="1">
      <c r="A36" s="19" t="s">
        <v>40</v>
      </c>
      <c r="B36" s="15"/>
      <c r="C36" s="15"/>
      <c r="D36" s="15"/>
      <c r="E36" s="18"/>
      <c r="F36" s="15"/>
      <c r="G36" s="15"/>
      <c r="H36" s="18"/>
      <c r="I36" s="17"/>
      <c r="J36" s="16"/>
      <c r="K36" s="15"/>
      <c r="L36" s="15"/>
      <c r="M36" s="5"/>
    </row>
    <row r="37" spans="1:20" s="4" customFormat="1" ht="10" customHeight="1">
      <c r="A37" s="9" t="s">
        <v>41</v>
      </c>
      <c r="B37" s="6"/>
      <c r="C37" s="6"/>
      <c r="D37" s="6"/>
      <c r="E37" s="8"/>
      <c r="F37" s="6"/>
      <c r="G37" s="6"/>
      <c r="H37" s="8"/>
      <c r="I37" s="7"/>
      <c r="J37" s="6"/>
      <c r="K37" s="6"/>
      <c r="L37" s="6"/>
      <c r="M37" s="5"/>
    </row>
    <row r="38" spans="1:20" s="4" customFormat="1" ht="10" customHeight="1">
      <c r="A38" s="9" t="s">
        <v>42</v>
      </c>
      <c r="B38" s="6"/>
      <c r="C38" s="6"/>
      <c r="D38" s="6"/>
      <c r="E38" s="8"/>
      <c r="F38" s="6"/>
      <c r="G38" s="6"/>
      <c r="H38" s="8"/>
      <c r="I38" s="7"/>
      <c r="J38" s="6"/>
      <c r="K38" s="6"/>
      <c r="L38" s="6"/>
      <c r="M38" s="5"/>
    </row>
    <row r="39" spans="1:20" s="4" customFormat="1" ht="10" customHeight="1">
      <c r="A39" s="9" t="s">
        <v>43</v>
      </c>
      <c r="B39" s="6"/>
      <c r="C39" s="6"/>
      <c r="D39" s="6"/>
      <c r="E39" s="8"/>
      <c r="F39" s="6"/>
      <c r="G39" s="6"/>
      <c r="H39" s="8"/>
      <c r="I39" s="7"/>
      <c r="J39" s="6"/>
      <c r="K39" s="6"/>
      <c r="L39" s="6"/>
      <c r="M39" s="5"/>
    </row>
    <row r="40" spans="1:20" s="4" customFormat="1" ht="10" customHeight="1">
      <c r="A40" s="14" t="s">
        <v>44</v>
      </c>
      <c r="B40" s="6"/>
      <c r="C40" s="6"/>
      <c r="D40" s="6"/>
      <c r="E40" s="8"/>
      <c r="F40" s="6"/>
      <c r="G40" s="6"/>
      <c r="H40" s="8"/>
      <c r="I40" s="7"/>
      <c r="J40" s="6"/>
      <c r="K40" s="6"/>
      <c r="L40" s="6"/>
      <c r="M40" s="5"/>
    </row>
    <row r="41" spans="1:20" s="4" customFormat="1" ht="9.75" customHeight="1">
      <c r="A41" s="14" t="s">
        <v>45</v>
      </c>
      <c r="B41" s="6"/>
      <c r="C41" s="6"/>
      <c r="D41" s="6"/>
      <c r="E41" s="8"/>
      <c r="F41" s="6"/>
      <c r="G41" s="6"/>
      <c r="H41" s="8"/>
      <c r="I41" s="7"/>
      <c r="J41" s="6"/>
      <c r="K41" s="6"/>
      <c r="L41" s="6"/>
      <c r="M41" s="5"/>
    </row>
    <row r="42" spans="1:20" s="10" customFormat="1" ht="9.75" customHeight="1">
      <c r="A42" s="13" t="s">
        <v>46</v>
      </c>
      <c r="B42" s="12"/>
      <c r="C42" s="4"/>
      <c r="K42" s="11"/>
      <c r="Q42" s="11"/>
      <c r="R42" s="4"/>
      <c r="S42" s="4"/>
      <c r="T42" s="4"/>
    </row>
    <row r="43" spans="1:20" s="4" customFormat="1" ht="9.75" customHeight="1">
      <c r="A43" s="9" t="s">
        <v>47</v>
      </c>
      <c r="B43" s="6"/>
      <c r="C43" s="6"/>
      <c r="D43" s="6"/>
      <c r="E43" s="8"/>
      <c r="F43" s="6"/>
      <c r="G43" s="6"/>
      <c r="H43" s="8"/>
      <c r="I43" s="7"/>
      <c r="J43" s="6"/>
      <c r="K43" s="6"/>
      <c r="L43" s="6"/>
      <c r="M43" s="5"/>
    </row>
    <row r="44" spans="1:20" s="4" customFormat="1" ht="9.75" customHeight="1">
      <c r="A44" s="9" t="s">
        <v>48</v>
      </c>
      <c r="B44" s="6"/>
      <c r="C44" s="6"/>
      <c r="D44" s="6"/>
      <c r="E44" s="8"/>
      <c r="F44" s="6"/>
      <c r="G44" s="6"/>
      <c r="H44" s="8"/>
      <c r="I44" s="7"/>
      <c r="J44" s="6"/>
      <c r="K44" s="6"/>
      <c r="L44" s="6"/>
      <c r="M44" s="5"/>
    </row>
    <row r="45" spans="1:20" s="4" customFormat="1" ht="9.75" customHeight="1">
      <c r="A45" s="9" t="s">
        <v>49</v>
      </c>
      <c r="B45" s="6"/>
      <c r="C45" s="6"/>
      <c r="D45" s="6"/>
      <c r="E45" s="8"/>
      <c r="F45" s="6"/>
      <c r="G45" s="6"/>
      <c r="H45" s="8"/>
      <c r="I45" s="7"/>
      <c r="J45" s="6"/>
      <c r="K45" s="6"/>
      <c r="L45" s="6"/>
      <c r="M45" s="5"/>
    </row>
    <row r="48" spans="1:20">
      <c r="A48" s="57" t="s">
        <v>39</v>
      </c>
      <c r="B48" s="58">
        <v>2019</v>
      </c>
      <c r="C48" s="58">
        <v>2020</v>
      </c>
      <c r="D48" s="58">
        <v>2021</v>
      </c>
      <c r="E48" s="58">
        <v>2022</v>
      </c>
      <c r="F48" s="58">
        <v>2023</v>
      </c>
      <c r="H48" s="3" t="s">
        <v>50</v>
      </c>
    </row>
    <row r="49" spans="1:8">
      <c r="A49" s="59" t="s">
        <v>31</v>
      </c>
      <c r="B49" s="60">
        <v>46</v>
      </c>
      <c r="C49" s="60">
        <v>51</v>
      </c>
      <c r="D49" s="60">
        <v>50</v>
      </c>
      <c r="E49" s="60">
        <v>56</v>
      </c>
      <c r="F49" s="60">
        <v>197</v>
      </c>
      <c r="H49" s="64">
        <f>(F49-B49)/B49</f>
        <v>3.2826086956521738</v>
      </c>
    </row>
    <row r="50" spans="1:8">
      <c r="A50" s="61" t="s">
        <v>32</v>
      </c>
      <c r="B50" s="60">
        <v>35</v>
      </c>
      <c r="C50" s="60">
        <v>45</v>
      </c>
      <c r="D50" s="60">
        <v>39</v>
      </c>
      <c r="E50" s="60">
        <v>47</v>
      </c>
      <c r="F50" s="60">
        <v>105</v>
      </c>
      <c r="H50" s="64">
        <f t="shared" ref="H50:H51" si="8">(F50-B50)/B50</f>
        <v>2</v>
      </c>
    </row>
    <row r="51" spans="1:8">
      <c r="A51" s="61" t="s">
        <v>33</v>
      </c>
      <c r="B51" s="60">
        <v>17</v>
      </c>
      <c r="C51" s="60">
        <v>18</v>
      </c>
      <c r="D51" s="60">
        <v>18</v>
      </c>
      <c r="E51" s="60">
        <v>19</v>
      </c>
      <c r="F51" s="60">
        <v>39</v>
      </c>
      <c r="H51" s="64">
        <f t="shared" si="8"/>
        <v>1.2941176470588236</v>
      </c>
    </row>
    <row r="52" spans="1:8">
      <c r="A52" s="62" t="s">
        <v>34</v>
      </c>
      <c r="B52" s="63">
        <f t="shared" ref="B52:F53" si="9">IF(OR(B50=0,B49=0),0,B50/B49)</f>
        <v>0.76086956521739135</v>
      </c>
      <c r="C52" s="63">
        <f t="shared" si="9"/>
        <v>0.88235294117647056</v>
      </c>
      <c r="D52" s="63">
        <f t="shared" si="9"/>
        <v>0.78</v>
      </c>
      <c r="E52" s="63">
        <f t="shared" si="9"/>
        <v>0.8392857142857143</v>
      </c>
      <c r="F52" s="63">
        <f t="shared" si="9"/>
        <v>0.53299492385786806</v>
      </c>
    </row>
    <row r="53" spans="1:8">
      <c r="A53" s="62" t="s">
        <v>35</v>
      </c>
      <c r="B53" s="63">
        <f t="shared" si="9"/>
        <v>0.48571428571428571</v>
      </c>
      <c r="C53" s="63">
        <f t="shared" si="9"/>
        <v>0.4</v>
      </c>
      <c r="D53" s="63">
        <f t="shared" si="9"/>
        <v>0.46153846153846156</v>
      </c>
      <c r="E53" s="63">
        <f t="shared" si="9"/>
        <v>0.40425531914893614</v>
      </c>
      <c r="F53" s="63">
        <f t="shared" si="9"/>
        <v>0.37142857142857144</v>
      </c>
    </row>
    <row r="59" spans="1:8">
      <c r="A59" s="57"/>
      <c r="B59" s="58">
        <v>2019</v>
      </c>
      <c r="C59" s="58">
        <v>2020</v>
      </c>
      <c r="D59" s="58">
        <v>2021</v>
      </c>
      <c r="E59" s="58">
        <v>2022</v>
      </c>
      <c r="F59" s="58">
        <v>2023</v>
      </c>
    </row>
    <row r="60" spans="1:8">
      <c r="A60" s="61" t="s">
        <v>33</v>
      </c>
      <c r="B60" s="60">
        <v>17</v>
      </c>
      <c r="C60" s="60">
        <v>18</v>
      </c>
      <c r="D60" s="60">
        <v>18</v>
      </c>
      <c r="E60" s="60">
        <v>19</v>
      </c>
      <c r="F60" s="60">
        <v>39</v>
      </c>
    </row>
    <row r="61" spans="1:8">
      <c r="A61" s="59" t="s">
        <v>31</v>
      </c>
      <c r="B61" s="60">
        <v>46</v>
      </c>
      <c r="C61" s="60">
        <v>51</v>
      </c>
      <c r="D61" s="60">
        <v>50</v>
      </c>
      <c r="E61" s="60">
        <v>56</v>
      </c>
      <c r="F61" s="60">
        <v>197</v>
      </c>
    </row>
    <row r="63" spans="1:8" ht="15">
      <c r="A63"/>
      <c r="B63"/>
      <c r="C63"/>
      <c r="D63"/>
      <c r="E63"/>
      <c r="F63"/>
    </row>
    <row r="64" spans="1:8" ht="15">
      <c r="A64" s="57"/>
      <c r="B64" s="58">
        <v>2019</v>
      </c>
      <c r="C64" s="58">
        <v>2023</v>
      </c>
      <c r="D64"/>
      <c r="E64"/>
    </row>
    <row r="65" spans="1:5" ht="15">
      <c r="A65" s="61" t="s">
        <v>33</v>
      </c>
      <c r="B65" s="60">
        <v>17</v>
      </c>
      <c r="C65" s="60">
        <v>39</v>
      </c>
      <c r="D65"/>
      <c r="E65"/>
    </row>
    <row r="66" spans="1:5" ht="15">
      <c r="A66" s="59" t="s">
        <v>31</v>
      </c>
      <c r="B66" s="60">
        <v>46</v>
      </c>
      <c r="C66" s="60">
        <v>197</v>
      </c>
      <c r="D66"/>
      <c r="E66"/>
    </row>
    <row r="71" spans="1:5" ht="15">
      <c r="A71"/>
      <c r="B71"/>
      <c r="C71"/>
      <c r="D71"/>
    </row>
    <row r="72" spans="1:5" ht="15">
      <c r="A72"/>
      <c r="B72"/>
      <c r="C72"/>
      <c r="D72"/>
    </row>
  </sheetData>
  <printOptions horizontalCentered="1"/>
  <pageMargins left="0.25" right="0.25" top="0.18" bottom="0.114333333333333" header="0" footer="0.18"/>
  <pageSetup scale="45" fitToHeight="0" orientation="landscape" r:id="rId1"/>
  <headerFooter alignWithMargins="0">
    <oddFooter>&amp;L&amp;"Book Antiqua,Regular"&amp;7Departmental Profiles&amp;C&amp;"Book Antiqua,Regular"&amp;7University of Massachusetts Amherst • University Analytics and Institutional Research (UAIR) • www.umass.edu/uair&amp;R&amp;"Book Antiqua,Regular"&amp;7&amp;D</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8D418-FB36-4EFE-BF25-8A1DF8430170}">
  <sheetPr>
    <pageSetUpPr fitToPage="1"/>
  </sheetPr>
  <dimension ref="A1:M71"/>
  <sheetViews>
    <sheetView showGridLines="0" view="pageBreakPreview" topLeftCell="A2" zoomScaleNormal="100" zoomScaleSheetLayoutView="100" workbookViewId="0">
      <selection activeCell="B10" sqref="B10:B16"/>
    </sheetView>
  </sheetViews>
  <sheetFormatPr baseColWidth="10" defaultColWidth="11.5" defaultRowHeight="13"/>
  <cols>
    <col min="1" max="1" width="37.1640625" style="3" customWidth="1"/>
    <col min="2" max="11" width="10.1640625" style="3" customWidth="1"/>
    <col min="12" max="12" width="0.83203125" style="3" customWidth="1"/>
    <col min="13" max="13" width="2.6640625" style="3" customWidth="1"/>
    <col min="14" max="14" width="7.83203125" style="3" customWidth="1"/>
    <col min="15" max="15" width="11.1640625" style="3" customWidth="1"/>
    <col min="16" max="16384" width="11.5" style="3"/>
  </cols>
  <sheetData>
    <row r="1" spans="1:13" s="49" customFormat="1" ht="12.75" customHeight="1">
      <c r="A1" s="50" t="s">
        <v>51</v>
      </c>
      <c r="B1" s="51"/>
      <c r="C1" s="51"/>
      <c r="D1" s="51"/>
      <c r="E1" s="53"/>
      <c r="F1" s="51"/>
      <c r="G1" s="51"/>
      <c r="H1" s="53"/>
      <c r="I1" s="52"/>
      <c r="J1" s="51"/>
      <c r="K1" s="51"/>
      <c r="L1" s="51"/>
      <c r="M1" s="50"/>
    </row>
    <row r="2" spans="1:13" s="49" customFormat="1" ht="12.75" customHeight="1">
      <c r="A2" s="52" t="s">
        <v>52</v>
      </c>
      <c r="B2" s="51"/>
      <c r="C2" s="51"/>
      <c r="D2" s="51"/>
      <c r="E2" s="53"/>
      <c r="F2" s="51"/>
      <c r="G2" s="51"/>
      <c r="H2" s="53"/>
      <c r="I2" s="52"/>
      <c r="J2" s="51"/>
      <c r="K2" s="51"/>
      <c r="L2" s="51"/>
      <c r="M2" s="50"/>
    </row>
    <row r="3" spans="1:13" s="49" customFormat="1" ht="12.75" customHeight="1">
      <c r="A3" s="50"/>
      <c r="B3" s="54"/>
      <c r="C3" s="54"/>
      <c r="D3" s="54"/>
      <c r="E3" s="55"/>
      <c r="F3" s="54"/>
      <c r="G3" s="54"/>
      <c r="H3" s="55"/>
      <c r="I3" s="50"/>
      <c r="J3" s="54"/>
      <c r="K3" s="54"/>
      <c r="L3" s="51"/>
      <c r="M3" s="50"/>
    </row>
    <row r="4" spans="1:13" s="49" customFormat="1" ht="12.75" customHeight="1">
      <c r="A4" s="52" t="s">
        <v>53</v>
      </c>
      <c r="B4" s="51"/>
      <c r="C4" s="51"/>
      <c r="D4" s="51"/>
      <c r="E4" s="53"/>
      <c r="F4" s="51"/>
      <c r="G4" s="51"/>
      <c r="H4" s="53"/>
      <c r="I4" s="52"/>
      <c r="J4" s="51"/>
      <c r="K4" s="51"/>
      <c r="L4" s="51"/>
      <c r="M4" s="50"/>
    </row>
    <row r="5" spans="1:13" ht="12.75" customHeight="1">
      <c r="A5" s="48" t="s">
        <v>28</v>
      </c>
      <c r="B5" s="47"/>
      <c r="C5" s="47"/>
      <c r="D5" s="47"/>
      <c r="E5" s="47"/>
      <c r="F5" s="47"/>
      <c r="G5" s="47"/>
      <c r="H5" s="47"/>
      <c r="I5" s="47"/>
      <c r="J5" s="47"/>
      <c r="K5" s="47"/>
      <c r="L5" s="46"/>
      <c r="M5" s="45"/>
    </row>
    <row r="6" spans="1:13" s="20" customFormat="1" ht="12.75" customHeight="1">
      <c r="A6" s="44"/>
      <c r="B6" s="43"/>
      <c r="C6" s="43"/>
      <c r="D6" s="43"/>
      <c r="E6" s="43"/>
      <c r="F6" s="43"/>
      <c r="G6" s="43"/>
      <c r="H6" s="43"/>
      <c r="I6" s="43"/>
      <c r="J6" s="43"/>
      <c r="K6" s="43"/>
      <c r="L6" s="43"/>
      <c r="M6" s="21"/>
    </row>
    <row r="7" spans="1:13" s="66" customFormat="1">
      <c r="A7" s="65"/>
      <c r="B7" s="20"/>
      <c r="C7" s="20"/>
      <c r="D7" s="20"/>
      <c r="E7" s="20"/>
      <c r="F7" s="20"/>
      <c r="G7" s="20"/>
      <c r="H7" s="20"/>
      <c r="I7" s="20"/>
      <c r="J7" s="20"/>
      <c r="K7" s="20"/>
    </row>
    <row r="8" spans="1:13" s="66" customFormat="1">
      <c r="A8" s="67"/>
      <c r="B8" s="68"/>
      <c r="C8" s="68"/>
      <c r="D8" s="68"/>
      <c r="E8" s="68"/>
      <c r="F8" s="68"/>
      <c r="G8" s="68"/>
      <c r="H8" s="68"/>
      <c r="I8" s="68"/>
      <c r="J8" s="68"/>
      <c r="K8" s="68"/>
    </row>
    <row r="9" spans="1:13" s="66" customFormat="1">
      <c r="B9" s="66" t="s">
        <v>54</v>
      </c>
      <c r="C9" s="68"/>
      <c r="D9" s="68"/>
      <c r="E9" s="68"/>
      <c r="F9" s="68"/>
      <c r="G9" s="68"/>
      <c r="H9" s="68"/>
      <c r="I9" s="68"/>
      <c r="J9" s="68"/>
      <c r="K9" s="68"/>
    </row>
    <row r="10" spans="1:13" s="66" customFormat="1">
      <c r="A10" s="66" t="s">
        <v>14</v>
      </c>
      <c r="B10" s="102">
        <v>296.090740092141</v>
      </c>
      <c r="C10" s="70"/>
      <c r="D10" s="70"/>
      <c r="E10" s="70"/>
      <c r="F10" s="70"/>
      <c r="G10" s="70"/>
      <c r="H10" s="70"/>
      <c r="I10" s="70"/>
      <c r="J10" s="70"/>
      <c r="K10" s="70"/>
    </row>
    <row r="11" spans="1:13" s="66" customFormat="1">
      <c r="A11" s="66" t="s">
        <v>15</v>
      </c>
      <c r="B11" s="102">
        <v>318.36676217765046</v>
      </c>
      <c r="C11" s="70"/>
      <c r="D11" s="70"/>
      <c r="E11" s="70"/>
      <c r="F11" s="70"/>
      <c r="G11" s="70"/>
      <c r="H11" s="70"/>
      <c r="I11" s="70"/>
      <c r="J11" s="70"/>
      <c r="K11" s="70"/>
    </row>
    <row r="12" spans="1:13" s="66" customFormat="1">
      <c r="A12" s="66" t="s">
        <v>16</v>
      </c>
      <c r="B12" s="102">
        <v>214.59574468085106</v>
      </c>
      <c r="C12" s="70"/>
      <c r="D12" s="70"/>
      <c r="E12" s="70"/>
      <c r="F12" s="70"/>
      <c r="G12" s="70"/>
      <c r="H12" s="70"/>
      <c r="I12" s="70"/>
      <c r="J12" s="70"/>
      <c r="K12" s="70"/>
    </row>
    <row r="13" spans="1:13" s="66" customFormat="1">
      <c r="A13" s="66" t="s">
        <v>17</v>
      </c>
      <c r="B13" s="102">
        <v>278.63319721354793</v>
      </c>
      <c r="C13" s="70"/>
      <c r="D13" s="70"/>
      <c r="E13" s="70"/>
      <c r="F13" s="70"/>
      <c r="G13" s="70"/>
      <c r="H13" s="70"/>
      <c r="I13" s="70"/>
      <c r="J13" s="70"/>
      <c r="K13" s="70"/>
    </row>
    <row r="14" spans="1:13" s="66" customFormat="1">
      <c r="A14" s="66" t="s">
        <v>18</v>
      </c>
      <c r="B14" s="102">
        <v>309.34736842105264</v>
      </c>
      <c r="C14" s="70"/>
      <c r="D14" s="70"/>
      <c r="E14" s="70"/>
      <c r="F14" s="70"/>
      <c r="G14" s="70"/>
      <c r="H14" s="70"/>
      <c r="I14" s="70"/>
      <c r="J14" s="70"/>
      <c r="K14" s="70"/>
    </row>
    <row r="15" spans="1:13" s="66" customFormat="1">
      <c r="A15" s="66" t="s">
        <v>19</v>
      </c>
      <c r="B15" s="102">
        <v>440.91168091168089</v>
      </c>
      <c r="C15" s="70"/>
      <c r="D15" s="70"/>
      <c r="E15" s="70"/>
      <c r="F15" s="70"/>
      <c r="G15" s="70"/>
      <c r="H15" s="70"/>
      <c r="I15" s="70"/>
      <c r="J15" s="70"/>
      <c r="K15" s="70"/>
    </row>
    <row r="16" spans="1:13" s="73" customFormat="1">
      <c r="A16" s="66" t="s">
        <v>20</v>
      </c>
      <c r="B16" s="102">
        <v>257.9480560453249</v>
      </c>
      <c r="C16" s="72"/>
      <c r="D16" s="72"/>
      <c r="E16" s="72"/>
      <c r="F16" s="72"/>
      <c r="G16" s="72"/>
      <c r="H16" s="72"/>
      <c r="I16" s="72"/>
      <c r="J16" s="72"/>
      <c r="K16" s="72"/>
    </row>
    <row r="17" spans="1:11" s="73" customFormat="1">
      <c r="A17" s="71"/>
      <c r="B17" s="74"/>
      <c r="C17" s="74"/>
      <c r="D17" s="74"/>
      <c r="E17" s="74"/>
      <c r="F17" s="74"/>
      <c r="G17" s="74"/>
      <c r="H17" s="74"/>
      <c r="I17" s="74"/>
      <c r="J17" s="74"/>
      <c r="K17" s="74"/>
    </row>
    <row r="18" spans="1:11" s="66" customFormat="1">
      <c r="A18" s="75"/>
      <c r="B18" s="76"/>
      <c r="C18" s="76"/>
      <c r="D18" s="76"/>
      <c r="E18" s="76"/>
      <c r="F18" s="76"/>
      <c r="G18" s="76"/>
      <c r="H18" s="76"/>
      <c r="I18" s="76"/>
      <c r="J18" s="76"/>
      <c r="K18" s="76"/>
    </row>
    <row r="19" spans="1:11" s="66" customFormat="1">
      <c r="A19" s="65"/>
      <c r="B19" s="20"/>
      <c r="C19" s="20"/>
      <c r="D19" s="20"/>
      <c r="E19" s="20"/>
      <c r="F19" s="20"/>
      <c r="G19" s="20"/>
      <c r="H19" s="20"/>
      <c r="I19" s="20"/>
      <c r="J19" s="20"/>
      <c r="K19" s="20"/>
    </row>
    <row r="20" spans="1:11" s="66" customFormat="1">
      <c r="A20" s="67"/>
      <c r="B20" s="68"/>
      <c r="C20" s="68"/>
      <c r="D20" s="68"/>
      <c r="E20" s="68"/>
      <c r="F20" s="68"/>
      <c r="G20" s="68"/>
      <c r="H20" s="68"/>
      <c r="I20" s="68"/>
      <c r="J20" s="68"/>
      <c r="K20" s="68"/>
    </row>
    <row r="21" spans="1:11" s="66" customFormat="1">
      <c r="A21" s="69"/>
      <c r="B21" s="70"/>
      <c r="C21" s="70"/>
      <c r="D21" s="70"/>
      <c r="E21" s="70"/>
      <c r="F21" s="70"/>
      <c r="G21" s="70"/>
      <c r="H21" s="70"/>
      <c r="I21" s="70"/>
      <c r="J21" s="70"/>
      <c r="K21" s="70"/>
    </row>
    <row r="22" spans="1:11" s="66" customFormat="1">
      <c r="A22" s="69"/>
      <c r="B22" s="70"/>
      <c r="C22" s="70"/>
      <c r="D22" s="70"/>
      <c r="E22" s="70"/>
      <c r="F22" s="70"/>
      <c r="G22" s="70"/>
      <c r="H22" s="70"/>
      <c r="I22" s="70"/>
      <c r="J22" s="70"/>
      <c r="K22" s="70"/>
    </row>
    <row r="23" spans="1:11" s="66" customFormat="1">
      <c r="A23" s="69"/>
      <c r="B23" s="70"/>
      <c r="C23" s="70"/>
      <c r="D23" s="70"/>
      <c r="E23" s="70"/>
      <c r="F23" s="70"/>
      <c r="G23" s="70"/>
      <c r="H23" s="70"/>
      <c r="I23" s="70"/>
      <c r="J23" s="70"/>
      <c r="K23" s="70"/>
    </row>
    <row r="24" spans="1:11" s="66" customFormat="1">
      <c r="A24" s="69"/>
      <c r="B24" s="70"/>
      <c r="C24" s="70"/>
      <c r="D24" s="70"/>
      <c r="E24" s="70"/>
      <c r="F24" s="70"/>
      <c r="G24" s="70"/>
      <c r="H24" s="70"/>
      <c r="I24" s="70"/>
      <c r="J24" s="70"/>
      <c r="K24" s="70"/>
    </row>
    <row r="25" spans="1:11" s="66" customFormat="1">
      <c r="A25" s="69"/>
      <c r="B25" s="70"/>
      <c r="C25" s="70"/>
      <c r="D25" s="70"/>
      <c r="E25" s="70"/>
      <c r="F25" s="70"/>
      <c r="G25" s="70"/>
      <c r="H25" s="70"/>
      <c r="I25" s="70"/>
      <c r="J25" s="70"/>
      <c r="K25" s="70"/>
    </row>
    <row r="26" spans="1:11" s="66" customFormat="1">
      <c r="A26" s="69"/>
      <c r="B26" s="70"/>
      <c r="C26" s="70"/>
      <c r="D26" s="70"/>
      <c r="E26" s="70"/>
      <c r="F26" s="70"/>
      <c r="G26" s="70"/>
      <c r="H26" s="70"/>
      <c r="I26" s="70"/>
      <c r="J26" s="70"/>
      <c r="K26" s="70"/>
    </row>
    <row r="27" spans="1:11" s="73" customFormat="1">
      <c r="A27" s="71"/>
      <c r="B27" s="72"/>
      <c r="C27" s="72"/>
      <c r="D27" s="72"/>
      <c r="E27" s="72"/>
      <c r="F27" s="72"/>
      <c r="G27" s="72"/>
      <c r="H27" s="72"/>
      <c r="I27" s="72"/>
      <c r="J27" s="72"/>
      <c r="K27" s="72"/>
    </row>
    <row r="28" spans="1:11" s="73" customFormat="1">
      <c r="A28" s="71"/>
      <c r="B28" s="74"/>
      <c r="C28" s="74"/>
      <c r="D28" s="74"/>
      <c r="E28" s="74"/>
      <c r="F28" s="74"/>
      <c r="G28" s="74"/>
      <c r="H28" s="74"/>
      <c r="I28" s="74"/>
      <c r="J28" s="74"/>
      <c r="K28" s="74"/>
    </row>
    <row r="29" spans="1:11" s="66" customFormat="1">
      <c r="A29" s="67"/>
      <c r="B29" s="20"/>
      <c r="C29" s="20"/>
      <c r="D29" s="20"/>
      <c r="E29" s="20"/>
      <c r="F29" s="20"/>
      <c r="G29" s="20"/>
      <c r="H29" s="20"/>
      <c r="I29" s="20"/>
      <c r="J29" s="20"/>
      <c r="K29" s="20"/>
    </row>
    <row r="30" spans="1:11" s="66" customFormat="1">
      <c r="A30" s="77"/>
      <c r="B30" s="20"/>
      <c r="C30" s="20"/>
      <c r="D30" s="20"/>
      <c r="E30" s="20"/>
      <c r="F30" s="20"/>
      <c r="G30" s="20"/>
      <c r="H30" s="20"/>
      <c r="I30" s="20"/>
      <c r="J30" s="20"/>
      <c r="K30" s="20"/>
    </row>
    <row r="31" spans="1:11" s="66" customFormat="1">
      <c r="A31" s="67"/>
      <c r="B31" s="68"/>
      <c r="C31" s="68"/>
      <c r="D31" s="68"/>
      <c r="E31" s="68"/>
      <c r="F31" s="68"/>
      <c r="G31" s="68"/>
      <c r="H31" s="68"/>
      <c r="I31" s="68"/>
      <c r="J31" s="68"/>
      <c r="K31" s="68"/>
    </row>
    <row r="32" spans="1:11" s="66" customFormat="1">
      <c r="A32" s="69"/>
      <c r="B32" s="70"/>
      <c r="C32" s="70"/>
      <c r="D32" s="70"/>
      <c r="E32" s="70"/>
      <c r="F32" s="70"/>
      <c r="G32" s="70"/>
      <c r="H32" s="70"/>
      <c r="I32" s="70"/>
      <c r="J32" s="70"/>
      <c r="K32" s="70"/>
    </row>
    <row r="33" spans="1:11" s="66" customFormat="1">
      <c r="A33" s="69"/>
      <c r="B33" s="70"/>
      <c r="C33" s="70"/>
      <c r="D33" s="70"/>
      <c r="E33" s="70"/>
      <c r="F33" s="70"/>
      <c r="G33" s="70"/>
      <c r="H33" s="70"/>
      <c r="I33" s="70"/>
      <c r="J33" s="70"/>
      <c r="K33" s="70"/>
    </row>
    <row r="34" spans="1:11" s="66" customFormat="1">
      <c r="A34" s="69"/>
      <c r="B34" s="70"/>
      <c r="C34" s="70"/>
      <c r="D34" s="70"/>
      <c r="E34" s="70"/>
      <c r="F34" s="70"/>
      <c r="G34" s="70"/>
      <c r="H34" s="70"/>
      <c r="I34" s="70"/>
      <c r="J34" s="70"/>
      <c r="K34" s="70"/>
    </row>
    <row r="35" spans="1:11" s="66" customFormat="1">
      <c r="A35" s="69"/>
      <c r="B35" s="70"/>
      <c r="C35" s="70"/>
      <c r="D35" s="70"/>
      <c r="E35" s="70"/>
      <c r="F35" s="70"/>
      <c r="G35" s="70"/>
      <c r="H35" s="70"/>
      <c r="I35" s="70"/>
      <c r="J35" s="70"/>
      <c r="K35" s="70"/>
    </row>
    <row r="36" spans="1:11" s="66" customFormat="1">
      <c r="A36" s="69"/>
      <c r="B36" s="70"/>
      <c r="C36" s="70"/>
      <c r="D36" s="70"/>
      <c r="E36" s="70"/>
      <c r="F36" s="70"/>
      <c r="G36" s="70"/>
      <c r="H36" s="70"/>
      <c r="I36" s="70"/>
      <c r="J36" s="70"/>
      <c r="K36" s="70"/>
    </row>
    <row r="37" spans="1:11" s="73" customFormat="1">
      <c r="A37" s="71"/>
      <c r="B37" s="72"/>
      <c r="C37" s="72"/>
      <c r="D37" s="72"/>
      <c r="E37" s="72"/>
      <c r="F37" s="72"/>
      <c r="G37" s="72"/>
      <c r="H37" s="72"/>
      <c r="I37" s="72"/>
      <c r="J37" s="72"/>
      <c r="K37" s="72"/>
    </row>
    <row r="38" spans="1:11" s="73" customFormat="1">
      <c r="A38" s="71"/>
      <c r="B38" s="74"/>
      <c r="C38" s="74"/>
      <c r="D38" s="74"/>
      <c r="E38" s="74"/>
      <c r="F38" s="74"/>
      <c r="G38" s="74"/>
      <c r="H38" s="74"/>
      <c r="I38" s="74"/>
      <c r="J38" s="74"/>
      <c r="K38" s="74"/>
    </row>
    <row r="39" spans="1:11" s="66" customFormat="1">
      <c r="A39" s="67"/>
      <c r="B39" s="20"/>
      <c r="C39" s="20"/>
      <c r="D39" s="20"/>
      <c r="E39" s="20"/>
      <c r="F39" s="20"/>
      <c r="G39" s="20"/>
      <c r="H39" s="20"/>
      <c r="I39" s="20"/>
      <c r="J39" s="20"/>
      <c r="K39" s="20"/>
    </row>
    <row r="40" spans="1:11" s="66" customFormat="1">
      <c r="A40" s="65"/>
      <c r="B40" s="20"/>
      <c r="C40" s="20"/>
      <c r="D40" s="20"/>
      <c r="E40" s="20"/>
      <c r="F40" s="20"/>
      <c r="G40" s="20"/>
      <c r="H40" s="20"/>
      <c r="I40" s="20"/>
      <c r="J40" s="20"/>
      <c r="K40" s="20"/>
    </row>
    <row r="41" spans="1:11" s="66" customFormat="1">
      <c r="A41" s="75"/>
      <c r="B41" s="68"/>
      <c r="C41" s="68"/>
      <c r="D41" s="68"/>
      <c r="E41" s="68"/>
      <c r="F41" s="68"/>
      <c r="G41" s="68"/>
      <c r="H41" s="68"/>
      <c r="I41" s="68"/>
      <c r="J41" s="68"/>
      <c r="K41" s="68"/>
    </row>
    <row r="42" spans="1:11" s="66" customFormat="1">
      <c r="A42" s="75"/>
      <c r="B42" s="68"/>
      <c r="C42" s="68"/>
      <c r="D42" s="68"/>
      <c r="E42" s="68"/>
      <c r="F42" s="68"/>
      <c r="G42" s="68"/>
      <c r="H42" s="68"/>
      <c r="I42" s="68"/>
      <c r="J42" s="68"/>
      <c r="K42" s="68"/>
    </row>
    <row r="43" spans="1:11" s="66" customFormat="1">
      <c r="A43" s="69"/>
      <c r="B43" s="70"/>
      <c r="C43" s="70"/>
      <c r="D43" s="70"/>
      <c r="E43" s="70"/>
      <c r="F43" s="70"/>
      <c r="G43" s="70"/>
      <c r="H43" s="70"/>
      <c r="I43" s="70"/>
      <c r="J43" s="70"/>
      <c r="K43" s="70"/>
    </row>
    <row r="44" spans="1:11" s="66" customFormat="1">
      <c r="A44" s="69"/>
      <c r="B44" s="70"/>
      <c r="C44" s="70"/>
      <c r="D44" s="70"/>
      <c r="E44" s="70"/>
      <c r="F44" s="70"/>
      <c r="G44" s="70"/>
      <c r="H44" s="70"/>
      <c r="I44" s="70"/>
      <c r="J44" s="70"/>
      <c r="K44" s="70"/>
    </row>
    <row r="45" spans="1:11" s="66" customFormat="1">
      <c r="A45" s="69"/>
      <c r="B45" s="70"/>
      <c r="C45" s="70"/>
      <c r="D45" s="70"/>
      <c r="E45" s="70"/>
      <c r="F45" s="70"/>
      <c r="G45" s="70"/>
      <c r="H45" s="70"/>
      <c r="I45" s="70"/>
      <c r="J45" s="70"/>
      <c r="K45" s="70"/>
    </row>
    <row r="46" spans="1:11" s="66" customFormat="1">
      <c r="A46" s="69"/>
      <c r="B46" s="70"/>
      <c r="C46" s="70"/>
      <c r="D46" s="70"/>
      <c r="E46" s="70"/>
      <c r="F46" s="70"/>
      <c r="G46" s="70"/>
      <c r="H46" s="70"/>
      <c r="I46" s="70"/>
      <c r="J46" s="70"/>
      <c r="K46" s="70"/>
    </row>
    <row r="47" spans="1:11" s="66" customFormat="1">
      <c r="A47" s="69"/>
      <c r="B47" s="70"/>
      <c r="C47" s="70"/>
      <c r="D47" s="70"/>
      <c r="E47" s="70"/>
      <c r="F47" s="70"/>
      <c r="G47" s="70"/>
      <c r="H47" s="70"/>
      <c r="I47" s="70"/>
      <c r="J47" s="70"/>
      <c r="K47" s="70"/>
    </row>
    <row r="48" spans="1:11" s="66" customFormat="1">
      <c r="A48" s="69"/>
      <c r="B48" s="70"/>
      <c r="C48" s="70"/>
      <c r="D48" s="70"/>
      <c r="E48" s="70"/>
      <c r="F48" s="70"/>
      <c r="G48" s="70"/>
      <c r="H48" s="70"/>
      <c r="I48" s="70"/>
      <c r="J48" s="70"/>
      <c r="K48" s="70"/>
    </row>
    <row r="49" spans="1:11" s="73" customFormat="1">
      <c r="A49" s="78"/>
      <c r="B49" s="79"/>
      <c r="C49" s="79"/>
      <c r="D49" s="79"/>
      <c r="E49" s="79"/>
      <c r="F49" s="79"/>
      <c r="G49" s="79"/>
      <c r="H49" s="79"/>
      <c r="I49" s="79"/>
      <c r="J49" s="79"/>
      <c r="K49" s="79"/>
    </row>
    <row r="50" spans="1:11" s="80" customFormat="1" ht="6" customHeight="1"/>
    <row r="51" spans="1:11" s="82" customFormat="1" ht="11.25" customHeight="1">
      <c r="A51" s="81" t="s">
        <v>40</v>
      </c>
    </row>
    <row r="52" spans="1:11" s="82" customFormat="1" ht="11.25" customHeight="1">
      <c r="A52" s="83" t="s">
        <v>55</v>
      </c>
      <c r="B52" s="84"/>
      <c r="C52" s="84"/>
      <c r="D52" s="84"/>
      <c r="E52" s="84"/>
      <c r="F52" s="84"/>
      <c r="G52" s="84"/>
      <c r="H52" s="84"/>
      <c r="I52" s="84"/>
      <c r="J52" s="84"/>
      <c r="K52" s="84"/>
    </row>
    <row r="53" spans="1:11" s="82" customFormat="1" ht="11.25" customHeight="1">
      <c r="A53" s="85" t="s">
        <v>56</v>
      </c>
      <c r="B53" s="86"/>
      <c r="C53" s="86"/>
      <c r="D53" s="86"/>
      <c r="E53" s="86"/>
      <c r="F53" s="86"/>
      <c r="G53" s="86"/>
      <c r="H53" s="86"/>
      <c r="I53" s="86"/>
      <c r="J53" s="86"/>
      <c r="K53" s="86"/>
    </row>
    <row r="54" spans="1:11" s="82" customFormat="1" ht="11.25" customHeight="1">
      <c r="A54" s="83" t="s">
        <v>57</v>
      </c>
      <c r="B54" s="86"/>
      <c r="C54" s="86"/>
      <c r="D54" s="86"/>
      <c r="E54" s="86"/>
      <c r="F54" s="86"/>
      <c r="G54" s="86"/>
      <c r="H54" s="86"/>
      <c r="I54" s="86"/>
      <c r="J54" s="86"/>
      <c r="K54" s="86"/>
    </row>
    <row r="55" spans="1:11" s="82" customFormat="1" ht="11.25" customHeight="1">
      <c r="A55" s="87" t="s">
        <v>58</v>
      </c>
      <c r="B55" s="86"/>
      <c r="C55" s="86"/>
      <c r="D55" s="86"/>
      <c r="E55" s="86"/>
      <c r="F55" s="86"/>
      <c r="G55" s="86"/>
      <c r="H55" s="86"/>
      <c r="I55" s="86"/>
      <c r="J55" s="86"/>
      <c r="K55" s="86"/>
    </row>
    <row r="56" spans="1:11" s="82" customFormat="1" ht="11.25" customHeight="1">
      <c r="A56" s="83" t="s">
        <v>59</v>
      </c>
      <c r="B56" s="86"/>
      <c r="C56" s="86"/>
      <c r="D56" s="86"/>
      <c r="E56" s="86"/>
      <c r="F56" s="86"/>
      <c r="G56" s="86"/>
      <c r="H56" s="86"/>
      <c r="I56" s="86"/>
      <c r="J56" s="86"/>
      <c r="K56" s="86"/>
    </row>
    <row r="57" spans="1:11" s="82" customFormat="1" ht="11.25" customHeight="1">
      <c r="A57" s="83" t="s">
        <v>60</v>
      </c>
      <c r="B57" s="88"/>
      <c r="C57" s="88"/>
      <c r="D57" s="88"/>
      <c r="E57" s="88"/>
      <c r="F57" s="88"/>
      <c r="G57" s="88"/>
      <c r="H57" s="88"/>
      <c r="I57" s="88"/>
      <c r="J57" s="88"/>
    </row>
    <row r="58" spans="1:11" s="82" customFormat="1" ht="11.25" customHeight="1">
      <c r="A58" s="83" t="s">
        <v>61</v>
      </c>
      <c r="B58" s="88"/>
      <c r="C58" s="88"/>
      <c r="D58" s="88"/>
      <c r="E58" s="88"/>
      <c r="F58" s="88"/>
      <c r="G58" s="88"/>
      <c r="H58" s="88"/>
      <c r="I58" s="88"/>
      <c r="J58" s="88"/>
    </row>
    <row r="59" spans="1:11" s="82" customFormat="1" ht="11.25" customHeight="1">
      <c r="A59" s="83" t="s">
        <v>62</v>
      </c>
      <c r="B59" s="88"/>
      <c r="C59" s="88"/>
      <c r="D59" s="88"/>
      <c r="E59" s="88"/>
      <c r="F59" s="88"/>
      <c r="G59" s="88"/>
      <c r="H59" s="88"/>
      <c r="I59" s="88"/>
      <c r="J59" s="88"/>
    </row>
    <row r="60" spans="1:11" s="82" customFormat="1" ht="11.25" customHeight="1">
      <c r="A60" s="83" t="s">
        <v>63</v>
      </c>
      <c r="B60" s="88"/>
      <c r="C60" s="88"/>
      <c r="D60" s="88"/>
      <c r="E60" s="88"/>
      <c r="F60" s="88"/>
      <c r="G60" s="88"/>
      <c r="H60" s="88"/>
      <c r="I60" s="88"/>
      <c r="J60" s="88"/>
    </row>
    <row r="61" spans="1:11" s="82" customFormat="1" ht="11.25" customHeight="1">
      <c r="A61" s="83" t="s">
        <v>64</v>
      </c>
      <c r="B61" s="88"/>
      <c r="C61" s="88"/>
      <c r="D61" s="88"/>
      <c r="E61" s="88"/>
      <c r="F61" s="88"/>
      <c r="G61" s="88"/>
      <c r="H61" s="88"/>
      <c r="I61" s="88"/>
      <c r="J61" s="88"/>
    </row>
    <row r="62" spans="1:11" s="82" customFormat="1" ht="11.25" customHeight="1">
      <c r="A62" s="83" t="s">
        <v>65</v>
      </c>
      <c r="B62" s="88"/>
      <c r="C62" s="88"/>
      <c r="D62" s="88"/>
      <c r="E62" s="88"/>
      <c r="F62" s="88"/>
      <c r="G62" s="88"/>
      <c r="H62" s="88"/>
      <c r="I62" s="88"/>
      <c r="J62" s="88"/>
    </row>
    <row r="63" spans="1:11" s="82" customFormat="1" ht="11.25" customHeight="1">
      <c r="A63" s="89" t="s">
        <v>66</v>
      </c>
      <c r="B63" s="90"/>
      <c r="C63" s="90"/>
      <c r="D63" s="90"/>
      <c r="E63" s="90"/>
      <c r="F63" s="90"/>
      <c r="G63" s="90"/>
      <c r="H63" s="90"/>
      <c r="I63" s="90"/>
      <c r="J63" s="90"/>
    </row>
    <row r="64" spans="1:11" s="82" customFormat="1" ht="11.25" customHeight="1">
      <c r="A64" s="91" t="s">
        <v>67</v>
      </c>
      <c r="B64" s="88"/>
      <c r="C64" s="88"/>
      <c r="D64" s="88"/>
      <c r="E64" s="88"/>
      <c r="F64" s="88"/>
      <c r="G64" s="88"/>
      <c r="H64" s="88"/>
      <c r="I64" s="88"/>
      <c r="J64" s="88"/>
    </row>
    <row r="65" spans="1:10" s="82" customFormat="1" ht="11.25" customHeight="1">
      <c r="A65" s="91" t="s">
        <v>68</v>
      </c>
      <c r="B65" s="90"/>
      <c r="C65" s="90"/>
      <c r="D65" s="90"/>
      <c r="E65" s="90"/>
      <c r="F65" s="90"/>
      <c r="G65" s="90"/>
      <c r="H65" s="90"/>
      <c r="I65" s="90"/>
      <c r="J65" s="90"/>
    </row>
    <row r="66" spans="1:10" s="82" customFormat="1" ht="11.25" customHeight="1">
      <c r="A66" s="91" t="s">
        <v>69</v>
      </c>
      <c r="B66" s="84"/>
      <c r="C66" s="84"/>
      <c r="D66" s="84"/>
      <c r="E66" s="84"/>
      <c r="F66" s="84"/>
      <c r="G66" s="84"/>
      <c r="H66" s="84"/>
      <c r="I66" s="84"/>
      <c r="J66" s="84"/>
    </row>
    <row r="67" spans="1:10" s="82" customFormat="1" ht="11.25" customHeight="1">
      <c r="A67" s="91" t="s">
        <v>70</v>
      </c>
      <c r="B67" s="84"/>
      <c r="C67" s="84"/>
      <c r="D67" s="84"/>
      <c r="E67" s="84"/>
      <c r="F67" s="84"/>
      <c r="G67" s="84"/>
      <c r="H67" s="84"/>
      <c r="I67" s="84"/>
      <c r="J67" s="84"/>
    </row>
    <row r="68" spans="1:10" s="82" customFormat="1" ht="11.25" customHeight="1">
      <c r="A68" s="91" t="s">
        <v>71</v>
      </c>
      <c r="B68" s="84"/>
      <c r="C68" s="84"/>
      <c r="D68" s="84"/>
      <c r="E68" s="84"/>
      <c r="F68" s="84"/>
      <c r="G68" s="84"/>
      <c r="H68" s="84"/>
      <c r="I68" s="84"/>
      <c r="J68" s="84"/>
    </row>
    <row r="69" spans="1:10" s="82" customFormat="1" ht="11.25" customHeight="1">
      <c r="A69" s="91" t="s">
        <v>72</v>
      </c>
      <c r="B69" s="84"/>
      <c r="C69" s="84"/>
      <c r="D69" s="84"/>
      <c r="E69" s="84"/>
      <c r="F69" s="84"/>
      <c r="G69" s="84"/>
      <c r="H69" s="84"/>
      <c r="I69" s="84"/>
      <c r="J69" s="84"/>
    </row>
    <row r="70" spans="1:10" s="82" customFormat="1" ht="11.25" customHeight="1">
      <c r="A70" s="91" t="s">
        <v>73</v>
      </c>
      <c r="B70" s="84"/>
      <c r="C70" s="84"/>
      <c r="D70" s="84"/>
      <c r="E70" s="84"/>
      <c r="F70" s="84"/>
      <c r="G70" s="84"/>
      <c r="H70" s="84"/>
      <c r="I70" s="84"/>
      <c r="J70" s="84"/>
    </row>
    <row r="71" spans="1:10" ht="11.25" customHeight="1"/>
  </sheetData>
  <printOptions horizontalCentered="1"/>
  <pageMargins left="0.25" right="0.25" top="0.18" bottom="0.114333333333333" header="0" footer="0.18"/>
  <pageSetup scale="41" fitToHeight="0" orientation="portrait" r:id="rId1"/>
  <headerFooter alignWithMargins="0">
    <oddFooter>&amp;L&amp;"Book Antiqua,Regular"&amp;7Departmental Profiles&amp;C&amp;"Book Antiqua,Regular"&amp;7University of Massachusetts Amherst • University Analytics and Institutional Research (UAIR) • www.umass.edu/uair&amp;R&amp;"Book Antiqua,Regular"&amp;7&amp;D</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w E A A B Q S w M E F A A C A A g A 4 Y J p V 2 h E l I y j A A A A 9 g A A A B I A H A B D b 2 5 m a W c v U G F j a 2 F n Z S 5 4 b W w g o h g A K K A U A A A A A A A A A A A A A A A A A A A A A A A A A A A A h Y + x D o I w F E V / h X S n h e p g y K M M r p K Y E I 1 r U y o 0 w s P Q Y v k 3 B z / J X x C j q J v j P f c M 9 9 6 v N 8 j G t g k u u r e m w 5 T E N C K B R t W V B q u U D O 4 Y r k g m Y C v V S V Y 6 m G S 0 y W j L l N T O n R P G v P f U L 2 j X V 4 x H U c w O + a Z Q t W 4 l + c j m v x w a t E 6 i 0 k T A / j V G c B p z T v m S 0 w j Y D C E 3 + B X 4 t P f Z / k B Y D 4 0 b e i 0 0 h r s C 2 B y B v T + I B 1 B L A w Q U A A I A C A D h g m l 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4 Y J p V 1 r U Y w M 3 A Q A A v Q Q A A B M A H A B G b 3 J t d W x h c y 9 T Z W N 0 a W 9 u M S 5 t I K I Y A C i g F A A A A A A A A A A A A A A A A A A A A A A A A A A A A O 2 S 3 W v C M B T F 3 w v 9 H y 7 x p Y W u t H b f o w + z I v g g E 9 Q n I 5 L Z W y 1 r k 5 L E M R H / 9 8 V P G C w M 9 m x e L v z u I T k n H I U L X Q o O o + O M X 1 z H d d S K S c y h R c b s v c I o S s A b s i V C 4 h N I o U L t O m D O S K z l A g 0 Z 5 k V 4 k C q v V 1 Y Y Z o J r 5 F p 5 J H u m E 4 V S U a k l K w o h 6 R v H r i w / E W 5 g w s 2 U q t Q b E A U M m F J s s V o r 1 F r R L q o P L R o 6 G H V e q R F q i C P a 6 8 y R z 6 M k b P K C + A F M + 3 V T Y W 2 e Y n v z K Y n D h M z 8 4 G j v Y j 4 9 O d 1 O + 3 l 6 y U R m u 2 m X a T Y 7 y V s k W z G + N L n H m w b 3 Q Q / K c C w Z V 8 Z 5 n Y l q X f P 9 U n n n S 4 L t l h x 5 T A L Q Z g c a v / Q u g D N v W 3 h i 4 b c W f m f h 9 x b + Y O G P F v 5 k 4 X F k W / x M v P N d p + S / f u U f n Q K v f e 3 V t V f / 6 N U 3 U E s B A i 0 A F A A C A A g A 4 Y J p V 2 h E l I y j A A A A 9 g A A A B I A A A A A A A A A A A A A A A A A A A A A A E N v b m Z p Z y 9 Q Y W N r Y W d l L n h t b F B L A Q I t A B Q A A g A I A O G C a V c P y u m r p A A A A O k A A A A T A A A A A A A A A A A A A A A A A O 8 A A A B b Q 2 9 u d G V u d F 9 U e X B l c 1 0 u e G 1 s U E s B A i 0 A F A A C A A g A 4 Y J p V 1 r U Y w M 3 A Q A A v Q Q A A B M A A A A A A A A A A A A A A A A A 4 A E A A E Z v c m 1 1 b G F z L 1 N l Y 3 R p b 2 4 x L m 1 Q S w U G A A A A A A M A A w D C A A A A Z 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x w A A A A A A A B 5 H 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w M D M l M j A o U G F n Z S U y M D 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D k i I C 8 + P E V u d H J 5 I F R 5 c G U 9 I k Z p b G x F c n J v c k N v Z G U i I F Z h b H V l P S J z V W 5 r b m 9 3 b i I g L z 4 8 R W 5 0 c n k g V H l w Z T 0 i R m l s b E V y c m 9 y Q 2 9 1 b n Q i I F Z h b H V l P S J s M C I g L z 4 8 R W 5 0 c n k g V H l w Z T 0 i R m l s b E x h c 3 R V c G R h d G V k I i B W Y W x 1 Z T 0 i Z D I w M j M t M T E t M D l U M j E 6 M T Q 6 N D I u M T c y O T I z M V o i I C 8 + P E V u d H J 5 I F R 5 c G U 9 I k Z p b G x D b 2 x 1 b W 5 U e X B l c y I g V m F s d W U 9 I n N C Z 1 l H 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R h Y m x l M D A z I C h Q Y W d l I D M p L 0 F 1 d G 9 S Z W 1 v d m V k Q 2 9 s d W 1 u c z E u e 0 N v b H V t b j E s M H 0 m c X V v d D s s J n F 1 b 3 Q 7 U 2 V j d G l v b j E v V G F i b G U w M D M g K F B h Z 2 U g M y k v Q X V 0 b 1 J l b W 9 2 Z W R D b 2 x 1 b W 5 z M S 5 7 Q 2 9 s d W 1 u M i w x f S Z x d W 9 0 O y w m c X V v d D t T Z W N 0 a W 9 u M S 9 U Y W J s Z T A w M y A o U G F n Z S A z K S 9 B d X R v U m V t b 3 Z l Z E N v b H V t b n M x L n t D b 2 x 1 b W 4 z L D J 9 J n F 1 b 3 Q 7 L C Z x d W 9 0 O 1 N l Y 3 R p b 2 4 x L 1 R h Y m x l M D A z I C h Q Y W d l I D M p L 0 F 1 d G 9 S Z W 1 v d m V k Q 2 9 s d W 1 u c z E u e 0 N v b H V t b j Q s M 3 0 m c X V v d D s s J n F 1 b 3 Q 7 U 2 V j d G l v b j E v V G F i b G U w M D M g K F B h Z 2 U g M y k v Q X V 0 b 1 J l b W 9 2 Z W R D b 2 x 1 b W 5 z M S 5 7 Q 2 9 s d W 1 u N S w 0 f S Z x d W 9 0 O y w m c X V v d D t T Z W N 0 a W 9 u M S 9 U Y W J s Z T A w M y A o U G F n Z S A z K S 9 B d X R v U m V t b 3 Z l Z E N v b H V t b n M x L n t D b 2 x 1 b W 4 2 L D V 9 J n F 1 b 3 Q 7 L C Z x d W 9 0 O 1 N l Y 3 R p b 2 4 x L 1 R h Y m x l M D A z I C h Q Y W d l I D M p L 0 F 1 d G 9 S Z W 1 v d m V k Q 2 9 s d W 1 u c z E u e 0 N v b H V t b j c s N n 0 m c X V v d D s s J n F 1 b 3 Q 7 U 2 V j d G l v b j E v V G F i b G U w M D M g K F B h Z 2 U g M y k v Q X V 0 b 1 J l b W 9 2 Z W R D b 2 x 1 b W 5 z M S 5 7 Q 2 9 s d W 1 u O C w 3 f S Z x d W 9 0 O y w m c X V v d D t T Z W N 0 a W 9 u M S 9 U Y W J s Z T A w M y A o U G F n Z S A z K S 9 B d X R v U m V t b 3 Z l Z E N v b H V t b n M x L n t D b 2 x 1 b W 4 5 L D h 9 J n F 1 b 3 Q 7 L C Z x d W 9 0 O 1 N l Y 3 R p b 2 4 x L 1 R h Y m x l M D A z I C h Q Y W d l I D M p L 0 F 1 d G 9 S Z W 1 v d m V k Q 2 9 s d W 1 u c z E u e 0 N v b H V t b j E w L D l 9 J n F 1 b 3 Q 7 L C Z x d W 9 0 O 1 N l Y 3 R p b 2 4 x L 1 R h Y m x l M D A z I C h Q Y W d l I D M p L 0 F 1 d G 9 S Z W 1 v d m V k Q 2 9 s d W 1 u c z E u e 0 N v b H V t b j E x L D E w f S Z x d W 9 0 O 1 0 s J n F 1 b 3 Q 7 Q 2 9 s d W 1 u Q 2 9 1 b n Q m c X V v d D s 6 M T E s J n F 1 b 3 Q 7 S 2 V 5 Q 2 9 s d W 1 u T m F t Z X M m c X V v d D s 6 W 1 0 s J n F 1 b 3 Q 7 Q 2 9 s d W 1 u S W R l b n R p d G l l c y Z x d W 9 0 O z p b J n F 1 b 3 Q 7 U 2 V j d G l v b j E v V G F i b G U w M D M g K F B h Z 2 U g M y k v Q X V 0 b 1 J l b W 9 2 Z W R D b 2 x 1 b W 5 z M S 5 7 Q 2 9 s d W 1 u M S w w f S Z x d W 9 0 O y w m c X V v d D t T Z W N 0 a W 9 u M S 9 U Y W J s Z T A w M y A o U G F n Z S A z K S 9 B d X R v U m V t b 3 Z l Z E N v b H V t b n M x L n t D b 2 x 1 b W 4 y L D F 9 J n F 1 b 3 Q 7 L C Z x d W 9 0 O 1 N l Y 3 R p b 2 4 x L 1 R h Y m x l M D A z I C h Q Y W d l I D M p L 0 F 1 d G 9 S Z W 1 v d m V k Q 2 9 s d W 1 u c z E u e 0 N v b H V t b j M s M n 0 m c X V v d D s s J n F 1 b 3 Q 7 U 2 V j d G l v b j E v V G F i b G U w M D M g K F B h Z 2 U g M y k v Q X V 0 b 1 J l b W 9 2 Z W R D b 2 x 1 b W 5 z M S 5 7 Q 2 9 s d W 1 u N C w z f S Z x d W 9 0 O y w m c X V v d D t T Z W N 0 a W 9 u M S 9 U Y W J s Z T A w M y A o U G F n Z S A z K S 9 B d X R v U m V t b 3 Z l Z E N v b H V t b n M x L n t D b 2 x 1 b W 4 1 L D R 9 J n F 1 b 3 Q 7 L C Z x d W 9 0 O 1 N l Y 3 R p b 2 4 x L 1 R h Y m x l M D A z I C h Q Y W d l I D M p L 0 F 1 d G 9 S Z W 1 v d m V k Q 2 9 s d W 1 u c z E u e 0 N v b H V t b j Y s N X 0 m c X V v d D s s J n F 1 b 3 Q 7 U 2 V j d G l v b j E v V G F i b G U w M D M g K F B h Z 2 U g M y k v Q X V 0 b 1 J l b W 9 2 Z W R D b 2 x 1 b W 5 z M S 5 7 Q 2 9 s d W 1 u N y w 2 f S Z x d W 9 0 O y w m c X V v d D t T Z W N 0 a W 9 u M S 9 U Y W J s Z T A w M y A o U G F n Z S A z K S 9 B d X R v U m V t b 3 Z l Z E N v b H V t b n M x L n t D b 2 x 1 b W 4 4 L D d 9 J n F 1 b 3 Q 7 L C Z x d W 9 0 O 1 N l Y 3 R p b 2 4 x L 1 R h Y m x l M D A z I C h Q Y W d l I D M p L 0 F 1 d G 9 S Z W 1 v d m V k Q 2 9 s d W 1 u c z E u e 0 N v b H V t b j k s O H 0 m c X V v d D s s J n F 1 b 3 Q 7 U 2 V j d G l v b j E v V G F i b G U w M D M g K F B h Z 2 U g M y k v Q X V 0 b 1 J l b W 9 2 Z W R D b 2 x 1 b W 5 z M S 5 7 Q 2 9 s d W 1 u M T A s O X 0 m c X V v d D s s J n F 1 b 3 Q 7 U 2 V j d G l v b j E v V G F i b G U w M D M g K F B h Z 2 U g M y k v Q X V 0 b 1 J l b W 9 2 Z W R D b 2 x 1 b W 5 z M S 5 7 Q 2 9 s d W 1 u M T E s M T B 9 J n F 1 b 3 Q 7 X S w m c X V v d D t S Z W x h d G l v b n N o a X B J b m Z v J n F 1 b 3 Q 7 O l t d f S I g L z 4 8 L 1 N 0 Y W J s Z U V u d H J p Z X M + P C 9 J d G V t P j x J d G V t P j x J d G V t T G 9 j Y X R p b 2 4 + P E l 0 Z W 1 U e X B l P k Z v c m 1 1 b G E 8 L 0 l 0 Z W 1 U e X B l P j x J d G V t U G F 0 a D 5 T Z W N 0 a W 9 u M S 9 U Y W J s Z T A w M y U y M C h Q Y W d l J T I w M y k v U 2 9 1 c m N l P C 9 J d G V t U G F 0 a D 4 8 L 0 l 0 Z W 1 M b 2 N h d G l v b j 4 8 U 3 R h Y m x l R W 5 0 c m l l c y A v P j w v S X R l b T 4 8 S X R l b T 4 8 S X R l b U x v Y 2 F 0 a W 9 u P j x J d G V t V H l w Z T 5 G b 3 J t d W x h P C 9 J d G V t V H l w Z T 4 8 S X R l b V B h d G g + U 2 V j d G l v b j E v V G F i b G U w M D M l M j A o U G F n Z S U y M D M p L 1 R h Y m x l M D A z P C 9 J d G V t U G F 0 a D 4 8 L 0 l 0 Z W 1 M b 2 N h d G l v b j 4 8 U 3 R h Y m x l R W 5 0 c m l l c y A v P j w v S X R l b T 4 8 S X R l b T 4 8 S X R l b U x v Y 2 F 0 a W 9 u P j x J d G V t V H l w Z T 5 G b 3 J t d W x h P C 9 J d G V t V H l w Z T 4 8 S X R l b V B h d G g + U 2 V j d G l v b j E v V G F i b G U w M D M l M j A o U G F n Z S U y M D M p L 0 N o Y W 5 n Z W Q l M j B U e X B l P C 9 J d G V t U G F 0 a D 4 8 L 0 l 0 Z W 1 M b 2 N h d G l v b j 4 8 U 3 R h Y m x l R W 5 0 c m l l c y A v P j w v S X R l b T 4 8 S X R l b T 4 8 S X R l b U x v Y 2 F 0 a W 9 u P j x J d G V t V H l w Z T 5 G b 3 J t d W x h P C 9 J d G V t V H l w Z T 4 8 S X R l b V B h d G g + U 2 V j d G l v b j E v V G F i b G U w M D M l M j A o U G F n Z S U y M D M p 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z L T E x L T A 5 V D I x O j E 0 O j Q y L j E 3 M j k y M z F a I i A v P j x F b n R y e S B U e X B l P S J G a W x s Q 2 9 s d W 1 u V H l w Z X M i I F Z h b H V l P S J z 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1 0 i I C 8 + P E V u d H J 5 I F R 5 c G U 9 I k Z p b G x T d G F 0 d X M i I F Z h b H V l P S J z Q 2 9 t c G x l d G U i I C 8 + P E V u d H J 5 I F R 5 c G U 9 I k Z p b G x D b 3 V u d C I g V m F s d W U 9 I m w 0 O S I g L z 4 8 R W 5 0 c n k g V H l w Z T 0 i U m V s Y X R p b 2 5 z a G l w S W 5 m b 0 N v b n R h a W 5 l c i I g V m F s d W U 9 I n N 7 J n F 1 b 3 Q 7 Y 2 9 s d W 1 u Q 2 9 1 b n Q m c X V v d D s 6 M T E s J n F 1 b 3 Q 7 a 2 V 5 Q 2 9 s d W 1 u T m F t Z X M m c X V v d D s 6 W 1 0 s J n F 1 b 3 Q 7 c X V l c n l S Z W x h d G l v b n N o a X B z J n F 1 b 3 Q 7 O l t d L C Z x d W 9 0 O 2 N v b H V t b k l k Z W 5 0 a X R p Z X M m c X V v d D s 6 W y Z x d W 9 0 O 1 N l Y 3 R p b 2 4 x L 1 R h Y m x l M D A z I C h Q Y W d l I D M p L 0 F 1 d G 9 S Z W 1 v d m V k Q 2 9 s d W 1 u c z E u e 0 N v b H V t b j E s M H 0 m c X V v d D s s J n F 1 b 3 Q 7 U 2 V j d G l v b j E v V G F i b G U w M D M g K F B h Z 2 U g M y k v Q X V 0 b 1 J l b W 9 2 Z W R D b 2 x 1 b W 5 z M S 5 7 Q 2 9 s d W 1 u M i w x f S Z x d W 9 0 O y w m c X V v d D t T Z W N 0 a W 9 u M S 9 U Y W J s Z T A w M y A o U G F n Z S A z K S 9 B d X R v U m V t b 3 Z l Z E N v b H V t b n M x L n t D b 2 x 1 b W 4 z L D J 9 J n F 1 b 3 Q 7 L C Z x d W 9 0 O 1 N l Y 3 R p b 2 4 x L 1 R h Y m x l M D A z I C h Q Y W d l I D M p L 0 F 1 d G 9 S Z W 1 v d m V k Q 2 9 s d W 1 u c z E u e 0 N v b H V t b j Q s M 3 0 m c X V v d D s s J n F 1 b 3 Q 7 U 2 V j d G l v b j E v V G F i b G U w M D M g K F B h Z 2 U g M y k v Q X V 0 b 1 J l b W 9 2 Z W R D b 2 x 1 b W 5 z M S 5 7 Q 2 9 s d W 1 u N S w 0 f S Z x d W 9 0 O y w m c X V v d D t T Z W N 0 a W 9 u M S 9 U Y W J s Z T A w M y A o U G F n Z S A z K S 9 B d X R v U m V t b 3 Z l Z E N v b H V t b n M x L n t D b 2 x 1 b W 4 2 L D V 9 J n F 1 b 3 Q 7 L C Z x d W 9 0 O 1 N l Y 3 R p b 2 4 x L 1 R h Y m x l M D A z I C h Q Y W d l I D M p L 0 F 1 d G 9 S Z W 1 v d m V k Q 2 9 s d W 1 u c z E u e 0 N v b H V t b j c s N n 0 m c X V v d D s s J n F 1 b 3 Q 7 U 2 V j d G l v b j E v V G F i b G U w M D M g K F B h Z 2 U g M y k v Q X V 0 b 1 J l b W 9 2 Z W R D b 2 x 1 b W 5 z M S 5 7 Q 2 9 s d W 1 u O C w 3 f S Z x d W 9 0 O y w m c X V v d D t T Z W N 0 a W 9 u M S 9 U Y W J s Z T A w M y A o U G F n Z S A z K S 9 B d X R v U m V t b 3 Z l Z E N v b H V t b n M x L n t D b 2 x 1 b W 4 5 L D h 9 J n F 1 b 3 Q 7 L C Z x d W 9 0 O 1 N l Y 3 R p b 2 4 x L 1 R h Y m x l M D A z I C h Q Y W d l I D M p L 0 F 1 d G 9 S Z W 1 v d m V k Q 2 9 s d W 1 u c z E u e 0 N v b H V t b j E w L D l 9 J n F 1 b 3 Q 7 L C Z x d W 9 0 O 1 N l Y 3 R p b 2 4 x L 1 R h Y m x l M D A z I C h Q Y W d l I D M p L 0 F 1 d G 9 S Z W 1 v d m V k Q 2 9 s d W 1 u c z E u e 0 N v b H V t b j E x L D E w f S Z x d W 9 0 O 1 0 s J n F 1 b 3 Q 7 Q 2 9 s d W 1 u Q 2 9 1 b n Q m c X V v d D s 6 M T E s J n F 1 b 3 Q 7 S 2 V 5 Q 2 9 s d W 1 u T m F t Z X M m c X V v d D s 6 W 1 0 s J n F 1 b 3 Q 7 Q 2 9 s d W 1 u S W R l b n R p d G l l c y Z x d W 9 0 O z p b J n F 1 b 3 Q 7 U 2 V j d G l v b j E v V G F i b G U w M D M g K F B h Z 2 U g M y k v Q X V 0 b 1 J l b W 9 2 Z W R D b 2 x 1 b W 5 z M S 5 7 Q 2 9 s d W 1 u M S w w f S Z x d W 9 0 O y w m c X V v d D t T Z W N 0 a W 9 u M S 9 U Y W J s Z T A w M y A o U G F n Z S A z K S 9 B d X R v U m V t b 3 Z l Z E N v b H V t b n M x L n t D b 2 x 1 b W 4 y L D F 9 J n F 1 b 3 Q 7 L C Z x d W 9 0 O 1 N l Y 3 R p b 2 4 x L 1 R h Y m x l M D A z I C h Q Y W d l I D M p L 0 F 1 d G 9 S Z W 1 v d m V k Q 2 9 s d W 1 u c z E u e 0 N v b H V t b j M s M n 0 m c X V v d D s s J n F 1 b 3 Q 7 U 2 V j d G l v b j E v V G F i b G U w M D M g K F B h Z 2 U g M y k v Q X V 0 b 1 J l b W 9 2 Z W R D b 2 x 1 b W 5 z M S 5 7 Q 2 9 s d W 1 u N C w z f S Z x d W 9 0 O y w m c X V v d D t T Z W N 0 a W 9 u M S 9 U Y W J s Z T A w M y A o U G F n Z S A z K S 9 B d X R v U m V t b 3 Z l Z E N v b H V t b n M x L n t D b 2 x 1 b W 4 1 L D R 9 J n F 1 b 3 Q 7 L C Z x d W 9 0 O 1 N l Y 3 R p b 2 4 x L 1 R h Y m x l M D A z I C h Q Y W d l I D M p L 0 F 1 d G 9 S Z W 1 v d m V k Q 2 9 s d W 1 u c z E u e 0 N v b H V t b j Y s N X 0 m c X V v d D s s J n F 1 b 3 Q 7 U 2 V j d G l v b j E v V G F i b G U w M D M g K F B h Z 2 U g M y k v Q X V 0 b 1 J l b W 9 2 Z W R D b 2 x 1 b W 5 z M S 5 7 Q 2 9 s d W 1 u N y w 2 f S Z x d W 9 0 O y w m c X V v d D t T Z W N 0 a W 9 u M S 9 U Y W J s Z T A w M y A o U G F n Z S A z K S 9 B d X R v U m V t b 3 Z l Z E N v b H V t b n M x L n t D b 2 x 1 b W 4 4 L D d 9 J n F 1 b 3 Q 7 L C Z x d W 9 0 O 1 N l Y 3 R p b 2 4 x L 1 R h Y m x l M D A z I C h Q Y W d l I D M p L 0 F 1 d G 9 S Z W 1 v d m V k Q 2 9 s d W 1 u c z E u e 0 N v b H V t b j k s O H 0 m c X V v d D s s J n F 1 b 3 Q 7 U 2 V j d G l v b j E v V G F i b G U w M D M g K F B h Z 2 U g M y k v Q X V 0 b 1 J l b W 9 2 Z W R D b 2 x 1 b W 5 z M S 5 7 Q 2 9 s d W 1 u M T A s O X 0 m c X V v d D s s J n F 1 b 3 Q 7 U 2 V j d G l v b j E v V G F i b G U w M D M g K F B h Z 2 U g M y k v Q X V 0 b 1 J l b W 9 2 Z W R D b 2 x 1 b W 5 z M S 5 7 Q 2 9 s d W 1 u M T E s M T B 9 J n F 1 b 3 Q 7 X S w m c X V v d D t S Z W x h d G l v b n N o a X B J b m Z v J n F 1 b 3 Q 7 O l t d f S I g L z 4 8 R W 5 0 c n k g V H l w Z T 0 i T G 9 h Z G V k V G 9 B b m F s e X N p c 1 N l c n Z p Y 2 V z I i B W Y W x 1 Z T 0 i b D A i I C 8 + P C 9 T d G F i b G V F b n R y a W V z P j w v S X R l b T 4 8 S X R l b T 4 8 S X R l b U x v Y 2 F 0 a W 9 u P j x J d G V t V H l w Z T 5 G b 3 J t d W x h P C 9 J d G V t V H l w Z T 4 8 S X R l b V B h d G g + U 2 V j d G l v b j E v V G F i b G U w M D M l M j A o U G F n Z S U y M D M p J T I w K D I p L 1 N v d X J j Z T w v S X R l b V B h d G g + P C 9 J d G V t T G 9 j Y X R p b 2 4 + P F N 0 Y W J s Z U V u d H J p Z X M g L z 4 8 L 0 l 0 Z W 0 + P E l 0 Z W 0 + P E l 0 Z W 1 M b 2 N h d G l v b j 4 8 S X R l b V R 5 c G U + R m 9 y b X V s Y T w v S X R l b V R 5 c G U + P E l 0 Z W 1 Q Y X R o P l N l Y 3 R p b 2 4 x L 1 R h Y m x l M D A z J T I w K F B h Z 2 U l M j A z K S U y M C g y K S 9 U Y W J s Z T A w M z w v S X R l b V B h d G g + P C 9 J d G V t T G 9 j Y X R p b 2 4 + P F N 0 Y W J s Z U V u d H J p Z X M g L z 4 8 L 0 l 0 Z W 0 + P E l 0 Z W 0 + P E l 0 Z W 1 M b 2 N h d G l v b j 4 8 S X R l b V R 5 c G U + R m 9 y b X V s Y T w v S X R l b V R 5 c G U + P E l 0 Z W 1 Q Y X R o P l N l Y 3 R p b 2 4 x L 1 R h Y m x l M D A z J T I w K F B h Z 2 U l M j A z K S U y M C g y K S 9 D a G F u Z 2 V k J T I w V H l w Z T w v S X R l b V B h d G g + P C 9 J d G V t T G 9 j Y X R p b 2 4 + P F N 0 Y W J s Z U V u d H J p Z X M g L z 4 8 L 0 l 0 Z W 0 + P C 9 J d G V t c z 4 8 L 0 x v Y 2 F s U G F j a 2 F n Z U 1 l d G F k Y X R h R m l s Z T 4 W A A A A U E s F B g A A A A A A A A A A A A A A A A A A A A A A A N o A A A A B A A A A 0 I y d 3 w E V 0 R G M e g D A T 8 K X 6 w E A A A A y 6 V M R Y B 5 a Q Z v r V 2 A 2 5 6 n l A A A A A A I A A A A A A A N m A A D A A A A A E A A A A J L X u L m H M R 4 y R n B 5 l G D 4 x U o A A A A A B I A A A K A A A A A Q A A A A 6 6 O M x v l A H y N l C a d o C C b y H l A A A A A u 0 B y g G / p o X 8 C G F 3 B e t 2 W k N g a Z a E 0 v J T u u D O c l y 0 P S n L j 9 J 1 f B 5 h g / 1 0 K 2 P g d K 8 j 9 K V 2 / 4 3 d 9 o G k v G T 1 r r S G d 4 J I b H p i b 6 y 6 J i P 1 P G 2 o P 1 / h Q A A A A j 8 Y x a g f n q S q W j 6 X 7 D g 8 p d 7 T + F s g = = < / D a t a M a s h u p > 
</file>

<file path=customXml/itemProps1.xml><?xml version="1.0" encoding="utf-8"?>
<ds:datastoreItem xmlns:ds="http://schemas.openxmlformats.org/officeDocument/2006/customXml" ds:itemID="{791202FC-DBD8-47F9-804C-C39800DB7DE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UG Enrollment</vt:lpstr>
      <vt:lpstr>UG Applications</vt:lpstr>
      <vt:lpstr>UG Applications 2</vt:lpstr>
      <vt:lpstr>Finance Admissions</vt:lpstr>
      <vt:lpstr>SCH  Available Instructors</vt:lpstr>
      <vt:lpstr>'Finance Admissions'!Print_Area</vt:lpstr>
      <vt:lpstr>'Finance Admissions'!Print_Titles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Rachel Trafford</dc:creator>
  <cp:keywords/>
  <dc:description/>
  <cp:lastModifiedBy>Khoa Pham</cp:lastModifiedBy>
  <cp:revision/>
  <dcterms:created xsi:type="dcterms:W3CDTF">2023-11-09T20:08:38Z</dcterms:created>
  <dcterms:modified xsi:type="dcterms:W3CDTF">2024-12-06T00:27:27Z</dcterms:modified>
  <cp:category/>
  <cp:contentStatus/>
</cp:coreProperties>
</file>