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der\Desktop\"/>
    </mc:Choice>
  </mc:AlternateContent>
  <xr:revisionPtr revIDLastSave="0" documentId="13_ncr:1_{6C666D86-9A24-4602-893A-CCAF7D82D2A9}" xr6:coauthVersionLast="47" xr6:coauthVersionMax="47" xr10:uidLastSave="{00000000-0000-0000-0000-000000000000}"/>
  <bookViews>
    <workbookView xWindow="-120" yWindow="-120" windowWidth="24240" windowHeight="13140" activeTab="3" xr2:uid="{E5A455D9-5D60-478D-B3CD-EBD69617A1CE}"/>
  </bookViews>
  <sheets>
    <sheet name="hisseler" sheetId="7" r:id="rId1"/>
    <sheet name="endeks" sheetId="8" r:id="rId2"/>
    <sheet name="kaynaklar" sheetId="1" r:id="rId3"/>
    <sheet name="Dashboard" sheetId="6" r:id="rId4"/>
    <sheet name="portföy" sheetId="2" r:id="rId5"/>
    <sheet name="parametre" sheetId="9" r:id="rId6"/>
  </sheets>
  <definedNames>
    <definedName name="_xlchart.v1.0" hidden="1">endeks!$A$2:$A$65</definedName>
    <definedName name="_xlchart.v1.1" hidden="1">endeks!$B$1</definedName>
    <definedName name="_xlchart.v1.2" hidden="1">endeks!$B$2:$B$65</definedName>
    <definedName name="_xlchart.v1.3" hidden="1">endeks!$C$1</definedName>
    <definedName name="_xlchart.v1.4" hidden="1">endeks!$C$2:$C$65</definedName>
    <definedName name="_xlchart.v1.5" hidden="1">endeks!$D$1</definedName>
    <definedName name="_xlchart.v1.6" hidden="1">endeks!$D$2:$D$65</definedName>
    <definedName name="_xlchart.v1.7" hidden="1">endeks!$E$1</definedName>
    <definedName name="_xlchart.v1.8" hidden="1">endeks!$E$2:$E$65</definedName>
    <definedName name="ExternalData_1" localSheetId="1" hidden="1">endeks!$A$1:$E$65</definedName>
    <definedName name="ExternalData_1" localSheetId="0" hidden="1">hisseler!$A$1:$E$547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" i="9" l="1" a="1"/>
  <c r="P12" i="9" s="1"/>
  <c r="P2" i="9" a="1"/>
  <c r="P2" i="9" s="1"/>
  <c r="L4" i="9"/>
  <c r="L3" i="9"/>
  <c r="L2" i="9"/>
  <c r="L1" i="9"/>
  <c r="C22" i="9"/>
  <c r="C23" i="9"/>
  <c r="C24" i="9"/>
  <c r="F2" i="2"/>
  <c r="G2" i="2" s="1"/>
  <c r="F3" i="2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F25" i="2"/>
  <c r="G25" i="2" s="1"/>
  <c r="F26" i="2"/>
  <c r="G26" i="2" s="1"/>
  <c r="F27" i="2"/>
  <c r="G27" i="2" s="1"/>
  <c r="F28" i="2"/>
  <c r="G28" i="2" s="1"/>
  <c r="F29" i="2"/>
  <c r="G29" i="2" s="1"/>
  <c r="F30" i="2"/>
  <c r="G30" i="2" s="1"/>
  <c r="F31" i="2"/>
  <c r="G31" i="2" s="1"/>
  <c r="F32" i="2"/>
  <c r="G32" i="2" s="1"/>
  <c r="F33" i="2"/>
  <c r="G33" i="2" s="1"/>
  <c r="F34" i="2"/>
  <c r="G34" i="2" s="1"/>
  <c r="F35" i="2"/>
  <c r="G35" i="2" s="1"/>
  <c r="F36" i="2"/>
  <c r="G36" i="2" s="1"/>
  <c r="F37" i="2"/>
  <c r="G37" i="2" s="1"/>
  <c r="F38" i="2"/>
  <c r="G38" i="2" s="1"/>
  <c r="F39" i="2"/>
  <c r="G39" i="2" s="1"/>
  <c r="F40" i="2"/>
  <c r="G40" i="2" s="1"/>
  <c r="F41" i="2"/>
  <c r="G41" i="2" s="1"/>
  <c r="F42" i="2"/>
  <c r="G42" i="2" s="1"/>
  <c r="F43" i="2"/>
  <c r="G43" i="2" s="1"/>
  <c r="A2" i="9" a="1"/>
  <c r="E2" i="2"/>
  <c r="E3" i="2"/>
  <c r="H1" i="9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L5" i="9" l="1"/>
  <c r="L6" i="9" s="1"/>
  <c r="H2" i="9"/>
  <c r="H3" i="9" s="1"/>
  <c r="A2" i="9"/>
  <c r="B2" i="9" s="1"/>
  <c r="C2" i="9" s="1"/>
  <c r="D2" i="9" s="1"/>
  <c r="B3" i="9"/>
  <c r="C3" i="9" s="1"/>
  <c r="D3" i="9" s="1"/>
  <c r="B11" i="9"/>
  <c r="C11" i="9" s="1"/>
  <c r="D11" i="9" s="1"/>
  <c r="B19" i="9"/>
  <c r="C19" i="9" s="1"/>
  <c r="D19" i="9" s="1"/>
  <c r="B4" i="9"/>
  <c r="C4" i="9" s="1"/>
  <c r="D4" i="9" s="1"/>
  <c r="B12" i="9"/>
  <c r="C12" i="9" s="1"/>
  <c r="D12" i="9" s="1"/>
  <c r="B20" i="9"/>
  <c r="C20" i="9" s="1"/>
  <c r="D20" i="9" s="1"/>
  <c r="B6" i="9"/>
  <c r="C6" i="9" s="1"/>
  <c r="D6" i="9" s="1"/>
  <c r="B14" i="9"/>
  <c r="C14" i="9" s="1"/>
  <c r="D14" i="9" s="1"/>
  <c r="B7" i="9"/>
  <c r="C7" i="9" s="1"/>
  <c r="D7" i="9" s="1"/>
  <c r="B15" i="9"/>
  <c r="C15" i="9" s="1"/>
  <c r="D15" i="9" s="1"/>
  <c r="B5" i="9"/>
  <c r="C5" i="9" s="1"/>
  <c r="D5" i="9" s="1"/>
  <c r="B13" i="9"/>
  <c r="C13" i="9" s="1"/>
  <c r="D13" i="9" s="1"/>
  <c r="B8" i="9"/>
  <c r="C8" i="9" s="1"/>
  <c r="D8" i="9" s="1"/>
  <c r="B16" i="9"/>
  <c r="C16" i="9" s="1"/>
  <c r="D16" i="9" s="1"/>
  <c r="B21" i="9"/>
  <c r="C21" i="9" s="1"/>
  <c r="D21" i="9" s="1"/>
  <c r="B18" i="9"/>
  <c r="C18" i="9" s="1"/>
  <c r="D18" i="9" s="1"/>
  <c r="B10" i="9"/>
  <c r="C10" i="9" s="1"/>
  <c r="D10" i="9" s="1"/>
  <c r="B17" i="9"/>
  <c r="C17" i="9" s="1"/>
  <c r="D17" i="9" s="1"/>
  <c r="B9" i="9"/>
  <c r="C9" i="9" s="1"/>
  <c r="D9" i="9" s="1"/>
  <c r="G6" i="6" l="1" a="1"/>
  <c r="G6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067EB8-91CB-4F57-95AF-B0E0CA3A14A7}" keepAlive="1" name="Query - endeks" description="Connection to the 'endeks' query in the workbook." type="5" refreshedVersion="8" background="1" refreshOnLoad="1" saveData="1">
    <dbPr connection="Provider=Microsoft.Mashup.OleDb.1;Data Source=$Workbook$;Location=endeks;Extended Properties=&quot;&quot;" command="SELECT * FROM [endeks]"/>
  </connection>
  <connection id="2" xr16:uid="{AA966B78-F5C5-4B89-8A7C-7E8E79E1583D}" keepAlive="1" interval="10" name="Query - hisseler" description="Connection to the 'hisseler' query in the workbook." type="5" refreshedVersion="8" background="1" refreshOnLoad="1" saveData="1">
    <dbPr connection="Provider=Microsoft.Mashup.OleDb.1;Data Source=$Workbook$;Location=hisseler;Extended Properties=&quot;&quot;" command="SELECT * FROM [hisseler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<sst xmlns="http://schemas.openxmlformats.org/spreadsheetml/2006/main" count="628" uniqueCount="573">
  <si>
    <t>Hisse</t>
  </si>
  <si>
    <t>Alış Tarihi</t>
  </si>
  <si>
    <t>Fiyat</t>
  </si>
  <si>
    <t>Adet</t>
  </si>
  <si>
    <t>İşlem Tutarı</t>
  </si>
  <si>
    <t>hisselerin linki</t>
  </si>
  <si>
    <t>https://finans.mynet.com/borsa/hisseler/</t>
  </si>
  <si>
    <t>endeks linki</t>
  </si>
  <si>
    <t>https://finance.yahoo.com/quote/XU100.IS/history?period1=1695945600&amp;period2=1703808000&amp;interval=1d&amp;filter=history&amp;frequency=1d&amp;includeAdjustedClose=true</t>
  </si>
  <si>
    <t>AEFES</t>
  </si>
  <si>
    <t>AKBNK</t>
  </si>
  <si>
    <t>AKSA</t>
  </si>
  <si>
    <t>ARCLK</t>
  </si>
  <si>
    <t>ASELS</t>
  </si>
  <si>
    <t>CCOLA</t>
  </si>
  <si>
    <t>CIMSA</t>
  </si>
  <si>
    <t>ENJSA</t>
  </si>
  <si>
    <t>FROTO</t>
  </si>
  <si>
    <t>ISYAT</t>
  </si>
  <si>
    <t>KARSN</t>
  </si>
  <si>
    <t>KCHOL</t>
  </si>
  <si>
    <t>MAVI</t>
  </si>
  <si>
    <t>NUHCM</t>
  </si>
  <si>
    <t>PGSUS</t>
  </si>
  <si>
    <t>SISE</t>
  </si>
  <si>
    <t>TCELL</t>
  </si>
  <si>
    <t>THYAO</t>
  </si>
  <si>
    <t>TUPRS</t>
  </si>
  <si>
    <t>YKBNK</t>
  </si>
  <si>
    <t>Hisseler</t>
  </si>
  <si>
    <t>Değişim%</t>
  </si>
  <si>
    <t>Hacim</t>
  </si>
  <si>
    <t>Saat</t>
  </si>
  <si>
    <t>A1CAP</t>
  </si>
  <si>
    <t>ACSEL</t>
  </si>
  <si>
    <t>ADEL</t>
  </si>
  <si>
    <t>ADESE</t>
  </si>
  <si>
    <t>ADGYO</t>
  </si>
  <si>
    <t>AFYON</t>
  </si>
  <si>
    <t>AGESA</t>
  </si>
  <si>
    <t>AGHOL</t>
  </si>
  <si>
    <t>AGROT</t>
  </si>
  <si>
    <t>AGYO</t>
  </si>
  <si>
    <t>AHGAZ</t>
  </si>
  <si>
    <t>AKCNS</t>
  </si>
  <si>
    <t>AKENR</t>
  </si>
  <si>
    <t>AKFGY</t>
  </si>
  <si>
    <t>AKFYE</t>
  </si>
  <si>
    <t>AKGRT</t>
  </si>
  <si>
    <t>AKMGY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</si>
  <si>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</si>
  <si>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</si>
  <si>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</si>
  <si>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</si>
  <si>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</si>
  <si>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</si>
  <si>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</si>
  <si>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</si>
  <si>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</si>
  <si>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</si>
  <si>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</si>
  <si>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</si>
  <si>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</si>
  <si>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ALTINS1</t>
  </si>
  <si>
    <t>ANELE</t>
  </si>
  <si>
    <t>ANGEN</t>
  </si>
  <si>
    <t>ANHYT</t>
  </si>
  <si>
    <t>ANSGR</t>
  </si>
  <si>
    <t>ARASE</t>
  </si>
  <si>
    <t>ARDYZ</t>
  </si>
  <si>
    <t>ARENA</t>
  </si>
  <si>
    <t>ARSAN</t>
  </si>
  <si>
    <t>ARZUM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</si>
  <si>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</si>
  <si>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</si>
  <si>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</si>
  <si>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</si>
  <si>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</si>
  <si>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</si>
  <si>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</si>
  <si>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</si>
  <si>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</si>
  <si>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</si>
  <si>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</si>
  <si>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</si>
  <si>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</si>
  <si>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</si>
  <si>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</si>
  <si>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</si>
  <si>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</si>
  <si>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</si>
  <si>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</si>
  <si>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</si>
  <si>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</si>
  <si>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</si>
  <si>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</si>
  <si>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</si>
  <si>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</si>
  <si>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</si>
  <si>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</si>
  <si>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</si>
  <si>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</si>
  <si>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</si>
  <si>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</si>
  <si>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</si>
  <si>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</si>
  <si>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</si>
  <si>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</si>
  <si>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</si>
  <si>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</si>
  <si>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</si>
  <si>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</si>
  <si>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</si>
  <si>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</si>
  <si>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</si>
  <si>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</si>
  <si>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</si>
  <si>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</si>
  <si>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</si>
  <si>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</si>
  <si>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</si>
  <si>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</si>
  <si>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</si>
  <si>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</si>
  <si>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</si>
  <si>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</si>
  <si>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</si>
  <si>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</si>
  <si>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</si>
  <si>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</si>
  <si>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</si>
  <si>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</si>
  <si>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</si>
  <si>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</si>
  <si>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</si>
  <si>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</si>
  <si>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</si>
  <si>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CELHA</t>
  </si>
  <si>
    <t>CEMAS</t>
  </si>
  <si>
    <t>CEMTS</t>
  </si>
  <si>
    <t>CEOEM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</si>
  <si>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</si>
  <si>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</si>
  <si>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</si>
  <si>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</si>
  <si>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</si>
  <si>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</si>
  <si>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</si>
  <si>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</si>
  <si>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</si>
  <si>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</si>
  <si>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</si>
  <si>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</si>
  <si>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</si>
  <si>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</si>
  <si>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</si>
  <si>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</si>
  <si>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</si>
  <si>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</si>
  <si>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</si>
  <si>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</si>
  <si>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</si>
  <si>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</si>
  <si>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</si>
  <si>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</si>
  <si>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</si>
  <si>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</si>
  <si>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</si>
  <si>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</si>
  <si>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</si>
  <si>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</si>
  <si>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</si>
  <si>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</si>
  <si>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</si>
  <si>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</si>
  <si>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</si>
  <si>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</si>
  <si>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</si>
  <si>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</si>
  <si>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</si>
  <si>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</si>
  <si>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</si>
  <si>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</si>
  <si>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</si>
  <si>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</si>
  <si>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</si>
  <si>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</si>
  <si>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</si>
  <si>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</si>
  <si>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</si>
  <si>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</si>
  <si>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</si>
  <si>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</si>
  <si>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</si>
  <si>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</si>
  <si>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</si>
  <si>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</si>
  <si>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ENKAI</t>
  </si>
  <si>
    <t>ENSRI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</si>
  <si>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</si>
  <si>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</si>
  <si>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</si>
  <si>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</si>
  <si>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</si>
  <si>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</si>
  <si>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</si>
  <si>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</si>
  <si>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</si>
  <si>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</si>
  <si>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</si>
  <si>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</si>
  <si>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</si>
  <si>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</si>
  <si>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</si>
  <si>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</si>
  <si>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</si>
  <si>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</si>
  <si>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</si>
  <si>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</si>
  <si>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</si>
  <si>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</si>
  <si>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</si>
  <si>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</si>
  <si>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</si>
  <si>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</si>
  <si>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</si>
  <si>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</si>
  <si>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</si>
  <si>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</si>
  <si>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</si>
  <si>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</si>
  <si>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</si>
  <si>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</si>
  <si>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</si>
  <si>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</si>
  <si>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</si>
  <si>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</si>
  <si>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</si>
  <si>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</si>
  <si>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</si>
  <si>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</si>
  <si>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</si>
  <si>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</si>
  <si>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</si>
  <si>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</si>
  <si>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</si>
  <si>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</si>
  <si>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</si>
  <si>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</si>
  <si>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</si>
  <si>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</si>
  <si>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</si>
  <si>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</si>
  <si>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</si>
  <si>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</si>
  <si>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</si>
  <si>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</si>
  <si>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</si>
  <si>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</si>
  <si>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</si>
  <si>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</si>
  <si>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</si>
  <si>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</si>
  <si>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</si>
  <si>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</si>
  <si>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IDEAS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</si>
  <si>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</si>
  <si>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</si>
  <si>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</si>
  <si>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</si>
  <si>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</si>
  <si>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</si>
  <si>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</si>
  <si>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</si>
  <si>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</si>
  <si>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</si>
  <si>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</si>
  <si>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</si>
  <si>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</si>
  <si>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</si>
  <si>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</si>
  <si>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</si>
  <si>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</si>
  <si>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</si>
  <si>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</si>
  <si>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</si>
  <si>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</si>
  <si>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</si>
  <si>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</si>
  <si>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</si>
  <si>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</si>
  <si>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</si>
  <si>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</si>
  <si>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</si>
  <si>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</si>
  <si>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</si>
  <si>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</si>
  <si>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</si>
  <si>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</si>
  <si>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</si>
  <si>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</si>
  <si>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KARTN</t>
  </si>
  <si>
    <t>KARYE</t>
  </si>
  <si>
    <t>KATMR</t>
  </si>
  <si>
    <t>KAYSE</t>
  </si>
  <si>
    <t>KBORU</t>
  </si>
  <si>
    <t>KCAER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</si>
  <si>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</si>
  <si>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</si>
  <si>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</si>
  <si>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</si>
  <si>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</si>
  <si>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</si>
  <si>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</si>
  <si>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</si>
  <si>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</si>
  <si>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</si>
  <si>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</si>
  <si>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</si>
  <si>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</si>
  <si>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</si>
  <si>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</si>
  <si>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</si>
  <si>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</si>
  <si>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</si>
  <si>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</si>
  <si>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</si>
  <si>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</si>
  <si>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</si>
  <si>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</si>
  <si>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</si>
  <si>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</si>
  <si>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</si>
  <si>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</si>
  <si>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</si>
  <si>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</si>
  <si>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</si>
  <si>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</si>
  <si>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</si>
  <si>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</si>
  <si>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</si>
  <si>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</si>
  <si>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</si>
  <si>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</si>
  <si>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</si>
  <si>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</si>
  <si>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</si>
  <si>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</si>
  <si>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LINK</t>
  </si>
  <si>
    <t>LKMNH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</si>
  <si>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</si>
  <si>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</si>
  <si>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</si>
  <si>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</si>
  <si>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</si>
  <si>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</si>
  <si>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</si>
  <si>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</si>
  <si>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</si>
  <si>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</si>
  <si>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</si>
  <si>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</si>
  <si>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</si>
  <si>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</si>
  <si>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</si>
  <si>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</si>
  <si>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</si>
  <si>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</si>
  <si>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</si>
  <si>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</si>
  <si>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</si>
  <si>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</si>
  <si>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METURR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</si>
  <si>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</si>
  <si>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</si>
  <si>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</si>
  <si>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</si>
  <si>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</si>
  <si>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</si>
  <si>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</si>
  <si>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</si>
  <si>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</si>
  <si>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</si>
  <si>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</si>
  <si>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</si>
  <si>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</si>
  <si>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</si>
  <si>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</si>
  <si>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</si>
  <si>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</si>
  <si>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</si>
  <si>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</si>
  <si>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</si>
  <si>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</si>
  <si>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OBASE</t>
  </si>
  <si>
    <t>ODAS</t>
  </si>
  <si>
    <t>OFSYM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</si>
  <si>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</si>
  <si>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</si>
  <si>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</si>
  <si>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</si>
  <si>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</si>
  <si>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</si>
  <si>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</si>
  <si>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</si>
  <si>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</si>
  <si>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</si>
  <si>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</si>
  <si>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</si>
  <si>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</si>
  <si>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</si>
  <si>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</si>
  <si>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</si>
  <si>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</si>
  <si>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</si>
  <si>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</si>
  <si>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</si>
  <si>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</si>
  <si>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PCILT</t>
  </si>
  <si>
    <t>PEGYO</t>
  </si>
  <si>
    <t>PEKGY</t>
  </si>
  <si>
    <t>PENGD</t>
  </si>
  <si>
    <t>PENTA</t>
  </si>
  <si>
    <t>PETKM</t>
  </si>
  <si>
    <t>PETUN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</si>
  <si>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</si>
  <si>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</si>
  <si>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</si>
  <si>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</si>
  <si>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</si>
  <si>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</si>
  <si>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</si>
  <si>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</si>
  <si>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</si>
  <si>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</si>
  <si>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</si>
  <si>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</si>
  <si>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</si>
  <si>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</si>
  <si>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</si>
  <si>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</si>
  <si>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</si>
  <si>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</si>
  <si>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</si>
  <si>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</si>
  <si>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</si>
  <si>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</si>
  <si>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</si>
  <si>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</si>
  <si>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</si>
  <si>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</si>
  <si>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</si>
  <si>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</si>
  <si>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</si>
  <si>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</si>
  <si>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</si>
  <si>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</si>
  <si>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</si>
  <si>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</si>
  <si>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</si>
  <si>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</si>
  <si>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</si>
  <si>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</si>
  <si>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</si>
  <si>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</si>
  <si>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</si>
  <si>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</si>
  <si>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</si>
  <si>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</si>
  <si>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</si>
  <si>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SKBNK</t>
  </si>
  <si>
    <t>SKTAS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</si>
  <si>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</si>
  <si>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</si>
  <si>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</si>
  <si>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</si>
  <si>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</si>
  <si>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</si>
  <si>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</si>
  <si>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</si>
  <si>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</si>
  <si>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</si>
  <si>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</si>
  <si>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</si>
  <si>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</si>
  <si>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</si>
  <si>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</si>
  <si>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</si>
  <si>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</si>
  <si>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</si>
  <si>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</si>
  <si>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</si>
  <si>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</si>
  <si>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</si>
  <si>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TDGYO</t>
  </si>
  <si>
    <t>TEKTU</t>
  </si>
  <si>
    <t>TERA</t>
  </si>
  <si>
    <t>TETMT</t>
  </si>
  <si>
    <t>TEZOL</t>
  </si>
  <si>
    <t>TGSAS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</si>
  <si>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</si>
  <si>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</si>
  <si>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</si>
  <si>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</si>
  <si>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</si>
  <si>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</si>
  <si>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</si>
  <si>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</si>
  <si>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</si>
  <si>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</si>
  <si>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</si>
  <si>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</si>
  <si>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</si>
  <si>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</si>
  <si>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</si>
  <si>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</si>
  <si>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</si>
  <si>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</si>
  <si>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</si>
  <si>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</si>
  <si>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</si>
  <si>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</si>
  <si>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</si>
  <si>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</si>
  <si>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</si>
  <si>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</si>
  <si>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</si>
  <si>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</si>
  <si>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</si>
  <si>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</si>
  <si>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</si>
  <si>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</si>
  <si>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</si>
  <si>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</si>
  <si>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</si>
  <si>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</si>
  <si>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</si>
  <si>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</si>
  <si>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</si>
  <si>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</si>
  <si>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</si>
  <si>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</si>
  <si>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</si>
  <si>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</si>
  <si>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</si>
  <si>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</si>
  <si>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</si>
  <si>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</si>
  <si>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</si>
  <si>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</si>
  <si>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</si>
  <si>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</si>
  <si>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</si>
  <si>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</si>
  <si>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</si>
  <si>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</si>
  <si>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</si>
  <si>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</si>
  <si>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</si>
  <si>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tarih</t>
  </si>
  <si>
    <t>açılış</t>
  </si>
  <si>
    <t>yüksek</t>
  </si>
  <si>
    <t>düşüş</t>
  </si>
  <si>
    <t>kapanış</t>
  </si>
  <si>
    <t>Ort.Mal.</t>
  </si>
  <si>
    <t>Güncel Fiyat</t>
  </si>
  <si>
    <t>Değişim</t>
  </si>
  <si>
    <t>Güncel Durum</t>
  </si>
  <si>
    <t>Genel Toplam Maliyet</t>
  </si>
  <si>
    <t>Hisse Adedi</t>
  </si>
  <si>
    <t>Toplam Maliyet</t>
  </si>
  <si>
    <t>Gösterilecek Hisse Adedi</t>
  </si>
  <si>
    <t>yükselen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</si>
</sst>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400]h:mm:ss\ AM/PM"/>
  </numFmts>
  <fonts count="9" x14ac:knownFonts="1">
    <font>
      <sz val="11"/>
      <color theme="1"/>
      <name val="Aptos Narrow"/>
      <family val="2"/>
      <charset val="162"/>
      <scheme val="minor"/>
    </font>
    <font>
      <u/>
      <sz val="11"/>
      <color theme="10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  <font>
      <b/>
      <sz val="12"/>
      <color theme="0"/>
      <name val="Aptos Narrow"/>
      <family val="2"/>
      <scheme val="minor"/>
    </font>
    <font>
      <sz val="11"/>
      <color theme="1"/>
      <name val="Aptos Narrow"/>
      <family val="2"/>
      <charset val="162"/>
      <scheme val="minor"/>
    </font>
    <font>
      <b/>
      <sz val="11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3" fillId="2" borderId="0" xfId="0" applyFont="1" applyFill="1" applyAlignment="1">
      <alignment vertical="center"/>
    </xf>
    <xf numFmtId="164" fontId="0" fillId="0" borderId="0" xfId="0" applyNumberFormat="1"/>
    <xf numFmtId="9" fontId="0" fillId="0" borderId="0" xfId="3" applyFont="1"/>
    <xf numFmtId="43" fontId="0" fillId="0" borderId="0" xfId="2" applyFont="1"/>
    <xf numFmtId="9" fontId="2" fillId="0" borderId="0" xfId="3" applyFont="1" applyAlignment="1">
      <alignment horizontal="center" vertical="center"/>
    </xf>
    <xf numFmtId="9" fontId="6" fillId="0" borderId="0" xfId="3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/>
    <xf numFmtId="0" fontId="6" fillId="2" borderId="0" xfId="0" applyFont="1" applyFill="1"/>
    <xf numFmtId="0" fontId="2" fillId="2" borderId="0" xfId="0" applyFont="1" applyFill="1"/>
    <xf numFmtId="9" fontId="5" fillId="2" borderId="0" xfId="3" applyFont="1" applyFill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Alignment="1">
      <alignment horizontal="center" vertical="center"/>
    </xf>
    <xf numFmtId="0" fontId="7" fillId="0" borderId="0" xfId="0" applyFont="1"/>
    <xf numFmtId="9" fontId="2" fillId="2" borderId="0" xfId="3" applyFont="1" applyFill="1" applyAlignment="1">
      <alignment horizontal="center" vertical="center"/>
    </xf>
    <xf numFmtId="9" fontId="8" fillId="2" borderId="0" xfId="3" applyFont="1" applyFill="1" applyAlignment="1">
      <alignment horizontal="center" vertical="center"/>
    </xf>
    <xf numFmtId="9" fontId="0" fillId="0" borderId="0" xfId="3" applyFont="1" applyAlignment="1">
      <alignment horizontal="center" vertical="center"/>
    </xf>
    <xf numFmtId="9" fontId="0" fillId="2" borderId="0" xfId="3" applyFont="1" applyFill="1" applyAlignment="1">
      <alignment horizontal="center" vertical="center"/>
    </xf>
    <xf numFmtId="9" fontId="7" fillId="2" borderId="0" xfId="3" applyFont="1" applyFill="1" applyAlignment="1">
      <alignment horizontal="center" vertical="center"/>
    </xf>
    <xf numFmtId="9" fontId="7" fillId="0" borderId="0" xfId="3" applyFont="1" applyAlignment="1">
      <alignment horizontal="center" vertical="center"/>
    </xf>
    <xf numFmtId="0" fontId="2" fillId="2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2" fillId="2" borderId="0" xfId="0" applyFont="1" applyFill="1" applyBorder="1"/>
    <xf numFmtId="0" fontId="3" fillId="2" borderId="0" xfId="0" applyFont="1" applyFill="1" applyAlignment="1">
      <alignment horizontal="center" vertical="center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17">
    <dxf>
      <numFmt numFmtId="164" formatCode="[$-F400]h:mm:ss\ AM/PM"/>
    </dxf>
    <dxf>
      <numFmt numFmtId="0" formatCode="General"/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</dxfs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805805979314756E-2"/>
          <c:y val="2.7437645291093531E-2"/>
          <c:w val="0.91544838929030836"/>
          <c:h val="0.78209325486334347"/>
        </c:manualLayout>
      </c:layout>
      <c:stockChart>
        <c:ser>
          <c:idx val="0"/>
          <c:order val="0"/>
          <c:tx>
            <c:strRef>
              <c:f>endeks!$B$1</c:f>
              <c:strCache>
                <c:ptCount val="1"/>
                <c:pt idx="0">
                  <c:v>açılış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numRef>
              <c:f>endeks!$A$2:$A$65</c:f>
              <c:numCache>
                <c:formatCode>m/d/yyyy</c:formatCode>
                <c:ptCount val="64"/>
                <c:pt idx="0">
                  <c:v>45288</c:v>
                </c:pt>
                <c:pt idx="1">
                  <c:v>45287</c:v>
                </c:pt>
                <c:pt idx="2">
                  <c:v>45286</c:v>
                </c:pt>
                <c:pt idx="3">
                  <c:v>45282</c:v>
                </c:pt>
                <c:pt idx="4">
                  <c:v>45281</c:v>
                </c:pt>
                <c:pt idx="5">
                  <c:v>45280</c:v>
                </c:pt>
                <c:pt idx="6">
                  <c:v>45279</c:v>
                </c:pt>
                <c:pt idx="7">
                  <c:v>45278</c:v>
                </c:pt>
                <c:pt idx="8">
                  <c:v>45275</c:v>
                </c:pt>
                <c:pt idx="9">
                  <c:v>45274</c:v>
                </c:pt>
                <c:pt idx="10">
                  <c:v>45273</c:v>
                </c:pt>
                <c:pt idx="11">
                  <c:v>45272</c:v>
                </c:pt>
                <c:pt idx="12">
                  <c:v>45271</c:v>
                </c:pt>
                <c:pt idx="13">
                  <c:v>45268</c:v>
                </c:pt>
                <c:pt idx="14">
                  <c:v>45267</c:v>
                </c:pt>
                <c:pt idx="15">
                  <c:v>45266</c:v>
                </c:pt>
                <c:pt idx="16">
                  <c:v>45265</c:v>
                </c:pt>
                <c:pt idx="17">
                  <c:v>45264</c:v>
                </c:pt>
                <c:pt idx="18">
                  <c:v>45261</c:v>
                </c:pt>
                <c:pt idx="19">
                  <c:v>45260</c:v>
                </c:pt>
                <c:pt idx="20">
                  <c:v>45259</c:v>
                </c:pt>
                <c:pt idx="21">
                  <c:v>45258</c:v>
                </c:pt>
                <c:pt idx="22">
                  <c:v>45257</c:v>
                </c:pt>
                <c:pt idx="23">
                  <c:v>45254</c:v>
                </c:pt>
                <c:pt idx="24">
                  <c:v>45253</c:v>
                </c:pt>
                <c:pt idx="25">
                  <c:v>45252</c:v>
                </c:pt>
                <c:pt idx="26">
                  <c:v>45251</c:v>
                </c:pt>
                <c:pt idx="27">
                  <c:v>45250</c:v>
                </c:pt>
                <c:pt idx="28">
                  <c:v>45247</c:v>
                </c:pt>
                <c:pt idx="29">
                  <c:v>45246</c:v>
                </c:pt>
                <c:pt idx="30">
                  <c:v>45245</c:v>
                </c:pt>
                <c:pt idx="31">
                  <c:v>45244</c:v>
                </c:pt>
                <c:pt idx="32">
                  <c:v>45243</c:v>
                </c:pt>
                <c:pt idx="33">
                  <c:v>45240</c:v>
                </c:pt>
                <c:pt idx="34">
                  <c:v>45239</c:v>
                </c:pt>
                <c:pt idx="35">
                  <c:v>45238</c:v>
                </c:pt>
                <c:pt idx="36">
                  <c:v>45237</c:v>
                </c:pt>
                <c:pt idx="37">
                  <c:v>45236</c:v>
                </c:pt>
                <c:pt idx="38">
                  <c:v>45233</c:v>
                </c:pt>
                <c:pt idx="39">
                  <c:v>45232</c:v>
                </c:pt>
                <c:pt idx="40">
                  <c:v>45231</c:v>
                </c:pt>
                <c:pt idx="41">
                  <c:v>45230</c:v>
                </c:pt>
                <c:pt idx="42">
                  <c:v>45229</c:v>
                </c:pt>
                <c:pt idx="43">
                  <c:v>45226</c:v>
                </c:pt>
                <c:pt idx="44">
                  <c:v>45225</c:v>
                </c:pt>
                <c:pt idx="45">
                  <c:v>45224</c:v>
                </c:pt>
                <c:pt idx="46">
                  <c:v>45223</c:v>
                </c:pt>
                <c:pt idx="47">
                  <c:v>45222</c:v>
                </c:pt>
                <c:pt idx="48">
                  <c:v>45219</c:v>
                </c:pt>
                <c:pt idx="49">
                  <c:v>45218</c:v>
                </c:pt>
                <c:pt idx="50">
                  <c:v>45217</c:v>
                </c:pt>
                <c:pt idx="51">
                  <c:v>45216</c:v>
                </c:pt>
                <c:pt idx="52">
                  <c:v>45215</c:v>
                </c:pt>
                <c:pt idx="53">
                  <c:v>45212</c:v>
                </c:pt>
                <c:pt idx="54">
                  <c:v>45211</c:v>
                </c:pt>
                <c:pt idx="55">
                  <c:v>45210</c:v>
                </c:pt>
                <c:pt idx="56">
                  <c:v>45209</c:v>
                </c:pt>
                <c:pt idx="57">
                  <c:v>45208</c:v>
                </c:pt>
                <c:pt idx="58">
                  <c:v>45205</c:v>
                </c:pt>
                <c:pt idx="59">
                  <c:v>45204</c:v>
                </c:pt>
                <c:pt idx="60">
                  <c:v>45203</c:v>
                </c:pt>
                <c:pt idx="61">
                  <c:v>45202</c:v>
                </c:pt>
                <c:pt idx="62">
                  <c:v>45201</c:v>
                </c:pt>
                <c:pt idx="63">
                  <c:v>45198</c:v>
                </c:pt>
              </c:numCache>
            </c:numRef>
          </c:cat>
          <c:val>
            <c:numRef>
              <c:f>endeks!$B$2:$B$65</c:f>
              <c:numCache>
                <c:formatCode>General</c:formatCode>
                <c:ptCount val="64"/>
                <c:pt idx="0">
                  <c:v>7278.1</c:v>
                </c:pt>
                <c:pt idx="1">
                  <c:v>7282.2</c:v>
                </c:pt>
                <c:pt idx="2">
                  <c:v>7303.3</c:v>
                </c:pt>
                <c:pt idx="3">
                  <c:v>7769.8</c:v>
                </c:pt>
                <c:pt idx="4">
                  <c:v>7657</c:v>
                </c:pt>
                <c:pt idx="5">
                  <c:v>7717.2</c:v>
                </c:pt>
                <c:pt idx="6">
                  <c:v>7783.9</c:v>
                </c:pt>
                <c:pt idx="7">
                  <c:v>7957.5</c:v>
                </c:pt>
                <c:pt idx="8">
                  <c:v>7822</c:v>
                </c:pt>
                <c:pt idx="9">
                  <c:v>7622.7</c:v>
                </c:pt>
                <c:pt idx="10">
                  <c:v>7719</c:v>
                </c:pt>
                <c:pt idx="11">
                  <c:v>7727.4</c:v>
                </c:pt>
                <c:pt idx="12">
                  <c:v>7920.3</c:v>
                </c:pt>
                <c:pt idx="13">
                  <c:v>7988.6</c:v>
                </c:pt>
                <c:pt idx="14">
                  <c:v>7867.7</c:v>
                </c:pt>
                <c:pt idx="15">
                  <c:v>8066.5</c:v>
                </c:pt>
                <c:pt idx="16">
                  <c:v>8094.7</c:v>
                </c:pt>
                <c:pt idx="17">
                  <c:v>8050.8</c:v>
                </c:pt>
                <c:pt idx="18">
                  <c:v>8071.5</c:v>
                </c:pt>
                <c:pt idx="19">
                  <c:v>8007.8</c:v>
                </c:pt>
                <c:pt idx="20">
                  <c:v>8115.4</c:v>
                </c:pt>
                <c:pt idx="21">
                  <c:v>8116</c:v>
                </c:pt>
                <c:pt idx="22">
                  <c:v>8028.8</c:v>
                </c:pt>
                <c:pt idx="23">
                  <c:v>7902.4</c:v>
                </c:pt>
                <c:pt idx="24">
                  <c:v>7991.9</c:v>
                </c:pt>
                <c:pt idx="25">
                  <c:v>8054.8</c:v>
                </c:pt>
                <c:pt idx="26">
                  <c:v>7993.9</c:v>
                </c:pt>
                <c:pt idx="27">
                  <c:v>7918.3</c:v>
                </c:pt>
                <c:pt idx="28">
                  <c:v>7786.7</c:v>
                </c:pt>
                <c:pt idx="29">
                  <c:v>7675.4</c:v>
                </c:pt>
                <c:pt idx="30">
                  <c:v>7716.1</c:v>
                </c:pt>
                <c:pt idx="31">
                  <c:v>7601.4</c:v>
                </c:pt>
                <c:pt idx="32">
                  <c:v>7784.3</c:v>
                </c:pt>
                <c:pt idx="33">
                  <c:v>7838.3</c:v>
                </c:pt>
                <c:pt idx="34">
                  <c:v>7801.3</c:v>
                </c:pt>
                <c:pt idx="35">
                  <c:v>7912.4</c:v>
                </c:pt>
                <c:pt idx="36">
                  <c:v>7874.2</c:v>
                </c:pt>
                <c:pt idx="37">
                  <c:v>7792.8</c:v>
                </c:pt>
                <c:pt idx="38">
                  <c:v>7673.7</c:v>
                </c:pt>
                <c:pt idx="39">
                  <c:v>7585.2</c:v>
                </c:pt>
                <c:pt idx="40">
                  <c:v>7568.9</c:v>
                </c:pt>
                <c:pt idx="41">
                  <c:v>7749.3</c:v>
                </c:pt>
                <c:pt idx="42">
                  <c:v>7688.4</c:v>
                </c:pt>
                <c:pt idx="43">
                  <c:v>7671.9</c:v>
                </c:pt>
                <c:pt idx="44">
                  <c:v>7516.5</c:v>
                </c:pt>
                <c:pt idx="45">
                  <c:v>8035.8</c:v>
                </c:pt>
                <c:pt idx="46">
                  <c:v>7797.1</c:v>
                </c:pt>
                <c:pt idx="47">
                  <c:v>7649.4</c:v>
                </c:pt>
                <c:pt idx="48">
                  <c:v>7691</c:v>
                </c:pt>
                <c:pt idx="49">
                  <c:v>7868</c:v>
                </c:pt>
                <c:pt idx="50">
                  <c:v>7964.6</c:v>
                </c:pt>
                <c:pt idx="51">
                  <c:v>7962.6</c:v>
                </c:pt>
                <c:pt idx="52">
                  <c:v>8228.5</c:v>
                </c:pt>
                <c:pt idx="53">
                  <c:v>8242.2999999999993</c:v>
                </c:pt>
                <c:pt idx="54">
                  <c:v>8440.5</c:v>
                </c:pt>
                <c:pt idx="55">
                  <c:v>8482.4</c:v>
                </c:pt>
                <c:pt idx="56">
                  <c:v>8304.7999999999993</c:v>
                </c:pt>
                <c:pt idx="57">
                  <c:v>8300.7000000000007</c:v>
                </c:pt>
                <c:pt idx="58">
                  <c:v>8410.2999999999993</c:v>
                </c:pt>
                <c:pt idx="59">
                  <c:v>8386.2999999999993</c:v>
                </c:pt>
                <c:pt idx="60">
                  <c:v>8523.7000000000007</c:v>
                </c:pt>
                <c:pt idx="61">
                  <c:v>8547.4</c:v>
                </c:pt>
                <c:pt idx="62">
                  <c:v>8374.6</c:v>
                </c:pt>
                <c:pt idx="63">
                  <c:v>8239.1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56-4C88-85F2-FB1750BCE4A2}"/>
            </c:ext>
          </c:extLst>
        </c:ser>
        <c:ser>
          <c:idx val="1"/>
          <c:order val="1"/>
          <c:tx>
            <c:strRef>
              <c:f>endeks!$C$1</c:f>
              <c:strCache>
                <c:ptCount val="1"/>
                <c:pt idx="0">
                  <c:v>yüksek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numRef>
              <c:f>endeks!$A$2:$A$65</c:f>
              <c:numCache>
                <c:formatCode>m/d/yyyy</c:formatCode>
                <c:ptCount val="64"/>
                <c:pt idx="0">
                  <c:v>45288</c:v>
                </c:pt>
                <c:pt idx="1">
                  <c:v>45287</c:v>
                </c:pt>
                <c:pt idx="2">
                  <c:v>45286</c:v>
                </c:pt>
                <c:pt idx="3">
                  <c:v>45282</c:v>
                </c:pt>
                <c:pt idx="4">
                  <c:v>45281</c:v>
                </c:pt>
                <c:pt idx="5">
                  <c:v>45280</c:v>
                </c:pt>
                <c:pt idx="6">
                  <c:v>45279</c:v>
                </c:pt>
                <c:pt idx="7">
                  <c:v>45278</c:v>
                </c:pt>
                <c:pt idx="8">
                  <c:v>45275</c:v>
                </c:pt>
                <c:pt idx="9">
                  <c:v>45274</c:v>
                </c:pt>
                <c:pt idx="10">
                  <c:v>45273</c:v>
                </c:pt>
                <c:pt idx="11">
                  <c:v>45272</c:v>
                </c:pt>
                <c:pt idx="12">
                  <c:v>45271</c:v>
                </c:pt>
                <c:pt idx="13">
                  <c:v>45268</c:v>
                </c:pt>
                <c:pt idx="14">
                  <c:v>45267</c:v>
                </c:pt>
                <c:pt idx="15">
                  <c:v>45266</c:v>
                </c:pt>
                <c:pt idx="16">
                  <c:v>45265</c:v>
                </c:pt>
                <c:pt idx="17">
                  <c:v>45264</c:v>
                </c:pt>
                <c:pt idx="18">
                  <c:v>45261</c:v>
                </c:pt>
                <c:pt idx="19">
                  <c:v>45260</c:v>
                </c:pt>
                <c:pt idx="20">
                  <c:v>45259</c:v>
                </c:pt>
                <c:pt idx="21">
                  <c:v>45258</c:v>
                </c:pt>
                <c:pt idx="22">
                  <c:v>45257</c:v>
                </c:pt>
                <c:pt idx="23">
                  <c:v>45254</c:v>
                </c:pt>
                <c:pt idx="24">
                  <c:v>45253</c:v>
                </c:pt>
                <c:pt idx="25">
                  <c:v>45252</c:v>
                </c:pt>
                <c:pt idx="26">
                  <c:v>45251</c:v>
                </c:pt>
                <c:pt idx="27">
                  <c:v>45250</c:v>
                </c:pt>
                <c:pt idx="28">
                  <c:v>45247</c:v>
                </c:pt>
                <c:pt idx="29">
                  <c:v>45246</c:v>
                </c:pt>
                <c:pt idx="30">
                  <c:v>45245</c:v>
                </c:pt>
                <c:pt idx="31">
                  <c:v>45244</c:v>
                </c:pt>
                <c:pt idx="32">
                  <c:v>45243</c:v>
                </c:pt>
                <c:pt idx="33">
                  <c:v>45240</c:v>
                </c:pt>
                <c:pt idx="34">
                  <c:v>45239</c:v>
                </c:pt>
                <c:pt idx="35">
                  <c:v>45238</c:v>
                </c:pt>
                <c:pt idx="36">
                  <c:v>45237</c:v>
                </c:pt>
                <c:pt idx="37">
                  <c:v>45236</c:v>
                </c:pt>
                <c:pt idx="38">
                  <c:v>45233</c:v>
                </c:pt>
                <c:pt idx="39">
                  <c:v>45232</c:v>
                </c:pt>
                <c:pt idx="40">
                  <c:v>45231</c:v>
                </c:pt>
                <c:pt idx="41">
                  <c:v>45230</c:v>
                </c:pt>
                <c:pt idx="42">
                  <c:v>45229</c:v>
                </c:pt>
                <c:pt idx="43">
                  <c:v>45226</c:v>
                </c:pt>
                <c:pt idx="44">
                  <c:v>45225</c:v>
                </c:pt>
                <c:pt idx="45">
                  <c:v>45224</c:v>
                </c:pt>
                <c:pt idx="46">
                  <c:v>45223</c:v>
                </c:pt>
                <c:pt idx="47">
                  <c:v>45222</c:v>
                </c:pt>
                <c:pt idx="48">
                  <c:v>45219</c:v>
                </c:pt>
                <c:pt idx="49">
                  <c:v>45218</c:v>
                </c:pt>
                <c:pt idx="50">
                  <c:v>45217</c:v>
                </c:pt>
                <c:pt idx="51">
                  <c:v>45216</c:v>
                </c:pt>
                <c:pt idx="52">
                  <c:v>45215</c:v>
                </c:pt>
                <c:pt idx="53">
                  <c:v>45212</c:v>
                </c:pt>
                <c:pt idx="54">
                  <c:v>45211</c:v>
                </c:pt>
                <c:pt idx="55">
                  <c:v>45210</c:v>
                </c:pt>
                <c:pt idx="56">
                  <c:v>45209</c:v>
                </c:pt>
                <c:pt idx="57">
                  <c:v>45208</c:v>
                </c:pt>
                <c:pt idx="58">
                  <c:v>45205</c:v>
                </c:pt>
                <c:pt idx="59">
                  <c:v>45204</c:v>
                </c:pt>
                <c:pt idx="60">
                  <c:v>45203</c:v>
                </c:pt>
                <c:pt idx="61">
                  <c:v>45202</c:v>
                </c:pt>
                <c:pt idx="62">
                  <c:v>45201</c:v>
                </c:pt>
                <c:pt idx="63">
                  <c:v>45198</c:v>
                </c:pt>
              </c:numCache>
            </c:numRef>
          </c:cat>
          <c:val>
            <c:numRef>
              <c:f>endeks!$C$2:$C$65</c:f>
              <c:numCache>
                <c:formatCode>General</c:formatCode>
                <c:ptCount val="64"/>
                <c:pt idx="0">
                  <c:v>7444.9</c:v>
                </c:pt>
                <c:pt idx="1">
                  <c:v>7365.1</c:v>
                </c:pt>
                <c:pt idx="2">
                  <c:v>7405.1</c:v>
                </c:pt>
                <c:pt idx="3">
                  <c:v>7795</c:v>
                </c:pt>
                <c:pt idx="4">
                  <c:v>7789.9</c:v>
                </c:pt>
                <c:pt idx="5">
                  <c:v>7764.2</c:v>
                </c:pt>
                <c:pt idx="6">
                  <c:v>7786.4</c:v>
                </c:pt>
                <c:pt idx="7">
                  <c:v>8010.5</c:v>
                </c:pt>
                <c:pt idx="8">
                  <c:v>7998.4</c:v>
                </c:pt>
                <c:pt idx="9">
                  <c:v>7831.9</c:v>
                </c:pt>
                <c:pt idx="10">
                  <c:v>7721.2</c:v>
                </c:pt>
                <c:pt idx="11">
                  <c:v>7790.8</c:v>
                </c:pt>
                <c:pt idx="12">
                  <c:v>7924.7</c:v>
                </c:pt>
                <c:pt idx="13">
                  <c:v>7992.3</c:v>
                </c:pt>
                <c:pt idx="14">
                  <c:v>7978.8</c:v>
                </c:pt>
                <c:pt idx="15">
                  <c:v>8112.4</c:v>
                </c:pt>
                <c:pt idx="16">
                  <c:v>8120.5</c:v>
                </c:pt>
                <c:pt idx="17">
                  <c:v>8108.2</c:v>
                </c:pt>
                <c:pt idx="18">
                  <c:v>8090.2</c:v>
                </c:pt>
                <c:pt idx="19">
                  <c:v>8049.3</c:v>
                </c:pt>
                <c:pt idx="20">
                  <c:v>8125.1</c:v>
                </c:pt>
                <c:pt idx="21">
                  <c:v>8149.4</c:v>
                </c:pt>
                <c:pt idx="22">
                  <c:v>8129.1</c:v>
                </c:pt>
                <c:pt idx="23">
                  <c:v>7996.1</c:v>
                </c:pt>
                <c:pt idx="24">
                  <c:v>8062.1</c:v>
                </c:pt>
                <c:pt idx="25">
                  <c:v>8060.3</c:v>
                </c:pt>
                <c:pt idx="26">
                  <c:v>8046.6</c:v>
                </c:pt>
                <c:pt idx="27">
                  <c:v>7984.7</c:v>
                </c:pt>
                <c:pt idx="28">
                  <c:v>7864</c:v>
                </c:pt>
                <c:pt idx="29">
                  <c:v>7813.2</c:v>
                </c:pt>
                <c:pt idx="30">
                  <c:v>7738.2</c:v>
                </c:pt>
                <c:pt idx="31">
                  <c:v>7689.1</c:v>
                </c:pt>
                <c:pt idx="32">
                  <c:v>7785.6</c:v>
                </c:pt>
                <c:pt idx="33">
                  <c:v>7855.2</c:v>
                </c:pt>
                <c:pt idx="34">
                  <c:v>7885.7</c:v>
                </c:pt>
                <c:pt idx="35">
                  <c:v>7942.8</c:v>
                </c:pt>
                <c:pt idx="36">
                  <c:v>7919.3</c:v>
                </c:pt>
                <c:pt idx="37">
                  <c:v>7900.5</c:v>
                </c:pt>
                <c:pt idx="38">
                  <c:v>7721.2</c:v>
                </c:pt>
                <c:pt idx="39">
                  <c:v>7701.1</c:v>
                </c:pt>
                <c:pt idx="40">
                  <c:v>7597.8</c:v>
                </c:pt>
                <c:pt idx="41">
                  <c:v>7775.1</c:v>
                </c:pt>
                <c:pt idx="42">
                  <c:v>7786.4</c:v>
                </c:pt>
                <c:pt idx="43">
                  <c:v>7740.5</c:v>
                </c:pt>
                <c:pt idx="44">
                  <c:v>7741.3</c:v>
                </c:pt>
                <c:pt idx="45">
                  <c:v>8084.4</c:v>
                </c:pt>
                <c:pt idx="46">
                  <c:v>8014.8</c:v>
                </c:pt>
                <c:pt idx="47">
                  <c:v>7794.5</c:v>
                </c:pt>
                <c:pt idx="48">
                  <c:v>7711.2</c:v>
                </c:pt>
                <c:pt idx="49">
                  <c:v>7971.4</c:v>
                </c:pt>
                <c:pt idx="50">
                  <c:v>8015.3</c:v>
                </c:pt>
                <c:pt idx="51">
                  <c:v>8115</c:v>
                </c:pt>
                <c:pt idx="52">
                  <c:v>8252.2999999999993</c:v>
                </c:pt>
                <c:pt idx="53">
                  <c:v>8242.2999999999993</c:v>
                </c:pt>
                <c:pt idx="54">
                  <c:v>8471.1</c:v>
                </c:pt>
                <c:pt idx="55">
                  <c:v>8518.9</c:v>
                </c:pt>
                <c:pt idx="56">
                  <c:v>8450.7999999999993</c:v>
                </c:pt>
                <c:pt idx="57">
                  <c:v>8383.5</c:v>
                </c:pt>
                <c:pt idx="58">
                  <c:v>8516.7999999999993</c:v>
                </c:pt>
                <c:pt idx="59">
                  <c:v>8496.4</c:v>
                </c:pt>
                <c:pt idx="60">
                  <c:v>8533.5</c:v>
                </c:pt>
                <c:pt idx="61">
                  <c:v>8562.7000000000007</c:v>
                </c:pt>
                <c:pt idx="62">
                  <c:v>8511.6</c:v>
                </c:pt>
                <c:pt idx="63">
                  <c:v>8379.4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56-4C88-85F2-FB1750BCE4A2}"/>
            </c:ext>
          </c:extLst>
        </c:ser>
        <c:ser>
          <c:idx val="2"/>
          <c:order val="2"/>
          <c:tx>
            <c:strRef>
              <c:f>endeks!$D$1</c:f>
              <c:strCache>
                <c:ptCount val="1"/>
                <c:pt idx="0">
                  <c:v>düşüş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numRef>
              <c:f>endeks!$A$2:$A$65</c:f>
              <c:numCache>
                <c:formatCode>m/d/yyyy</c:formatCode>
                <c:ptCount val="64"/>
                <c:pt idx="0">
                  <c:v>45288</c:v>
                </c:pt>
                <c:pt idx="1">
                  <c:v>45287</c:v>
                </c:pt>
                <c:pt idx="2">
                  <c:v>45286</c:v>
                </c:pt>
                <c:pt idx="3">
                  <c:v>45282</c:v>
                </c:pt>
                <c:pt idx="4">
                  <c:v>45281</c:v>
                </c:pt>
                <c:pt idx="5">
                  <c:v>45280</c:v>
                </c:pt>
                <c:pt idx="6">
                  <c:v>45279</c:v>
                </c:pt>
                <c:pt idx="7">
                  <c:v>45278</c:v>
                </c:pt>
                <c:pt idx="8">
                  <c:v>45275</c:v>
                </c:pt>
                <c:pt idx="9">
                  <c:v>45274</c:v>
                </c:pt>
                <c:pt idx="10">
                  <c:v>45273</c:v>
                </c:pt>
                <c:pt idx="11">
                  <c:v>45272</c:v>
                </c:pt>
                <c:pt idx="12">
                  <c:v>45271</c:v>
                </c:pt>
                <c:pt idx="13">
                  <c:v>45268</c:v>
                </c:pt>
                <c:pt idx="14">
                  <c:v>45267</c:v>
                </c:pt>
                <c:pt idx="15">
                  <c:v>45266</c:v>
                </c:pt>
                <c:pt idx="16">
                  <c:v>45265</c:v>
                </c:pt>
                <c:pt idx="17">
                  <c:v>45264</c:v>
                </c:pt>
                <c:pt idx="18">
                  <c:v>45261</c:v>
                </c:pt>
                <c:pt idx="19">
                  <c:v>45260</c:v>
                </c:pt>
                <c:pt idx="20">
                  <c:v>45259</c:v>
                </c:pt>
                <c:pt idx="21">
                  <c:v>45258</c:v>
                </c:pt>
                <c:pt idx="22">
                  <c:v>45257</c:v>
                </c:pt>
                <c:pt idx="23">
                  <c:v>45254</c:v>
                </c:pt>
                <c:pt idx="24">
                  <c:v>45253</c:v>
                </c:pt>
                <c:pt idx="25">
                  <c:v>45252</c:v>
                </c:pt>
                <c:pt idx="26">
                  <c:v>45251</c:v>
                </c:pt>
                <c:pt idx="27">
                  <c:v>45250</c:v>
                </c:pt>
                <c:pt idx="28">
                  <c:v>45247</c:v>
                </c:pt>
                <c:pt idx="29">
                  <c:v>45246</c:v>
                </c:pt>
                <c:pt idx="30">
                  <c:v>45245</c:v>
                </c:pt>
                <c:pt idx="31">
                  <c:v>45244</c:v>
                </c:pt>
                <c:pt idx="32">
                  <c:v>45243</c:v>
                </c:pt>
                <c:pt idx="33">
                  <c:v>45240</c:v>
                </c:pt>
                <c:pt idx="34">
                  <c:v>45239</c:v>
                </c:pt>
                <c:pt idx="35">
                  <c:v>45238</c:v>
                </c:pt>
                <c:pt idx="36">
                  <c:v>45237</c:v>
                </c:pt>
                <c:pt idx="37">
                  <c:v>45236</c:v>
                </c:pt>
                <c:pt idx="38">
                  <c:v>45233</c:v>
                </c:pt>
                <c:pt idx="39">
                  <c:v>45232</c:v>
                </c:pt>
                <c:pt idx="40">
                  <c:v>45231</c:v>
                </c:pt>
                <c:pt idx="41">
                  <c:v>45230</c:v>
                </c:pt>
                <c:pt idx="42">
                  <c:v>45229</c:v>
                </c:pt>
                <c:pt idx="43">
                  <c:v>45226</c:v>
                </c:pt>
                <c:pt idx="44">
                  <c:v>45225</c:v>
                </c:pt>
                <c:pt idx="45">
                  <c:v>45224</c:v>
                </c:pt>
                <c:pt idx="46">
                  <c:v>45223</c:v>
                </c:pt>
                <c:pt idx="47">
                  <c:v>45222</c:v>
                </c:pt>
                <c:pt idx="48">
                  <c:v>45219</c:v>
                </c:pt>
                <c:pt idx="49">
                  <c:v>45218</c:v>
                </c:pt>
                <c:pt idx="50">
                  <c:v>45217</c:v>
                </c:pt>
                <c:pt idx="51">
                  <c:v>45216</c:v>
                </c:pt>
                <c:pt idx="52">
                  <c:v>45215</c:v>
                </c:pt>
                <c:pt idx="53">
                  <c:v>45212</c:v>
                </c:pt>
                <c:pt idx="54">
                  <c:v>45211</c:v>
                </c:pt>
                <c:pt idx="55">
                  <c:v>45210</c:v>
                </c:pt>
                <c:pt idx="56">
                  <c:v>45209</c:v>
                </c:pt>
                <c:pt idx="57">
                  <c:v>45208</c:v>
                </c:pt>
                <c:pt idx="58">
                  <c:v>45205</c:v>
                </c:pt>
                <c:pt idx="59">
                  <c:v>45204</c:v>
                </c:pt>
                <c:pt idx="60">
                  <c:v>45203</c:v>
                </c:pt>
                <c:pt idx="61">
                  <c:v>45202</c:v>
                </c:pt>
                <c:pt idx="62">
                  <c:v>45201</c:v>
                </c:pt>
                <c:pt idx="63">
                  <c:v>45198</c:v>
                </c:pt>
              </c:numCache>
            </c:numRef>
          </c:cat>
          <c:val>
            <c:numRef>
              <c:f>endeks!$D$2:$D$65</c:f>
              <c:numCache>
                <c:formatCode>General</c:formatCode>
                <c:ptCount val="64"/>
                <c:pt idx="0">
                  <c:v>7278.1</c:v>
                </c:pt>
                <c:pt idx="1">
                  <c:v>7215</c:v>
                </c:pt>
                <c:pt idx="2">
                  <c:v>7202.9</c:v>
                </c:pt>
                <c:pt idx="3">
                  <c:v>7553.9</c:v>
                </c:pt>
                <c:pt idx="4">
                  <c:v>7621.3</c:v>
                </c:pt>
                <c:pt idx="5">
                  <c:v>7614.7</c:v>
                </c:pt>
                <c:pt idx="6">
                  <c:v>7642.7</c:v>
                </c:pt>
                <c:pt idx="7">
                  <c:v>7782.3</c:v>
                </c:pt>
                <c:pt idx="8">
                  <c:v>7812.5</c:v>
                </c:pt>
                <c:pt idx="9">
                  <c:v>7582.3</c:v>
                </c:pt>
                <c:pt idx="10">
                  <c:v>7529.3</c:v>
                </c:pt>
                <c:pt idx="11">
                  <c:v>7661.6</c:v>
                </c:pt>
                <c:pt idx="12">
                  <c:v>7723.2</c:v>
                </c:pt>
                <c:pt idx="13">
                  <c:v>7888.5</c:v>
                </c:pt>
                <c:pt idx="14">
                  <c:v>7747.5</c:v>
                </c:pt>
                <c:pt idx="15">
                  <c:v>7855.1</c:v>
                </c:pt>
                <c:pt idx="16">
                  <c:v>8023.4</c:v>
                </c:pt>
                <c:pt idx="17">
                  <c:v>7962.3</c:v>
                </c:pt>
                <c:pt idx="18">
                  <c:v>7956.6</c:v>
                </c:pt>
                <c:pt idx="19">
                  <c:v>7912</c:v>
                </c:pt>
                <c:pt idx="20">
                  <c:v>7993.1</c:v>
                </c:pt>
                <c:pt idx="21">
                  <c:v>8046.1</c:v>
                </c:pt>
                <c:pt idx="22">
                  <c:v>8023.4</c:v>
                </c:pt>
                <c:pt idx="23">
                  <c:v>7851.3</c:v>
                </c:pt>
                <c:pt idx="24">
                  <c:v>7898.6</c:v>
                </c:pt>
                <c:pt idx="25">
                  <c:v>7984.9</c:v>
                </c:pt>
                <c:pt idx="26">
                  <c:v>7945.4</c:v>
                </c:pt>
                <c:pt idx="27">
                  <c:v>7918.3</c:v>
                </c:pt>
                <c:pt idx="28">
                  <c:v>7773.7</c:v>
                </c:pt>
                <c:pt idx="29">
                  <c:v>7675.4</c:v>
                </c:pt>
                <c:pt idx="30">
                  <c:v>7634.4</c:v>
                </c:pt>
                <c:pt idx="31">
                  <c:v>7520</c:v>
                </c:pt>
                <c:pt idx="32">
                  <c:v>7568.3</c:v>
                </c:pt>
                <c:pt idx="33">
                  <c:v>7765.4</c:v>
                </c:pt>
                <c:pt idx="34">
                  <c:v>7738.7</c:v>
                </c:pt>
                <c:pt idx="35">
                  <c:v>7821.5</c:v>
                </c:pt>
                <c:pt idx="36">
                  <c:v>7818.6</c:v>
                </c:pt>
                <c:pt idx="37">
                  <c:v>7788.6</c:v>
                </c:pt>
                <c:pt idx="38">
                  <c:v>7581.6</c:v>
                </c:pt>
                <c:pt idx="39">
                  <c:v>7577.5</c:v>
                </c:pt>
                <c:pt idx="40">
                  <c:v>7297</c:v>
                </c:pt>
                <c:pt idx="41">
                  <c:v>7496.4</c:v>
                </c:pt>
                <c:pt idx="42">
                  <c:v>7660.9</c:v>
                </c:pt>
                <c:pt idx="43">
                  <c:v>7500.5</c:v>
                </c:pt>
                <c:pt idx="44">
                  <c:v>7384.5</c:v>
                </c:pt>
                <c:pt idx="45">
                  <c:v>7425</c:v>
                </c:pt>
                <c:pt idx="46">
                  <c:v>7765.5</c:v>
                </c:pt>
                <c:pt idx="47">
                  <c:v>7520.1</c:v>
                </c:pt>
                <c:pt idx="48">
                  <c:v>7447</c:v>
                </c:pt>
                <c:pt idx="49">
                  <c:v>7728.4</c:v>
                </c:pt>
                <c:pt idx="50">
                  <c:v>7837</c:v>
                </c:pt>
                <c:pt idx="51">
                  <c:v>7908.1</c:v>
                </c:pt>
                <c:pt idx="52">
                  <c:v>7926.6</c:v>
                </c:pt>
                <c:pt idx="53">
                  <c:v>8071.5</c:v>
                </c:pt>
                <c:pt idx="54">
                  <c:v>8054.6</c:v>
                </c:pt>
                <c:pt idx="55">
                  <c:v>8315.7000000000007</c:v>
                </c:pt>
                <c:pt idx="56">
                  <c:v>8304.7999999999993</c:v>
                </c:pt>
                <c:pt idx="57">
                  <c:v>8193.4</c:v>
                </c:pt>
                <c:pt idx="58">
                  <c:v>8397.6</c:v>
                </c:pt>
                <c:pt idx="59">
                  <c:v>8179.9</c:v>
                </c:pt>
                <c:pt idx="60">
                  <c:v>8329</c:v>
                </c:pt>
                <c:pt idx="61">
                  <c:v>8462</c:v>
                </c:pt>
                <c:pt idx="62">
                  <c:v>8367.2999999999993</c:v>
                </c:pt>
                <c:pt idx="63">
                  <c:v>8239.1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56-4C88-85F2-FB1750BCE4A2}"/>
            </c:ext>
          </c:extLst>
        </c:ser>
        <c:ser>
          <c:idx val="3"/>
          <c:order val="3"/>
          <c:tx>
            <c:strRef>
              <c:f>endeks!$E$1</c:f>
              <c:strCache>
                <c:ptCount val="1"/>
                <c:pt idx="0">
                  <c:v>kapanış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numRef>
              <c:f>endeks!$A$2:$A$65</c:f>
              <c:numCache>
                <c:formatCode>m/d/yyyy</c:formatCode>
                <c:ptCount val="64"/>
                <c:pt idx="0">
                  <c:v>45288</c:v>
                </c:pt>
                <c:pt idx="1">
                  <c:v>45287</c:v>
                </c:pt>
                <c:pt idx="2">
                  <c:v>45286</c:v>
                </c:pt>
                <c:pt idx="3">
                  <c:v>45282</c:v>
                </c:pt>
                <c:pt idx="4">
                  <c:v>45281</c:v>
                </c:pt>
                <c:pt idx="5">
                  <c:v>45280</c:v>
                </c:pt>
                <c:pt idx="6">
                  <c:v>45279</c:v>
                </c:pt>
                <c:pt idx="7">
                  <c:v>45278</c:v>
                </c:pt>
                <c:pt idx="8">
                  <c:v>45275</c:v>
                </c:pt>
                <c:pt idx="9">
                  <c:v>45274</c:v>
                </c:pt>
                <c:pt idx="10">
                  <c:v>45273</c:v>
                </c:pt>
                <c:pt idx="11">
                  <c:v>45272</c:v>
                </c:pt>
                <c:pt idx="12">
                  <c:v>45271</c:v>
                </c:pt>
                <c:pt idx="13">
                  <c:v>45268</c:v>
                </c:pt>
                <c:pt idx="14">
                  <c:v>45267</c:v>
                </c:pt>
                <c:pt idx="15">
                  <c:v>45266</c:v>
                </c:pt>
                <c:pt idx="16">
                  <c:v>45265</c:v>
                </c:pt>
                <c:pt idx="17">
                  <c:v>45264</c:v>
                </c:pt>
                <c:pt idx="18">
                  <c:v>45261</c:v>
                </c:pt>
                <c:pt idx="19">
                  <c:v>45260</c:v>
                </c:pt>
                <c:pt idx="20">
                  <c:v>45259</c:v>
                </c:pt>
                <c:pt idx="21">
                  <c:v>45258</c:v>
                </c:pt>
                <c:pt idx="22">
                  <c:v>45257</c:v>
                </c:pt>
                <c:pt idx="23">
                  <c:v>45254</c:v>
                </c:pt>
                <c:pt idx="24">
                  <c:v>45253</c:v>
                </c:pt>
                <c:pt idx="25">
                  <c:v>45252</c:v>
                </c:pt>
                <c:pt idx="26">
                  <c:v>45251</c:v>
                </c:pt>
                <c:pt idx="27">
                  <c:v>45250</c:v>
                </c:pt>
                <c:pt idx="28">
                  <c:v>45247</c:v>
                </c:pt>
                <c:pt idx="29">
                  <c:v>45246</c:v>
                </c:pt>
                <c:pt idx="30">
                  <c:v>45245</c:v>
                </c:pt>
                <c:pt idx="31">
                  <c:v>45244</c:v>
                </c:pt>
                <c:pt idx="32">
                  <c:v>45243</c:v>
                </c:pt>
                <c:pt idx="33">
                  <c:v>45240</c:v>
                </c:pt>
                <c:pt idx="34">
                  <c:v>45239</c:v>
                </c:pt>
                <c:pt idx="35">
                  <c:v>45238</c:v>
                </c:pt>
                <c:pt idx="36">
                  <c:v>45237</c:v>
                </c:pt>
                <c:pt idx="37">
                  <c:v>45236</c:v>
                </c:pt>
                <c:pt idx="38">
                  <c:v>45233</c:v>
                </c:pt>
                <c:pt idx="39">
                  <c:v>45232</c:v>
                </c:pt>
                <c:pt idx="40">
                  <c:v>45231</c:v>
                </c:pt>
                <c:pt idx="41">
                  <c:v>45230</c:v>
                </c:pt>
                <c:pt idx="42">
                  <c:v>45229</c:v>
                </c:pt>
                <c:pt idx="43">
                  <c:v>45226</c:v>
                </c:pt>
                <c:pt idx="44">
                  <c:v>45225</c:v>
                </c:pt>
                <c:pt idx="45">
                  <c:v>45224</c:v>
                </c:pt>
                <c:pt idx="46">
                  <c:v>45223</c:v>
                </c:pt>
                <c:pt idx="47">
                  <c:v>45222</c:v>
                </c:pt>
                <c:pt idx="48">
                  <c:v>45219</c:v>
                </c:pt>
                <c:pt idx="49">
                  <c:v>45218</c:v>
                </c:pt>
                <c:pt idx="50">
                  <c:v>45217</c:v>
                </c:pt>
                <c:pt idx="51">
                  <c:v>45216</c:v>
                </c:pt>
                <c:pt idx="52">
                  <c:v>45215</c:v>
                </c:pt>
                <c:pt idx="53">
                  <c:v>45212</c:v>
                </c:pt>
                <c:pt idx="54">
                  <c:v>45211</c:v>
                </c:pt>
                <c:pt idx="55">
                  <c:v>45210</c:v>
                </c:pt>
                <c:pt idx="56">
                  <c:v>45209</c:v>
                </c:pt>
                <c:pt idx="57">
                  <c:v>45208</c:v>
                </c:pt>
                <c:pt idx="58">
                  <c:v>45205</c:v>
                </c:pt>
                <c:pt idx="59">
                  <c:v>45204</c:v>
                </c:pt>
                <c:pt idx="60">
                  <c:v>45203</c:v>
                </c:pt>
                <c:pt idx="61">
                  <c:v>45202</c:v>
                </c:pt>
                <c:pt idx="62">
                  <c:v>45201</c:v>
                </c:pt>
                <c:pt idx="63">
                  <c:v>45198</c:v>
                </c:pt>
              </c:numCache>
            </c:numRef>
          </c:cat>
          <c:val>
            <c:numRef>
              <c:f>endeks!$E$2:$E$65</c:f>
              <c:numCache>
                <c:formatCode>General</c:formatCode>
                <c:ptCount val="64"/>
                <c:pt idx="0">
                  <c:v>7396.3</c:v>
                </c:pt>
                <c:pt idx="1">
                  <c:v>7260.4</c:v>
                </c:pt>
                <c:pt idx="2">
                  <c:v>7299.3</c:v>
                </c:pt>
                <c:pt idx="3">
                  <c:v>7557.6</c:v>
                </c:pt>
                <c:pt idx="4">
                  <c:v>7765</c:v>
                </c:pt>
                <c:pt idx="5">
                  <c:v>7662.9</c:v>
                </c:pt>
                <c:pt idx="6">
                  <c:v>7725.9</c:v>
                </c:pt>
                <c:pt idx="7">
                  <c:v>7790.4</c:v>
                </c:pt>
                <c:pt idx="8">
                  <c:v>7993.9</c:v>
                </c:pt>
                <c:pt idx="9">
                  <c:v>7813.4</c:v>
                </c:pt>
                <c:pt idx="10">
                  <c:v>7529.3</c:v>
                </c:pt>
                <c:pt idx="11">
                  <c:v>7748.9</c:v>
                </c:pt>
                <c:pt idx="12">
                  <c:v>7728.4</c:v>
                </c:pt>
                <c:pt idx="13">
                  <c:v>7913.8</c:v>
                </c:pt>
                <c:pt idx="14">
                  <c:v>7978.8</c:v>
                </c:pt>
                <c:pt idx="15">
                  <c:v>7855.1</c:v>
                </c:pt>
                <c:pt idx="16">
                  <c:v>8057.4</c:v>
                </c:pt>
                <c:pt idx="17">
                  <c:v>8087.2</c:v>
                </c:pt>
                <c:pt idx="18">
                  <c:v>8026.3</c:v>
                </c:pt>
                <c:pt idx="19">
                  <c:v>7948.6</c:v>
                </c:pt>
                <c:pt idx="20">
                  <c:v>8009.3</c:v>
                </c:pt>
                <c:pt idx="21">
                  <c:v>8093.5</c:v>
                </c:pt>
                <c:pt idx="22">
                  <c:v>8107.2</c:v>
                </c:pt>
                <c:pt idx="23">
                  <c:v>7960</c:v>
                </c:pt>
                <c:pt idx="24">
                  <c:v>7898.6</c:v>
                </c:pt>
                <c:pt idx="25">
                  <c:v>7987</c:v>
                </c:pt>
                <c:pt idx="26">
                  <c:v>8046.6</c:v>
                </c:pt>
                <c:pt idx="27">
                  <c:v>7946.4</c:v>
                </c:pt>
                <c:pt idx="28">
                  <c:v>7853.4</c:v>
                </c:pt>
                <c:pt idx="29">
                  <c:v>7780.7</c:v>
                </c:pt>
                <c:pt idx="30">
                  <c:v>7665.9</c:v>
                </c:pt>
                <c:pt idx="31">
                  <c:v>7671.1</c:v>
                </c:pt>
                <c:pt idx="32">
                  <c:v>7568.3</c:v>
                </c:pt>
                <c:pt idx="33">
                  <c:v>7771.3</c:v>
                </c:pt>
                <c:pt idx="34">
                  <c:v>7841.5</c:v>
                </c:pt>
                <c:pt idx="35">
                  <c:v>7860.9</c:v>
                </c:pt>
                <c:pt idx="36">
                  <c:v>7844.8</c:v>
                </c:pt>
                <c:pt idx="37">
                  <c:v>7868</c:v>
                </c:pt>
                <c:pt idx="38">
                  <c:v>7706</c:v>
                </c:pt>
                <c:pt idx="39">
                  <c:v>7663.6</c:v>
                </c:pt>
                <c:pt idx="40">
                  <c:v>7528.6</c:v>
                </c:pt>
                <c:pt idx="41">
                  <c:v>7514.1</c:v>
                </c:pt>
                <c:pt idx="42">
                  <c:v>7712.9</c:v>
                </c:pt>
                <c:pt idx="43">
                  <c:v>7706.4</c:v>
                </c:pt>
                <c:pt idx="44">
                  <c:v>7662.1</c:v>
                </c:pt>
                <c:pt idx="45">
                  <c:v>7425</c:v>
                </c:pt>
                <c:pt idx="46">
                  <c:v>7990.4</c:v>
                </c:pt>
                <c:pt idx="47">
                  <c:v>7750.4</c:v>
                </c:pt>
                <c:pt idx="48">
                  <c:v>7510.7</c:v>
                </c:pt>
                <c:pt idx="49">
                  <c:v>7769</c:v>
                </c:pt>
                <c:pt idx="50">
                  <c:v>7842.7</c:v>
                </c:pt>
                <c:pt idx="51">
                  <c:v>8115</c:v>
                </c:pt>
                <c:pt idx="52">
                  <c:v>7934.6</c:v>
                </c:pt>
                <c:pt idx="53">
                  <c:v>8113.3</c:v>
                </c:pt>
                <c:pt idx="54">
                  <c:v>8259.2999999999993</c:v>
                </c:pt>
                <c:pt idx="55">
                  <c:v>8330.6</c:v>
                </c:pt>
                <c:pt idx="56">
                  <c:v>8442.7999999999993</c:v>
                </c:pt>
                <c:pt idx="57">
                  <c:v>8193.4</c:v>
                </c:pt>
                <c:pt idx="58">
                  <c:v>8464.9</c:v>
                </c:pt>
                <c:pt idx="59">
                  <c:v>8488</c:v>
                </c:pt>
                <c:pt idx="60">
                  <c:v>8333.1</c:v>
                </c:pt>
                <c:pt idx="61">
                  <c:v>8513.5</c:v>
                </c:pt>
                <c:pt idx="62">
                  <c:v>8487</c:v>
                </c:pt>
                <c:pt idx="63">
                  <c:v>8334.9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56-4C88-85F2-FB1750BCE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FF000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rgbClr val="00B05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816366847"/>
        <c:axId val="363192719"/>
      </c:stockChart>
      <c:dateAx>
        <c:axId val="816366847"/>
        <c:scaling>
          <c:orientation val="minMax"/>
        </c:scaling>
        <c:delete val="0"/>
        <c:axPos val="b"/>
        <c:numFmt formatCode="d/m/yy;@" sourceLinked="0"/>
        <c:majorTickMark val="out"/>
        <c:minorTickMark val="none"/>
        <c:tickLblPos val="nextTo"/>
        <c:spPr>
          <a:solidFill>
            <a:schemeClr val="tx1"/>
          </a:solidFill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63192719"/>
        <c:crosses val="autoZero"/>
        <c:auto val="1"/>
        <c:lblOffset val="100"/>
        <c:baseTimeUnit val="days"/>
      </c:dateAx>
      <c:valAx>
        <c:axId val="3631927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16366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emf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6.emf"/><Relationship Id="rId2" Type="http://schemas.openxmlformats.org/officeDocument/2006/relationships/image" Target="../media/image2.svg"/><Relationship Id="rId16" Type="http://schemas.openxmlformats.org/officeDocument/2006/relationships/image" Target="../media/image15.emf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chart" Target="../charts/chart1.xml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9.emf"/><Relationship Id="rId2" Type="http://schemas.openxmlformats.org/officeDocument/2006/relationships/image" Target="../media/image18.emf"/><Relationship Id="rId1" Type="http://schemas.openxmlformats.org/officeDocument/2006/relationships/image" Target="../media/image17.emf"/><Relationship Id="rId4" Type="http://schemas.openxmlformats.org/officeDocument/2006/relationships/image" Target="../media/image2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582706</xdr:colOff>
      <xdr:row>2</xdr:row>
      <xdr:rowOff>100853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81874728-66B4-72E5-1B9F-0F3BBB3C93B0}"/>
            </a:ext>
          </a:extLst>
        </xdr:cNvPr>
        <xdr:cNvSpPr/>
      </xdr:nvSpPr>
      <xdr:spPr>
        <a:xfrm>
          <a:off x="0" y="0"/>
          <a:ext cx="12326471" cy="481853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000" b="1">
              <a:solidFill>
                <a:schemeClr val="bg1">
                  <a:lumMod val="75000"/>
                </a:schemeClr>
              </a:solidFill>
            </a:rPr>
            <a:t>BORSA</a:t>
          </a:r>
          <a:r>
            <a:rPr lang="tr-TR" sz="2000" b="1" baseline="0">
              <a:solidFill>
                <a:schemeClr val="bg1">
                  <a:lumMod val="75000"/>
                </a:schemeClr>
              </a:solidFill>
            </a:rPr>
            <a:t> TAKİP DASHBOARDU</a:t>
          </a:r>
          <a:endParaRPr lang="tr-TR" sz="20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0</xdr:col>
      <xdr:colOff>45982</xdr:colOff>
      <xdr:row>3</xdr:row>
      <xdr:rowOff>78829</xdr:rowOff>
    </xdr:from>
    <xdr:to>
      <xdr:col>2</xdr:col>
      <xdr:colOff>183361</xdr:colOff>
      <xdr:row>6</xdr:row>
      <xdr:rowOff>78829</xdr:rowOff>
    </xdr:to>
    <xdr:sp macro="" textlink="">
      <xdr:nvSpPr>
        <xdr:cNvPr id="13" name="Dikdörtgen: Köşeleri Yuvarlatılmış 12">
          <a:extLst>
            <a:ext uri="{FF2B5EF4-FFF2-40B4-BE49-F238E27FC236}">
              <a16:creationId xmlns:a16="http://schemas.microsoft.com/office/drawing/2014/main" id="{8427D13D-804C-A607-043C-29A57E83ADE9}"/>
            </a:ext>
          </a:extLst>
        </xdr:cNvPr>
        <xdr:cNvSpPr/>
      </xdr:nvSpPr>
      <xdr:spPr>
        <a:xfrm>
          <a:off x="45982" y="650329"/>
          <a:ext cx="1530000" cy="5715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0</xdr:col>
      <xdr:colOff>131094</xdr:colOff>
      <xdr:row>3</xdr:row>
      <xdr:rowOff>131380</xdr:rowOff>
    </xdr:from>
    <xdr:to>
      <xdr:col>2</xdr:col>
      <xdr:colOff>98249</xdr:colOff>
      <xdr:row>6</xdr:row>
      <xdr:rowOff>32846</xdr:rowOff>
    </xdr:to>
    <xdr:sp macro="" textlink="parametre!H1">
      <xdr:nvSpPr>
        <xdr:cNvPr id="16" name="Dikdörtgen 15">
          <a:extLst>
            <a:ext uri="{FF2B5EF4-FFF2-40B4-BE49-F238E27FC236}">
              <a16:creationId xmlns:a16="http://schemas.microsoft.com/office/drawing/2014/main" id="{D31B7BF0-E353-D5C7-7431-E731F608E6A4}"/>
            </a:ext>
          </a:extLst>
        </xdr:cNvPr>
        <xdr:cNvSpPr/>
      </xdr:nvSpPr>
      <xdr:spPr>
        <a:xfrm>
          <a:off x="131094" y="702880"/>
          <a:ext cx="1359776" cy="472966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B056976A-C022-4B59-9205-CF0840CC6EDC}" type="TxLink">
            <a:rPr lang="en-US" sz="1200" b="1" i="0" u="none" strike="noStrike">
              <a:solidFill>
                <a:schemeClr val="bg1"/>
              </a:solidFill>
              <a:latin typeface="Aptos Narrow"/>
            </a:rPr>
            <a:pPr algn="ctr"/>
            <a:t> 274.337,82 </a:t>
          </a:fld>
          <a:endParaRPr lang="en-US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176340</xdr:colOff>
      <xdr:row>3</xdr:row>
      <xdr:rowOff>178676</xdr:rowOff>
    </xdr:from>
    <xdr:to>
      <xdr:col>2</xdr:col>
      <xdr:colOff>53004</xdr:colOff>
      <xdr:row>4</xdr:row>
      <xdr:rowOff>151086</xdr:rowOff>
    </xdr:to>
    <xdr:sp macro="" textlink="">
      <xdr:nvSpPr>
        <xdr:cNvPr id="19" name="Dikdörtgen 18">
          <a:extLst>
            <a:ext uri="{FF2B5EF4-FFF2-40B4-BE49-F238E27FC236}">
              <a16:creationId xmlns:a16="http://schemas.microsoft.com/office/drawing/2014/main" id="{3F7CD202-DB5C-6BB8-3B9A-45EBF63A0E56}"/>
            </a:ext>
          </a:extLst>
        </xdr:cNvPr>
        <xdr:cNvSpPr/>
      </xdr:nvSpPr>
      <xdr:spPr>
        <a:xfrm>
          <a:off x="176340" y="750176"/>
          <a:ext cx="1269285" cy="16291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800" b="1"/>
            <a:t>Genel</a:t>
          </a:r>
          <a:r>
            <a:rPr lang="tr-TR" sz="800" b="1" baseline="0"/>
            <a:t> Toplam Maliyet</a:t>
          </a:r>
          <a:endParaRPr lang="tr-TR" sz="800" b="1"/>
        </a:p>
      </xdr:txBody>
    </xdr:sp>
    <xdr:clientData/>
  </xdr:twoCellAnchor>
  <xdr:twoCellAnchor>
    <xdr:from>
      <xdr:col>0</xdr:col>
      <xdr:colOff>45983</xdr:colOff>
      <xdr:row>11</xdr:row>
      <xdr:rowOff>118242</xdr:rowOff>
    </xdr:from>
    <xdr:to>
      <xdr:col>2</xdr:col>
      <xdr:colOff>14162</xdr:colOff>
      <xdr:row>14</xdr:row>
      <xdr:rowOff>85397</xdr:rowOff>
    </xdr:to>
    <xdr:sp macro="" textlink="">
      <xdr:nvSpPr>
        <xdr:cNvPr id="22" name="Dikdörtgen: Köşeleri Yuvarlatılmış 21">
          <a:extLst>
            <a:ext uri="{FF2B5EF4-FFF2-40B4-BE49-F238E27FC236}">
              <a16:creationId xmlns:a16="http://schemas.microsoft.com/office/drawing/2014/main" id="{7FDAA4FF-A001-52EE-3EAB-35A4DEA0D3CB}"/>
            </a:ext>
          </a:extLst>
        </xdr:cNvPr>
        <xdr:cNvSpPr/>
      </xdr:nvSpPr>
      <xdr:spPr>
        <a:xfrm>
          <a:off x="45983" y="2220311"/>
          <a:ext cx="1360800" cy="538655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0</xdr:col>
      <xdr:colOff>426982</xdr:colOff>
      <xdr:row>11</xdr:row>
      <xdr:rowOff>164225</xdr:rowOff>
    </xdr:from>
    <xdr:to>
      <xdr:col>1</xdr:col>
      <xdr:colOff>558361</xdr:colOff>
      <xdr:row>14</xdr:row>
      <xdr:rowOff>32846</xdr:rowOff>
    </xdr:to>
    <xdr:sp macro="" textlink="parametre!L2">
      <xdr:nvSpPr>
        <xdr:cNvPr id="23" name="Dikdörtgen 22">
          <a:extLst>
            <a:ext uri="{FF2B5EF4-FFF2-40B4-BE49-F238E27FC236}">
              <a16:creationId xmlns:a16="http://schemas.microsoft.com/office/drawing/2014/main" id="{15BCA240-3B52-795A-5581-3FD3D261D841}"/>
            </a:ext>
          </a:extLst>
        </xdr:cNvPr>
        <xdr:cNvSpPr/>
      </xdr:nvSpPr>
      <xdr:spPr>
        <a:xfrm>
          <a:off x="426982" y="2266294"/>
          <a:ext cx="913086" cy="44012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C79B67EE-0F2E-46FD-88D1-89E7628714B4}" type="TxLink">
            <a:rPr lang="en-US" sz="1100" b="0" i="0" u="none" strike="noStrike">
              <a:solidFill>
                <a:schemeClr val="bg1"/>
              </a:solidFill>
              <a:latin typeface="Aptos Narrow"/>
            </a:rPr>
            <a:pPr algn="ctr"/>
            <a:t> 77,00 </a:t>
          </a:fld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499242</xdr:colOff>
      <xdr:row>12</xdr:row>
      <xdr:rowOff>6569</xdr:rowOff>
    </xdr:from>
    <xdr:to>
      <xdr:col>1</xdr:col>
      <xdr:colOff>492672</xdr:colOff>
      <xdr:row>13</xdr:row>
      <xdr:rowOff>0</xdr:rowOff>
    </xdr:to>
    <xdr:sp macro="" textlink="">
      <xdr:nvSpPr>
        <xdr:cNvPr id="24" name="Dikdörtgen 23">
          <a:extLst>
            <a:ext uri="{FF2B5EF4-FFF2-40B4-BE49-F238E27FC236}">
              <a16:creationId xmlns:a16="http://schemas.microsoft.com/office/drawing/2014/main" id="{4B99F0DB-00BF-15D5-74FE-5F65146A7D6C}"/>
            </a:ext>
          </a:extLst>
        </xdr:cNvPr>
        <xdr:cNvSpPr/>
      </xdr:nvSpPr>
      <xdr:spPr>
        <a:xfrm>
          <a:off x="499242" y="2299138"/>
          <a:ext cx="775137" cy="183931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 b="1"/>
            <a:t>Hisse Adedi</a:t>
          </a:r>
        </a:p>
      </xdr:txBody>
    </xdr:sp>
    <xdr:clientData/>
  </xdr:twoCellAnchor>
  <xdr:twoCellAnchor>
    <xdr:from>
      <xdr:col>2</xdr:col>
      <xdr:colOff>383057</xdr:colOff>
      <xdr:row>11</xdr:row>
      <xdr:rowOff>126125</xdr:rowOff>
    </xdr:from>
    <xdr:to>
      <xdr:col>4</xdr:col>
      <xdr:colOff>521006</xdr:colOff>
      <xdr:row>14</xdr:row>
      <xdr:rowOff>93280</xdr:rowOff>
    </xdr:to>
    <xdr:sp macro="" textlink="">
      <xdr:nvSpPr>
        <xdr:cNvPr id="27" name="Dikdörtgen: Köşeleri Yuvarlatılmış 26">
          <a:extLst>
            <a:ext uri="{FF2B5EF4-FFF2-40B4-BE49-F238E27FC236}">
              <a16:creationId xmlns:a16="http://schemas.microsoft.com/office/drawing/2014/main" id="{9B870E9A-F121-7B0F-3EB5-1C0732B9BDDE}"/>
            </a:ext>
          </a:extLst>
        </xdr:cNvPr>
        <xdr:cNvSpPr/>
      </xdr:nvSpPr>
      <xdr:spPr>
        <a:xfrm>
          <a:off x="1775678" y="2228194"/>
          <a:ext cx="1359776" cy="538655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3</xdr:col>
      <xdr:colOff>158970</xdr:colOff>
      <xdr:row>11</xdr:row>
      <xdr:rowOff>172108</xdr:rowOff>
    </xdr:from>
    <xdr:to>
      <xdr:col>4</xdr:col>
      <xdr:colOff>461142</xdr:colOff>
      <xdr:row>14</xdr:row>
      <xdr:rowOff>40729</xdr:rowOff>
    </xdr:to>
    <xdr:sp macro="" textlink="parametre!L4">
      <xdr:nvSpPr>
        <xdr:cNvPr id="28" name="Dikdörtgen 27">
          <a:extLst>
            <a:ext uri="{FF2B5EF4-FFF2-40B4-BE49-F238E27FC236}">
              <a16:creationId xmlns:a16="http://schemas.microsoft.com/office/drawing/2014/main" id="{44DF6CE0-2B45-52B1-7376-8CEAAAABC32E}"/>
            </a:ext>
          </a:extLst>
        </xdr:cNvPr>
        <xdr:cNvSpPr/>
      </xdr:nvSpPr>
      <xdr:spPr>
        <a:xfrm>
          <a:off x="2162504" y="2274177"/>
          <a:ext cx="913086" cy="44012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indent="0" algn="ctr"/>
          <a:fld id="{A6D1C953-471B-4944-AFE9-88F7D116BA39}" type="TxLink">
            <a:rPr lang="en-US" sz="1100" b="0" i="0" u="none" strike="noStrike">
              <a:solidFill>
                <a:schemeClr val="bg1"/>
              </a:solidFill>
              <a:latin typeface="Aptos Narrow"/>
              <a:ea typeface="+mn-ea"/>
              <a:cs typeface="+mn-cs"/>
            </a:rPr>
            <a:pPr marL="0" indent="0" algn="ctr"/>
            <a:t> 131,70 </a:t>
          </a:fld>
          <a:endParaRPr lang="en-US" sz="1100" b="0" i="0" u="none" strike="noStrike">
            <a:solidFill>
              <a:schemeClr val="bg1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231230</xdr:colOff>
      <xdr:row>12</xdr:row>
      <xdr:rowOff>14452</xdr:rowOff>
    </xdr:from>
    <xdr:to>
      <xdr:col>4</xdr:col>
      <xdr:colOff>395453</xdr:colOff>
      <xdr:row>13</xdr:row>
      <xdr:rowOff>7883</xdr:rowOff>
    </xdr:to>
    <xdr:sp macro="" textlink="">
      <xdr:nvSpPr>
        <xdr:cNvPr id="29" name="Dikdörtgen 28">
          <a:extLst>
            <a:ext uri="{FF2B5EF4-FFF2-40B4-BE49-F238E27FC236}">
              <a16:creationId xmlns:a16="http://schemas.microsoft.com/office/drawing/2014/main" id="{5C04B9EA-9B27-BA88-B59C-39E68D636297}"/>
            </a:ext>
          </a:extLst>
        </xdr:cNvPr>
        <xdr:cNvSpPr/>
      </xdr:nvSpPr>
      <xdr:spPr>
        <a:xfrm>
          <a:off x="2234764" y="2307021"/>
          <a:ext cx="775137" cy="183931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tr-TR" sz="900" b="1">
              <a:solidFill>
                <a:schemeClr val="lt1"/>
              </a:solidFill>
              <a:latin typeface="+mn-lt"/>
              <a:ea typeface="+mn-ea"/>
              <a:cs typeface="+mn-cs"/>
            </a:rPr>
            <a:t>Güncel Fiyat</a:t>
          </a:r>
        </a:p>
      </xdr:txBody>
    </xdr:sp>
    <xdr:clientData/>
  </xdr:twoCellAnchor>
  <xdr:twoCellAnchor>
    <xdr:from>
      <xdr:col>0</xdr:col>
      <xdr:colOff>40728</xdr:colOff>
      <xdr:row>16</xdr:row>
      <xdr:rowOff>86712</xdr:rowOff>
    </xdr:from>
    <xdr:to>
      <xdr:col>2</xdr:col>
      <xdr:colOff>8907</xdr:colOff>
      <xdr:row>19</xdr:row>
      <xdr:rowOff>53867</xdr:rowOff>
    </xdr:to>
    <xdr:sp macro="" textlink="">
      <xdr:nvSpPr>
        <xdr:cNvPr id="31" name="Dikdörtgen: Köşeleri Yuvarlatılmış 30">
          <a:extLst>
            <a:ext uri="{FF2B5EF4-FFF2-40B4-BE49-F238E27FC236}">
              <a16:creationId xmlns:a16="http://schemas.microsoft.com/office/drawing/2014/main" id="{3948243A-AE53-20CB-DDD8-D491DC3433B7}"/>
            </a:ext>
          </a:extLst>
        </xdr:cNvPr>
        <xdr:cNvSpPr/>
      </xdr:nvSpPr>
      <xdr:spPr>
        <a:xfrm>
          <a:off x="40728" y="3141281"/>
          <a:ext cx="1360800" cy="538655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0</xdr:col>
      <xdr:colOff>421727</xdr:colOff>
      <xdr:row>16</xdr:row>
      <xdr:rowOff>132695</xdr:rowOff>
    </xdr:from>
    <xdr:to>
      <xdr:col>1</xdr:col>
      <xdr:colOff>553106</xdr:colOff>
      <xdr:row>19</xdr:row>
      <xdr:rowOff>1316</xdr:rowOff>
    </xdr:to>
    <xdr:sp macro="" textlink="parametre!L1">
      <xdr:nvSpPr>
        <xdr:cNvPr id="32" name="Dikdörtgen 31">
          <a:extLst>
            <a:ext uri="{FF2B5EF4-FFF2-40B4-BE49-F238E27FC236}">
              <a16:creationId xmlns:a16="http://schemas.microsoft.com/office/drawing/2014/main" id="{E150CEA7-4E7D-C183-FD51-F75698B0A813}"/>
            </a:ext>
          </a:extLst>
        </xdr:cNvPr>
        <xdr:cNvSpPr/>
      </xdr:nvSpPr>
      <xdr:spPr>
        <a:xfrm>
          <a:off x="421727" y="3187264"/>
          <a:ext cx="913086" cy="44012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indent="0" algn="ctr"/>
          <a:fld id="{FC0CC6F1-63F0-4A09-9A8A-6A826CAC664E}" type="TxLink">
            <a:rPr lang="en-US" sz="1100" b="0" i="0" u="none" strike="noStrike">
              <a:solidFill>
                <a:schemeClr val="bg1"/>
              </a:solidFill>
              <a:latin typeface="Aptos Narrow"/>
              <a:ea typeface="+mn-ea"/>
              <a:cs typeface="+mn-cs"/>
            </a:rPr>
            <a:pPr marL="0" indent="0" algn="ctr"/>
            <a:t> 18,75 </a:t>
          </a:fld>
          <a:endParaRPr lang="en-US" sz="1100" b="0" i="0" u="none" strike="noStrike">
            <a:solidFill>
              <a:schemeClr val="bg1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493987</xdr:colOff>
      <xdr:row>16</xdr:row>
      <xdr:rowOff>165539</xdr:rowOff>
    </xdr:from>
    <xdr:to>
      <xdr:col>1</xdr:col>
      <xdr:colOff>487417</xdr:colOff>
      <xdr:row>17</xdr:row>
      <xdr:rowOff>158970</xdr:rowOff>
    </xdr:to>
    <xdr:sp macro="" textlink="">
      <xdr:nvSpPr>
        <xdr:cNvPr id="33" name="Dikdörtgen 32">
          <a:extLst>
            <a:ext uri="{FF2B5EF4-FFF2-40B4-BE49-F238E27FC236}">
              <a16:creationId xmlns:a16="http://schemas.microsoft.com/office/drawing/2014/main" id="{59386F9D-BDFC-0927-8CA6-A193239EB1CC}"/>
            </a:ext>
          </a:extLst>
        </xdr:cNvPr>
        <xdr:cNvSpPr/>
      </xdr:nvSpPr>
      <xdr:spPr>
        <a:xfrm>
          <a:off x="493987" y="3220108"/>
          <a:ext cx="775137" cy="183931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tr-TR" sz="900" b="1">
              <a:solidFill>
                <a:schemeClr val="lt1"/>
              </a:solidFill>
              <a:latin typeface="+mn-lt"/>
              <a:ea typeface="+mn-ea"/>
              <a:cs typeface="+mn-cs"/>
            </a:rPr>
            <a:t>Ort. Maliyet</a:t>
          </a:r>
        </a:p>
      </xdr:txBody>
    </xdr:sp>
    <xdr:clientData/>
  </xdr:twoCellAnchor>
  <xdr:twoCellAnchor>
    <xdr:from>
      <xdr:col>2</xdr:col>
      <xdr:colOff>383057</xdr:colOff>
      <xdr:row>16</xdr:row>
      <xdr:rowOff>94595</xdr:rowOff>
    </xdr:from>
    <xdr:to>
      <xdr:col>4</xdr:col>
      <xdr:colOff>521006</xdr:colOff>
      <xdr:row>19</xdr:row>
      <xdr:rowOff>61750</xdr:rowOff>
    </xdr:to>
    <xdr:sp macro="" textlink="">
      <xdr:nvSpPr>
        <xdr:cNvPr id="35" name="Dikdörtgen: Köşeleri Yuvarlatılmış 34">
          <a:extLst>
            <a:ext uri="{FF2B5EF4-FFF2-40B4-BE49-F238E27FC236}">
              <a16:creationId xmlns:a16="http://schemas.microsoft.com/office/drawing/2014/main" id="{B8EA1337-4822-C7FA-CE3D-FFA0D87165CA}"/>
            </a:ext>
          </a:extLst>
        </xdr:cNvPr>
        <xdr:cNvSpPr/>
      </xdr:nvSpPr>
      <xdr:spPr>
        <a:xfrm>
          <a:off x="1775678" y="3149164"/>
          <a:ext cx="1359776" cy="538655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3</xdr:col>
      <xdr:colOff>153715</xdr:colOff>
      <xdr:row>16</xdr:row>
      <xdr:rowOff>140578</xdr:rowOff>
    </xdr:from>
    <xdr:to>
      <xdr:col>4</xdr:col>
      <xdr:colOff>455887</xdr:colOff>
      <xdr:row>19</xdr:row>
      <xdr:rowOff>9199</xdr:rowOff>
    </xdr:to>
    <xdr:sp macro="" textlink="">
      <xdr:nvSpPr>
        <xdr:cNvPr id="36" name="Dikdörtgen 35">
          <a:extLst>
            <a:ext uri="{FF2B5EF4-FFF2-40B4-BE49-F238E27FC236}">
              <a16:creationId xmlns:a16="http://schemas.microsoft.com/office/drawing/2014/main" id="{77BA0C06-4A71-C0EB-4C17-633247BE7A27}"/>
            </a:ext>
          </a:extLst>
        </xdr:cNvPr>
        <xdr:cNvSpPr/>
      </xdr:nvSpPr>
      <xdr:spPr>
        <a:xfrm>
          <a:off x="2157249" y="3195147"/>
          <a:ext cx="913086" cy="44012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tr-TR" sz="1100" b="1" i="0" u="none" strike="noStrike">
            <a:solidFill>
              <a:schemeClr val="bg1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225975</xdr:colOff>
      <xdr:row>16</xdr:row>
      <xdr:rowOff>173422</xdr:rowOff>
    </xdr:from>
    <xdr:to>
      <xdr:col>4</xdr:col>
      <xdr:colOff>390198</xdr:colOff>
      <xdr:row>17</xdr:row>
      <xdr:rowOff>166853</xdr:rowOff>
    </xdr:to>
    <xdr:sp macro="" textlink="">
      <xdr:nvSpPr>
        <xdr:cNvPr id="37" name="Dikdörtgen 36">
          <a:extLst>
            <a:ext uri="{FF2B5EF4-FFF2-40B4-BE49-F238E27FC236}">
              <a16:creationId xmlns:a16="http://schemas.microsoft.com/office/drawing/2014/main" id="{DFA47E3A-F289-B8B9-047F-AE449B690DDD}"/>
            </a:ext>
          </a:extLst>
        </xdr:cNvPr>
        <xdr:cNvSpPr/>
      </xdr:nvSpPr>
      <xdr:spPr>
        <a:xfrm>
          <a:off x="2229509" y="3227991"/>
          <a:ext cx="775137" cy="183931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tr-TR" sz="900" b="1">
              <a:solidFill>
                <a:schemeClr val="lt1"/>
              </a:solidFill>
              <a:latin typeface="+mn-lt"/>
              <a:ea typeface="+mn-ea"/>
              <a:cs typeface="+mn-cs"/>
            </a:rPr>
            <a:t>Değişim</a:t>
          </a:r>
        </a:p>
      </xdr:txBody>
    </xdr:sp>
    <xdr:clientData/>
  </xdr:twoCellAnchor>
  <xdr:twoCellAnchor>
    <xdr:from>
      <xdr:col>0</xdr:col>
      <xdr:colOff>42042</xdr:colOff>
      <xdr:row>21</xdr:row>
      <xdr:rowOff>28906</xdr:rowOff>
    </xdr:from>
    <xdr:to>
      <xdr:col>2</xdr:col>
      <xdr:colOff>10221</xdr:colOff>
      <xdr:row>23</xdr:row>
      <xdr:rowOff>186561</xdr:rowOff>
    </xdr:to>
    <xdr:sp macro="" textlink="">
      <xdr:nvSpPr>
        <xdr:cNvPr id="39" name="Dikdörtgen: Köşeleri Yuvarlatılmış 38">
          <a:extLst>
            <a:ext uri="{FF2B5EF4-FFF2-40B4-BE49-F238E27FC236}">
              <a16:creationId xmlns:a16="http://schemas.microsoft.com/office/drawing/2014/main" id="{549F8A8F-7D4A-89C9-8BEA-BDF794760F20}"/>
            </a:ext>
          </a:extLst>
        </xdr:cNvPr>
        <xdr:cNvSpPr/>
      </xdr:nvSpPr>
      <xdr:spPr>
        <a:xfrm>
          <a:off x="42042" y="4035975"/>
          <a:ext cx="1360800" cy="538655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0</xdr:col>
      <xdr:colOff>423041</xdr:colOff>
      <xdr:row>21</xdr:row>
      <xdr:rowOff>74889</xdr:rowOff>
    </xdr:from>
    <xdr:to>
      <xdr:col>1</xdr:col>
      <xdr:colOff>554420</xdr:colOff>
      <xdr:row>23</xdr:row>
      <xdr:rowOff>134010</xdr:rowOff>
    </xdr:to>
    <xdr:sp macro="" textlink="parametre!L3">
      <xdr:nvSpPr>
        <xdr:cNvPr id="40" name="Dikdörtgen 39">
          <a:extLst>
            <a:ext uri="{FF2B5EF4-FFF2-40B4-BE49-F238E27FC236}">
              <a16:creationId xmlns:a16="http://schemas.microsoft.com/office/drawing/2014/main" id="{65656F73-441B-644B-7157-98D914F81AD3}"/>
            </a:ext>
          </a:extLst>
        </xdr:cNvPr>
        <xdr:cNvSpPr/>
      </xdr:nvSpPr>
      <xdr:spPr>
        <a:xfrm>
          <a:off x="423041" y="4081958"/>
          <a:ext cx="913086" cy="44012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indent="0" algn="ctr"/>
          <a:fld id="{D9ADD4B7-9E29-4B53-BFD9-F4FB044BED00}" type="TxLink">
            <a:rPr lang="en-US" sz="1100" b="0" i="0" u="none" strike="noStrike">
              <a:solidFill>
                <a:schemeClr val="bg1"/>
              </a:solidFill>
              <a:latin typeface="Aptos Narrow"/>
              <a:ea typeface="+mn-ea"/>
              <a:cs typeface="+mn-cs"/>
            </a:rPr>
            <a:pPr marL="0" indent="0" algn="ctr"/>
            <a:t> 1.443,75 </a:t>
          </a:fld>
          <a:endParaRPr lang="en-US" sz="1100" b="0" i="0" u="none" strike="noStrike">
            <a:solidFill>
              <a:schemeClr val="bg1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495301</xdr:colOff>
      <xdr:row>21</xdr:row>
      <xdr:rowOff>107733</xdr:rowOff>
    </xdr:from>
    <xdr:to>
      <xdr:col>1</xdr:col>
      <xdr:colOff>488731</xdr:colOff>
      <xdr:row>22</xdr:row>
      <xdr:rowOff>101164</xdr:rowOff>
    </xdr:to>
    <xdr:sp macro="" textlink="">
      <xdr:nvSpPr>
        <xdr:cNvPr id="41" name="Dikdörtgen 40">
          <a:extLst>
            <a:ext uri="{FF2B5EF4-FFF2-40B4-BE49-F238E27FC236}">
              <a16:creationId xmlns:a16="http://schemas.microsoft.com/office/drawing/2014/main" id="{4674BF6C-AB8D-5FF7-0710-EAFA5EC032B3}"/>
            </a:ext>
          </a:extLst>
        </xdr:cNvPr>
        <xdr:cNvSpPr/>
      </xdr:nvSpPr>
      <xdr:spPr>
        <a:xfrm>
          <a:off x="495301" y="4114802"/>
          <a:ext cx="775137" cy="183931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tr-TR" sz="700" b="1">
              <a:solidFill>
                <a:schemeClr val="lt1"/>
              </a:solidFill>
              <a:latin typeface="+mn-lt"/>
              <a:ea typeface="+mn-ea"/>
              <a:cs typeface="+mn-cs"/>
            </a:rPr>
            <a:t>Toplam Maliyet</a:t>
          </a:r>
        </a:p>
      </xdr:txBody>
    </xdr:sp>
    <xdr:clientData/>
  </xdr:twoCellAnchor>
  <xdr:twoCellAnchor>
    <xdr:from>
      <xdr:col>2</xdr:col>
      <xdr:colOff>383057</xdr:colOff>
      <xdr:row>21</xdr:row>
      <xdr:rowOff>36789</xdr:rowOff>
    </xdr:from>
    <xdr:to>
      <xdr:col>4</xdr:col>
      <xdr:colOff>521006</xdr:colOff>
      <xdr:row>24</xdr:row>
      <xdr:rowOff>3944</xdr:rowOff>
    </xdr:to>
    <xdr:sp macro="" textlink="">
      <xdr:nvSpPr>
        <xdr:cNvPr id="43" name="Dikdörtgen: Köşeleri Yuvarlatılmış 42">
          <a:extLst>
            <a:ext uri="{FF2B5EF4-FFF2-40B4-BE49-F238E27FC236}">
              <a16:creationId xmlns:a16="http://schemas.microsoft.com/office/drawing/2014/main" id="{0F80AFCD-06A3-FCFE-B4C5-2C1EADDEB1CF}"/>
            </a:ext>
          </a:extLst>
        </xdr:cNvPr>
        <xdr:cNvSpPr/>
      </xdr:nvSpPr>
      <xdr:spPr>
        <a:xfrm>
          <a:off x="1775678" y="4043858"/>
          <a:ext cx="1359776" cy="538655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3</xdr:col>
      <xdr:colOff>128753</xdr:colOff>
      <xdr:row>21</xdr:row>
      <xdr:rowOff>82772</xdr:rowOff>
    </xdr:from>
    <xdr:to>
      <xdr:col>4</xdr:col>
      <xdr:colOff>430925</xdr:colOff>
      <xdr:row>23</xdr:row>
      <xdr:rowOff>141893</xdr:rowOff>
    </xdr:to>
    <xdr:sp macro="" textlink="parametre!L5">
      <xdr:nvSpPr>
        <xdr:cNvPr id="44" name="Dikdörtgen 43">
          <a:extLst>
            <a:ext uri="{FF2B5EF4-FFF2-40B4-BE49-F238E27FC236}">
              <a16:creationId xmlns:a16="http://schemas.microsoft.com/office/drawing/2014/main" id="{80F05778-4CBE-E952-D881-404498842A2B}"/>
            </a:ext>
          </a:extLst>
        </xdr:cNvPr>
        <xdr:cNvSpPr/>
      </xdr:nvSpPr>
      <xdr:spPr>
        <a:xfrm>
          <a:off x="2132287" y="4089841"/>
          <a:ext cx="913086" cy="44012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indent="0" algn="ctr"/>
          <a:fld id="{5F6218E7-1901-4CBC-9890-5EE70A5AAE46}" type="TxLink">
            <a:rPr lang="en-US" sz="1100" b="0" i="0" u="none" strike="noStrike">
              <a:solidFill>
                <a:schemeClr val="bg1"/>
              </a:solidFill>
              <a:latin typeface="Aptos Narrow"/>
              <a:ea typeface="+mn-ea"/>
              <a:cs typeface="+mn-cs"/>
            </a:rPr>
            <a:pPr marL="0" indent="0" algn="ctr"/>
            <a:t> 10.140,90 </a:t>
          </a:fld>
          <a:endParaRPr lang="en-US" sz="1100" b="0" i="0" u="none" strike="noStrike">
            <a:solidFill>
              <a:schemeClr val="bg1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227289</xdr:colOff>
      <xdr:row>21</xdr:row>
      <xdr:rowOff>115616</xdr:rowOff>
    </xdr:from>
    <xdr:to>
      <xdr:col>4</xdr:col>
      <xdr:colOff>391512</xdr:colOff>
      <xdr:row>22</xdr:row>
      <xdr:rowOff>109047</xdr:rowOff>
    </xdr:to>
    <xdr:sp macro="" textlink="">
      <xdr:nvSpPr>
        <xdr:cNvPr id="45" name="Dikdörtgen 44">
          <a:extLst>
            <a:ext uri="{FF2B5EF4-FFF2-40B4-BE49-F238E27FC236}">
              <a16:creationId xmlns:a16="http://schemas.microsoft.com/office/drawing/2014/main" id="{61F9AECD-BA81-B29D-D25C-449F4BF1F4C4}"/>
            </a:ext>
          </a:extLst>
        </xdr:cNvPr>
        <xdr:cNvSpPr/>
      </xdr:nvSpPr>
      <xdr:spPr>
        <a:xfrm>
          <a:off x="2230823" y="4122685"/>
          <a:ext cx="775137" cy="183931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tr-TR" sz="700" b="1">
              <a:solidFill>
                <a:schemeClr val="lt1"/>
              </a:solidFill>
              <a:latin typeface="+mn-lt"/>
              <a:ea typeface="+mn-ea"/>
              <a:cs typeface="+mn-cs"/>
            </a:rPr>
            <a:t>Güncel Durum</a:t>
          </a:r>
        </a:p>
      </xdr:txBody>
    </xdr:sp>
    <xdr:clientData/>
  </xdr:twoCellAnchor>
  <xdr:twoCellAnchor>
    <xdr:from>
      <xdr:col>0</xdr:col>
      <xdr:colOff>111672</xdr:colOff>
      <xdr:row>12</xdr:row>
      <xdr:rowOff>105105</xdr:rowOff>
    </xdr:from>
    <xdr:to>
      <xdr:col>0</xdr:col>
      <xdr:colOff>380848</xdr:colOff>
      <xdr:row>13</xdr:row>
      <xdr:rowOff>91966</xdr:rowOff>
    </xdr:to>
    <xdr:pic>
      <xdr:nvPicPr>
        <xdr:cNvPr id="46" name="Grafik 31" descr="Çentik düz dolguyla">
          <a:extLst>
            <a:ext uri="{FF2B5EF4-FFF2-40B4-BE49-F238E27FC236}">
              <a16:creationId xmlns:a16="http://schemas.microsoft.com/office/drawing/2014/main" id="{003B1350-1454-4064-800D-46FE81966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1672" y="2397674"/>
          <a:ext cx="269176" cy="177361"/>
        </a:xfrm>
        <a:prstGeom prst="rect">
          <a:avLst/>
        </a:prstGeom>
      </xdr:spPr>
    </xdr:pic>
    <xdr:clientData/>
  </xdr:twoCellAnchor>
  <xdr:twoCellAnchor>
    <xdr:from>
      <xdr:col>2</xdr:col>
      <xdr:colOff>440121</xdr:colOff>
      <xdr:row>12</xdr:row>
      <xdr:rowOff>72259</xdr:rowOff>
    </xdr:from>
    <xdr:to>
      <xdr:col>3</xdr:col>
      <xdr:colOff>112017</xdr:colOff>
      <xdr:row>13</xdr:row>
      <xdr:rowOff>151759</xdr:rowOff>
    </xdr:to>
    <xdr:pic>
      <xdr:nvPicPr>
        <xdr:cNvPr id="47" name="Grafik 29" descr="Etiket düz dolguyla">
          <a:extLst>
            <a:ext uri="{FF2B5EF4-FFF2-40B4-BE49-F238E27FC236}">
              <a16:creationId xmlns:a16="http://schemas.microsoft.com/office/drawing/2014/main" id="{8B94AF95-2E7A-49D0-BD9D-417DFE02E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832742" y="2364828"/>
          <a:ext cx="282809" cy="270000"/>
        </a:xfrm>
        <a:prstGeom prst="rect">
          <a:avLst/>
        </a:prstGeom>
      </xdr:spPr>
    </xdr:pic>
    <xdr:clientData/>
  </xdr:twoCellAnchor>
  <xdr:twoCellAnchor>
    <xdr:from>
      <xdr:col>0</xdr:col>
      <xdr:colOff>98535</xdr:colOff>
      <xdr:row>17</xdr:row>
      <xdr:rowOff>45983</xdr:rowOff>
    </xdr:from>
    <xdr:to>
      <xdr:col>0</xdr:col>
      <xdr:colOff>394138</xdr:colOff>
      <xdr:row>18</xdr:row>
      <xdr:rowOff>50020</xdr:rowOff>
    </xdr:to>
    <xdr:pic>
      <xdr:nvPicPr>
        <xdr:cNvPr id="48" name="Grafik 7" descr="Para düz dolguyla">
          <a:extLst>
            <a:ext uri="{FF2B5EF4-FFF2-40B4-BE49-F238E27FC236}">
              <a16:creationId xmlns:a16="http://schemas.microsoft.com/office/drawing/2014/main" id="{26E4805B-C62B-4808-89F7-4E9A90435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8535" y="3291052"/>
          <a:ext cx="295603" cy="194537"/>
        </a:xfrm>
        <a:prstGeom prst="rect">
          <a:avLst/>
        </a:prstGeom>
      </xdr:spPr>
    </xdr:pic>
    <xdr:clientData/>
  </xdr:twoCellAnchor>
  <xdr:twoCellAnchor>
    <xdr:from>
      <xdr:col>2</xdr:col>
      <xdr:colOff>440121</xdr:colOff>
      <xdr:row>17</xdr:row>
      <xdr:rowOff>39415</xdr:rowOff>
    </xdr:from>
    <xdr:to>
      <xdr:col>3</xdr:col>
      <xdr:colOff>112017</xdr:colOff>
      <xdr:row>18</xdr:row>
      <xdr:rowOff>118915</xdr:rowOff>
    </xdr:to>
    <xdr:pic>
      <xdr:nvPicPr>
        <xdr:cNvPr id="49" name="Grafik 37" descr="Eğri Hokey Sopası Grafiği düz dolguyla">
          <a:extLst>
            <a:ext uri="{FF2B5EF4-FFF2-40B4-BE49-F238E27FC236}">
              <a16:creationId xmlns:a16="http://schemas.microsoft.com/office/drawing/2014/main" id="{F09AFD9B-2E14-4797-B2BC-01CEA2358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832742" y="3284484"/>
          <a:ext cx="282809" cy="270000"/>
        </a:xfrm>
        <a:prstGeom prst="rect">
          <a:avLst/>
        </a:prstGeom>
      </xdr:spPr>
    </xdr:pic>
    <xdr:clientData/>
  </xdr:twoCellAnchor>
  <xdr:twoCellAnchor>
    <xdr:from>
      <xdr:col>0</xdr:col>
      <xdr:colOff>78827</xdr:colOff>
      <xdr:row>22</xdr:row>
      <xdr:rowOff>3</xdr:rowOff>
    </xdr:from>
    <xdr:to>
      <xdr:col>0</xdr:col>
      <xdr:colOff>397853</xdr:colOff>
      <xdr:row>23</xdr:row>
      <xdr:rowOff>19710</xdr:rowOff>
    </xdr:to>
    <xdr:pic>
      <xdr:nvPicPr>
        <xdr:cNvPr id="50" name="Grafik 35" descr="Madeni paralar düz dolguyla">
          <a:extLst>
            <a:ext uri="{FF2B5EF4-FFF2-40B4-BE49-F238E27FC236}">
              <a16:creationId xmlns:a16="http://schemas.microsoft.com/office/drawing/2014/main" id="{30E70F58-C2C4-4602-9C3C-2C2A3BB93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8827" y="4197572"/>
          <a:ext cx="319026" cy="210207"/>
        </a:xfrm>
        <a:prstGeom prst="rect">
          <a:avLst/>
        </a:prstGeom>
      </xdr:spPr>
    </xdr:pic>
    <xdr:clientData/>
  </xdr:twoCellAnchor>
  <xdr:twoCellAnchor>
    <xdr:from>
      <xdr:col>2</xdr:col>
      <xdr:colOff>446690</xdr:colOff>
      <xdr:row>21</xdr:row>
      <xdr:rowOff>170796</xdr:rowOff>
    </xdr:from>
    <xdr:to>
      <xdr:col>3</xdr:col>
      <xdr:colOff>118586</xdr:colOff>
      <xdr:row>23</xdr:row>
      <xdr:rowOff>59796</xdr:rowOff>
    </xdr:to>
    <xdr:pic>
      <xdr:nvPicPr>
        <xdr:cNvPr id="51" name="Grafik 33" descr="Dolar düz dolguyla">
          <a:extLst>
            <a:ext uri="{FF2B5EF4-FFF2-40B4-BE49-F238E27FC236}">
              <a16:creationId xmlns:a16="http://schemas.microsoft.com/office/drawing/2014/main" id="{84EF0424-859D-46E4-A82A-8A65886A3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839311" y="4177865"/>
          <a:ext cx="282809" cy="270000"/>
        </a:xfrm>
        <a:prstGeom prst="rect">
          <a:avLst/>
        </a:prstGeom>
      </xdr:spPr>
    </xdr:pic>
    <xdr:clientData/>
  </xdr:twoCellAnchor>
  <xdr:twoCellAnchor>
    <xdr:from>
      <xdr:col>2</xdr:col>
      <xdr:colOff>282465</xdr:colOff>
      <xdr:row>3</xdr:row>
      <xdr:rowOff>81456</xdr:rowOff>
    </xdr:from>
    <xdr:to>
      <xdr:col>4</xdr:col>
      <xdr:colOff>521006</xdr:colOff>
      <xdr:row>9</xdr:row>
      <xdr:rowOff>98534</xdr:rowOff>
    </xdr:to>
    <xdr:sp macro="" textlink="">
      <xdr:nvSpPr>
        <xdr:cNvPr id="7" name="Dikdörtgen: Köşeleri Yuvarlatılmış 6">
          <a:extLst>
            <a:ext uri="{FF2B5EF4-FFF2-40B4-BE49-F238E27FC236}">
              <a16:creationId xmlns:a16="http://schemas.microsoft.com/office/drawing/2014/main" id="{3B950137-55E1-4057-B3E7-470F84C0F915}"/>
            </a:ext>
          </a:extLst>
        </xdr:cNvPr>
        <xdr:cNvSpPr/>
      </xdr:nvSpPr>
      <xdr:spPr>
        <a:xfrm>
          <a:off x="1675086" y="652956"/>
          <a:ext cx="1460368" cy="1160078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</xdr:col>
      <xdr:colOff>408305</xdr:colOff>
      <xdr:row>4</xdr:row>
      <xdr:rowOff>2627</xdr:rowOff>
    </xdr:from>
    <xdr:to>
      <xdr:col>4</xdr:col>
      <xdr:colOff>395167</xdr:colOff>
      <xdr:row>8</xdr:row>
      <xdr:rowOff>183931</xdr:rowOff>
    </xdr:to>
    <xdr:sp macro="" textlink="">
      <xdr:nvSpPr>
        <xdr:cNvPr id="9" name="Dikdörtgen 8">
          <a:extLst>
            <a:ext uri="{FF2B5EF4-FFF2-40B4-BE49-F238E27FC236}">
              <a16:creationId xmlns:a16="http://schemas.microsoft.com/office/drawing/2014/main" id="{5168263A-1229-4731-9574-0DFAAFC6B0DB}"/>
            </a:ext>
          </a:extLst>
        </xdr:cNvPr>
        <xdr:cNvSpPr/>
      </xdr:nvSpPr>
      <xdr:spPr>
        <a:xfrm>
          <a:off x="1800926" y="764627"/>
          <a:ext cx="1208689" cy="94330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indent="0" algn="ctr"/>
          <a:endParaRPr lang="en-US" sz="1100" b="0" i="0" u="none" strike="noStrike">
            <a:solidFill>
              <a:schemeClr val="bg1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458148</xdr:colOff>
      <xdr:row>4</xdr:row>
      <xdr:rowOff>63063</xdr:rowOff>
    </xdr:from>
    <xdr:to>
      <xdr:col>4</xdr:col>
      <xdr:colOff>345324</xdr:colOff>
      <xdr:row>5</xdr:row>
      <xdr:rowOff>170793</xdr:rowOff>
    </xdr:to>
    <xdr:sp macro="" textlink="">
      <xdr:nvSpPr>
        <xdr:cNvPr id="10" name="Dikdörtgen 9">
          <a:extLst>
            <a:ext uri="{FF2B5EF4-FFF2-40B4-BE49-F238E27FC236}">
              <a16:creationId xmlns:a16="http://schemas.microsoft.com/office/drawing/2014/main" id="{BB2A88F0-50F8-49AE-8DBE-86EF2750C516}"/>
            </a:ext>
          </a:extLst>
        </xdr:cNvPr>
        <xdr:cNvSpPr/>
      </xdr:nvSpPr>
      <xdr:spPr>
        <a:xfrm>
          <a:off x="1850769" y="825063"/>
          <a:ext cx="1109003" cy="29823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 b="1"/>
            <a:t>Değişim</a:t>
          </a:r>
        </a:p>
      </xdr:txBody>
    </xdr:sp>
    <xdr:clientData/>
  </xdr:twoCellAnchor>
  <xdr:twoCellAnchor>
    <xdr:from>
      <xdr:col>0</xdr:col>
      <xdr:colOff>47296</xdr:colOff>
      <xdr:row>6</xdr:row>
      <xdr:rowOff>93281</xdr:rowOff>
    </xdr:from>
    <xdr:to>
      <xdr:col>2</xdr:col>
      <xdr:colOff>184675</xdr:colOff>
      <xdr:row>9</xdr:row>
      <xdr:rowOff>93281</xdr:rowOff>
    </xdr:to>
    <xdr:sp macro="" textlink="">
      <xdr:nvSpPr>
        <xdr:cNvPr id="26" name="Dikdörtgen: Köşeleri Yuvarlatılmış 25">
          <a:extLst>
            <a:ext uri="{FF2B5EF4-FFF2-40B4-BE49-F238E27FC236}">
              <a16:creationId xmlns:a16="http://schemas.microsoft.com/office/drawing/2014/main" id="{9C5F0D7F-0893-419C-ABCB-F7FD12E6AD4A}"/>
            </a:ext>
          </a:extLst>
        </xdr:cNvPr>
        <xdr:cNvSpPr/>
      </xdr:nvSpPr>
      <xdr:spPr>
        <a:xfrm>
          <a:off x="47296" y="1236281"/>
          <a:ext cx="1530000" cy="5715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0</xdr:col>
      <xdr:colOff>132408</xdr:colOff>
      <xdr:row>6</xdr:row>
      <xdr:rowOff>145832</xdr:rowOff>
    </xdr:from>
    <xdr:to>
      <xdr:col>2</xdr:col>
      <xdr:colOff>99563</xdr:colOff>
      <xdr:row>9</xdr:row>
      <xdr:rowOff>47298</xdr:rowOff>
    </xdr:to>
    <xdr:sp macro="" textlink="parametre!H2">
      <xdr:nvSpPr>
        <xdr:cNvPr id="30" name="Dikdörtgen 29">
          <a:extLst>
            <a:ext uri="{FF2B5EF4-FFF2-40B4-BE49-F238E27FC236}">
              <a16:creationId xmlns:a16="http://schemas.microsoft.com/office/drawing/2014/main" id="{8B9DF9E4-032F-457D-A412-46B064F933EE}"/>
            </a:ext>
          </a:extLst>
        </xdr:cNvPr>
        <xdr:cNvSpPr/>
      </xdr:nvSpPr>
      <xdr:spPr>
        <a:xfrm>
          <a:off x="132408" y="1288832"/>
          <a:ext cx="1359776" cy="472966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indent="0" algn="ctr"/>
          <a:fld id="{F9E6A59F-7B71-4B78-956A-E9EE05923E57}" type="TxLink">
            <a:rPr lang="en-US" sz="1200" b="1" i="0" u="none" strike="noStrike">
              <a:solidFill>
                <a:schemeClr val="bg1"/>
              </a:solidFill>
              <a:latin typeface="Aptos Narrow"/>
              <a:ea typeface="+mn-ea"/>
              <a:cs typeface="+mn-cs"/>
            </a:rPr>
            <a:pPr marL="0" indent="0" algn="ctr"/>
            <a:t> 543.963,79 </a:t>
          </a:fld>
          <a:endParaRPr lang="en-US" sz="1200" b="1" i="0" u="none" strike="noStrike">
            <a:solidFill>
              <a:schemeClr val="bg1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177654</xdr:colOff>
      <xdr:row>7</xdr:row>
      <xdr:rowOff>2628</xdr:rowOff>
    </xdr:from>
    <xdr:to>
      <xdr:col>2</xdr:col>
      <xdr:colOff>54318</xdr:colOff>
      <xdr:row>7</xdr:row>
      <xdr:rowOff>165538</xdr:rowOff>
    </xdr:to>
    <xdr:sp macro="" textlink="">
      <xdr:nvSpPr>
        <xdr:cNvPr id="34" name="Dikdörtgen 33">
          <a:extLst>
            <a:ext uri="{FF2B5EF4-FFF2-40B4-BE49-F238E27FC236}">
              <a16:creationId xmlns:a16="http://schemas.microsoft.com/office/drawing/2014/main" id="{378F1010-AB33-4ED6-8E6A-97E75A253477}"/>
            </a:ext>
          </a:extLst>
        </xdr:cNvPr>
        <xdr:cNvSpPr/>
      </xdr:nvSpPr>
      <xdr:spPr>
        <a:xfrm>
          <a:off x="177654" y="1336128"/>
          <a:ext cx="1269285" cy="16291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800" b="1"/>
            <a:t>Güncel Durum</a:t>
          </a:r>
        </a:p>
      </xdr:txBody>
    </xdr:sp>
    <xdr:clientData/>
  </xdr:twoCellAnchor>
  <xdr:twoCellAnchor>
    <xdr:from>
      <xdr:col>10</xdr:col>
      <xdr:colOff>78828</xdr:colOff>
      <xdr:row>3</xdr:row>
      <xdr:rowOff>32845</xdr:rowOff>
    </xdr:from>
    <xdr:to>
      <xdr:col>10</xdr:col>
      <xdr:colOff>78828</xdr:colOff>
      <xdr:row>26</xdr:row>
      <xdr:rowOff>131379</xdr:rowOff>
    </xdr:to>
    <xdr:cxnSp macro="">
      <xdr:nvCxnSpPr>
        <xdr:cNvPr id="54" name="Düz Bağlayıcı 53">
          <a:extLst>
            <a:ext uri="{FF2B5EF4-FFF2-40B4-BE49-F238E27FC236}">
              <a16:creationId xmlns:a16="http://schemas.microsoft.com/office/drawing/2014/main" id="{5065BA68-C741-AB83-03EC-24379AC77706}"/>
            </a:ext>
          </a:extLst>
        </xdr:cNvPr>
        <xdr:cNvCxnSpPr/>
      </xdr:nvCxnSpPr>
      <xdr:spPr>
        <a:xfrm>
          <a:off x="5846380" y="604345"/>
          <a:ext cx="0" cy="448660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34159</xdr:colOff>
      <xdr:row>3</xdr:row>
      <xdr:rowOff>34159</xdr:rowOff>
    </xdr:from>
    <xdr:to>
      <xdr:col>5</xdr:col>
      <xdr:colOff>34159</xdr:colOff>
      <xdr:row>26</xdr:row>
      <xdr:rowOff>132693</xdr:rowOff>
    </xdr:to>
    <xdr:cxnSp macro="">
      <xdr:nvCxnSpPr>
        <xdr:cNvPr id="58" name="Düz Bağlayıcı 57">
          <a:extLst>
            <a:ext uri="{FF2B5EF4-FFF2-40B4-BE49-F238E27FC236}">
              <a16:creationId xmlns:a16="http://schemas.microsoft.com/office/drawing/2014/main" id="{C032BAB6-846D-480A-A561-7AF31AB5BF3A}"/>
            </a:ext>
          </a:extLst>
        </xdr:cNvPr>
        <xdr:cNvCxnSpPr/>
      </xdr:nvCxnSpPr>
      <xdr:spPr>
        <a:xfrm>
          <a:off x="3238023" y="605659"/>
          <a:ext cx="0" cy="448869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479534</xdr:colOff>
          <xdr:row>7</xdr:row>
          <xdr:rowOff>0</xdr:rowOff>
        </xdr:from>
        <xdr:to>
          <xdr:col>4</xdr:col>
          <xdr:colOff>354724</xdr:colOff>
          <xdr:row>8</xdr:row>
          <xdr:rowOff>9525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3EFEAB6F-0F7B-3ED5-587C-01948AB8489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arametre!$H$3" spid="_x0000_s1085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872155" y="1333500"/>
              <a:ext cx="1097017" cy="200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223345</xdr:colOff>
          <xdr:row>17</xdr:row>
          <xdr:rowOff>183931</xdr:rowOff>
        </xdr:from>
        <xdr:to>
          <xdr:col>4</xdr:col>
          <xdr:colOff>387569</xdr:colOff>
          <xdr:row>19</xdr:row>
          <xdr:rowOff>2956</xdr:rowOff>
        </xdr:to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C7FDAD3D-3021-5611-4729-AD3E192669F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arametre!$L$6" spid="_x0000_s1086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2226879" y="3429000"/>
              <a:ext cx="775138" cy="200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10</xdr:col>
      <xdr:colOff>314325</xdr:colOff>
      <xdr:row>4</xdr:row>
      <xdr:rowOff>101361</xdr:rowOff>
    </xdr:from>
    <xdr:to>
      <xdr:col>20</xdr:col>
      <xdr:colOff>570379</xdr:colOff>
      <xdr:row>15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7E2EDC-4725-44BA-934F-4C203BD603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551889</xdr:colOff>
          <xdr:row>18</xdr:row>
          <xdr:rowOff>112707</xdr:rowOff>
        </xdr:from>
        <xdr:to>
          <xdr:col>20</xdr:col>
          <xdr:colOff>95250</xdr:colOff>
          <xdr:row>26</xdr:row>
          <xdr:rowOff>47067</xdr:rowOff>
        </xdr:to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ECE4D6E4-7C44-A85B-2185-D016279D7D7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arametre!$P$11:$R$16" spid="_x0000_s1087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9543489" y="3551232"/>
              <a:ext cx="2343711" cy="14583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18</xdr:row>
          <xdr:rowOff>152064</xdr:rowOff>
        </xdr:from>
        <xdr:to>
          <xdr:col>15</xdr:col>
          <xdr:colOff>35858</xdr:colOff>
          <xdr:row>26</xdr:row>
          <xdr:rowOff>95680</xdr:rowOff>
        </xdr:to>
        <xdr:pic>
          <xdr:nvPicPr>
            <xdr:cNvPr id="18" name="Picture 17">
              <a:extLst>
                <a:ext uri="{FF2B5EF4-FFF2-40B4-BE49-F238E27FC236}">
                  <a16:creationId xmlns:a16="http://schemas.microsoft.com/office/drawing/2014/main" id="{54554B0E-8FAA-9095-84B0-8705E31EA5C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arametre!$P$2:$R$7" spid="_x0000_s1088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6686550" y="3590589"/>
              <a:ext cx="2340908" cy="146761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13</xdr:col>
      <xdr:colOff>291353</xdr:colOff>
      <xdr:row>2</xdr:row>
      <xdr:rowOff>156882</xdr:rowOff>
    </xdr:from>
    <xdr:to>
      <xdr:col>17</xdr:col>
      <xdr:colOff>89648</xdr:colOff>
      <xdr:row>4</xdr:row>
      <xdr:rowOff>44823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EDF57931-9B84-AFE7-A05E-B3E77A5C32C0}"/>
            </a:ext>
          </a:extLst>
        </xdr:cNvPr>
        <xdr:cNvSpPr/>
      </xdr:nvSpPr>
      <xdr:spPr>
        <a:xfrm>
          <a:off x="8045824" y="537882"/>
          <a:ext cx="2218765" cy="268941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r-TR" sz="1200" b="1"/>
            <a:t>BIST100</a:t>
          </a:r>
          <a:r>
            <a:rPr lang="tr-TR" sz="1200" b="1" baseline="0"/>
            <a:t> 3 AYLIK HAREKET</a:t>
          </a:r>
          <a:endParaRPr lang="tr-TR" sz="1200" b="1"/>
        </a:p>
      </xdr:txBody>
    </xdr:sp>
    <xdr:clientData/>
  </xdr:twoCellAnchor>
  <xdr:twoCellAnchor>
    <xdr:from>
      <xdr:col>15</xdr:col>
      <xdr:colOff>542925</xdr:colOff>
      <xdr:row>16</xdr:row>
      <xdr:rowOff>119902</xdr:rowOff>
    </xdr:from>
    <xdr:to>
      <xdr:col>20</xdr:col>
      <xdr:colOff>158562</xdr:colOff>
      <xdr:row>18</xdr:row>
      <xdr:rowOff>7843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98741C9A-7E2F-4C2B-98F0-80876D2D26E1}"/>
            </a:ext>
          </a:extLst>
        </xdr:cNvPr>
        <xdr:cNvSpPr/>
      </xdr:nvSpPr>
      <xdr:spPr>
        <a:xfrm>
          <a:off x="9534525" y="3177427"/>
          <a:ext cx="2415987" cy="268941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r-TR" sz="1200" b="1"/>
            <a:t>En</a:t>
          </a:r>
          <a:r>
            <a:rPr lang="tr-TR" sz="1200" b="1" baseline="0"/>
            <a:t>  Çok Düşen 5 Hisse</a:t>
          </a:r>
          <a:endParaRPr lang="tr-TR" sz="1200" b="1"/>
        </a:p>
      </xdr:txBody>
    </xdr:sp>
    <xdr:clientData/>
  </xdr:twoCellAnchor>
  <xdr:twoCellAnchor>
    <xdr:from>
      <xdr:col>11</xdr:col>
      <xdr:colOff>9525</xdr:colOff>
      <xdr:row>16</xdr:row>
      <xdr:rowOff>119902</xdr:rowOff>
    </xdr:from>
    <xdr:to>
      <xdr:col>15</xdr:col>
      <xdr:colOff>72837</xdr:colOff>
      <xdr:row>18</xdr:row>
      <xdr:rowOff>7843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18242268-D7E5-41D3-88D3-D9EAFCD87D1A}"/>
            </a:ext>
          </a:extLst>
        </xdr:cNvPr>
        <xdr:cNvSpPr/>
      </xdr:nvSpPr>
      <xdr:spPr>
        <a:xfrm>
          <a:off x="6648450" y="3177427"/>
          <a:ext cx="2415987" cy="268941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r-TR" sz="1200" b="1"/>
            <a:t>En</a:t>
          </a:r>
          <a:r>
            <a:rPr lang="tr-TR" sz="1200" b="1" baseline="0"/>
            <a:t>  Çok Yükselen 5 Hisse</a:t>
          </a:r>
          <a:endParaRPr lang="tr-TR" sz="1200" b="1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5AECDB95-8091-4E5F-8564-088D73222525}" autoFormatId="16" applyNumberFormats="0" applyBorderFormats="0" applyFontFormats="0" applyPatternFormats="0" applyAlignmentFormats="0" applyWidthHeightFormats="0">
  <queryTableRefresh nextId="6">
    <queryTableFields count="5">
      <queryTableField id="1" name="Hisseler" tableColumnId="1"/>
      <queryTableField id="2" name="Fiyat" tableColumnId="2"/>
      <queryTableField id="3" name="Değişim%" tableColumnId="3"/>
      <queryTableField id="4" name="Hacim" tableColumnId="4"/>
      <queryTableField id="5" name="Saa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13C05A4A-860D-4E98-97A2-6EDD8C465379}" autoFormatId="16" applyNumberFormats="0" applyBorderFormats="0" applyFontFormats="0" applyPatternFormats="0" applyAlignmentFormats="0" applyWidthHeightFormats="0">
  <queryTableRefresh nextId="6">
    <queryTableFields count="5">
      <queryTableField id="1" name="tarih" tableColumnId="1"/>
      <queryTableField id="2" name="açılış" tableColumnId="2"/>
      <queryTableField id="3" name="yüksek" tableColumnId="3"/>
      <queryTableField id="4" name="düşüş" tableColumnId="4"/>
      <queryTableField id="5" name="kapanış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D08B6-91EE-4829-9463-E22322D1A595}" name="hisseler" displayName="hisseler" ref="A1:E547" tableType="queryTable" totalsRowShown="0">
  <autoFilter ref="A1:E547" xr:uid="{34ED08B6-91EE-4829-9463-E22322D1A595}"/>
  <tableColumns count="5">
    <tableColumn id="1" xr3:uid="{2F579AA5-A00F-48D0-A4A3-82B2AA7A066A}" uniqueName="1" name="Hisseler" queryTableFieldId="1" dataDxfId="1"/>
    <tableColumn id="2" xr3:uid="{3AADDB4B-636A-4F58-87AE-30F44E94D88E}" uniqueName="2" name="Fiyat" queryTableFieldId="2"/>
    <tableColumn id="3" xr3:uid="{75D3837C-483F-4D1D-A036-9D3C3C4A56DC}" uniqueName="3" name="Değişim%" queryTableFieldId="3"/>
    <tableColumn id="4" xr3:uid="{F8AE09A8-F843-42F3-BFDC-FD1B9331E148}" uniqueName="4" name="Hacim" queryTableFieldId="4"/>
    <tableColumn id="5" xr3:uid="{607BF661-DB3D-4607-9881-A813C04C5D1A}" uniqueName="5" name="Saat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D4D0D9-C407-4FFB-812A-BCFA5602B5EB}" name="endeks" displayName="endeks" ref="A1:E65" tableType="queryTable" totalsRowShown="0">
  <autoFilter ref="A1:E65" xr:uid="{79D4D0D9-C407-4FFB-812A-BCFA5602B5EB}"/>
  <tableColumns count="5">
    <tableColumn id="1" xr3:uid="{14B06F46-FE2C-44F8-B80E-2D0ACBD3D94E}" uniqueName="1" name="tarih" queryTableFieldId="1" dataDxfId="12"/>
    <tableColumn id="2" xr3:uid="{79D01B50-2D8D-4062-A2AB-E59EF491BEA7}" uniqueName="2" name="açılış" queryTableFieldId="2"/>
    <tableColumn id="3" xr3:uid="{0910454F-18F1-4C3B-90E6-F3C09EE93AD8}" uniqueName="3" name="yüksek" queryTableFieldId="3"/>
    <tableColumn id="4" xr3:uid="{306C4FF8-A78B-4D85-8D4F-FEFA2D618157}" uniqueName="4" name="düşüş" queryTableFieldId="4"/>
    <tableColumn id="5" xr3:uid="{8757B37E-3FFD-4A75-8958-FA986AFEF68E}" uniqueName="5" name="kapanış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05470E-3550-44AC-8619-A84E27CDFFB7}" name="portfoy" displayName="portfoy" ref="A1:G43" totalsRowShown="0">
  <autoFilter ref="A1:G43" xr:uid="{6005470E-3550-44AC-8619-A84E27CDFFB7}"/>
  <tableColumns count="7">
    <tableColumn id="1" xr3:uid="{F8455FDE-3188-4743-88B9-52A85FB4FAB6}" name="Hisse"/>
    <tableColumn id="2" xr3:uid="{70F50716-5957-4FDE-B801-A3D57FBD6E64}" name="Alış Tarihi" dataDxfId="16"/>
    <tableColumn id="3" xr3:uid="{FA39537F-555F-40F5-98B3-8DF19D7B171A}" name="Fiyat"/>
    <tableColumn id="4" xr3:uid="{EB123FCE-EABC-4612-99F3-D95374D18581}" name="Adet"/>
    <tableColumn id="5" xr3:uid="{D68DCD21-6A84-4F56-B4BE-9E117240C307}" name="İşlem Tutarı" dataDxfId="15">
      <calculatedColumnFormula>portfoy[[#This Row],[Fiyat]]*portfoy[[#This Row],[Adet]]</calculatedColumnFormula>
    </tableColumn>
    <tableColumn id="6" xr3:uid="{ED550C83-7050-4749-B433-FA2615D10284}" name="Güncel Fiyat" dataDxfId="14">
      <calculatedColumnFormula>VLOOKUP(portfoy[[#This Row],[Hisse]],hisseler!A:B,2,0)</calculatedColumnFormula>
    </tableColumn>
    <tableColumn id="7" xr3:uid="{B28DB91B-88A1-4653-8FAE-170FB66FC029}" name="Güncel Durum" dataDxfId="13">
      <calculatedColumnFormula>portfoy[[#This Row],[Güncel Fiyat]]*portfoy[[#This Row],[Adet]]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finance.yahoo.com/quote/XU100.IS/history?period1=1695945600&amp;period2=1703808000&amp;interval=1d&amp;filter=history&amp;frequency=1d&amp;includeAdjustedClose=true" TargetMode="External"/><Relationship Id="rId1" Type="http://schemas.openxmlformats.org/officeDocument/2006/relationships/hyperlink" Target="https://finans.mynet.com/borsa/hisseler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D2BD-CF0B-4E4B-89BB-823F7C0A1A3D}">
  <dimension ref="A1:E547"/>
  <sheetViews>
    <sheetView workbookViewId="0">
      <selection sqref="A1:C1048576"/>
    </sheetView>
  </sheetViews>
  <sheetFormatPr defaultRowHeight="15" x14ac:dyDescent="0.25"/>
  <cols>
    <col min="1" max="1" width="10.85546875" bestFit="1" customWidth="1"/>
    <col min="2" max="2" width="9" bestFit="1" customWidth="1"/>
    <col min="3" max="3" width="12.28515625" bestFit="1" customWidth="1"/>
    <col min="4" max="4" width="12" bestFit="1" customWidth="1"/>
    <col min="5" max="5" width="8.140625" bestFit="1" customWidth="1"/>
  </cols>
  <sheetData>
    <row r="1" spans="1:5" x14ac:dyDescent="0.25">
      <c r="A1" t="s">
        <v>29</v>
      </c>
      <c r="B1" t="s">
        <v>2</v>
      </c>
      <c r="C1" t="s">
        <v>30</v>
      </c>
      <c r="D1" t="s">
        <v>31</v>
      </c>
      <c r="E1" t="s">
        <v>32</v>
      </c>
    </row>
    <row r="2" spans="1:5" x14ac:dyDescent="0.25">
      <c r="A2" t="s">
        <v>33</v>
      </c>
      <c r="B2">
        <v>29.1</v>
      </c>
      <c r="C2">
        <v>2.25</v>
      </c>
      <c r="D2">
        <v>43469910.659999996</v>
      </c>
      <c r="E2" s="5">
        <v>0.75694444444444442</v>
      </c>
    </row>
    <row r="3" spans="1:5" x14ac:dyDescent="0.25">
      <c r="A3" t="s">
        <v>34</v>
      </c>
      <c r="B3">
        <v>115.9</v>
      </c>
      <c r="C3">
        <v>-0.17</v>
      </c>
      <c r="D3">
        <v>16855074.399999999</v>
      </c>
      <c r="E3" s="5">
        <v>0.75694444444444442</v>
      </c>
    </row>
    <row r="4" spans="1:5" x14ac:dyDescent="0.25">
      <c r="A4" t="s">
        <v>35</v>
      </c>
      <c r="B4">
        <v>350.5</v>
      </c>
      <c r="C4">
        <v>-3.97</v>
      </c>
      <c r="D4">
        <v>95944753.25</v>
      </c>
      <c r="E4" s="5">
        <v>0.75694444444444442</v>
      </c>
    </row>
    <row r="5" spans="1:5" x14ac:dyDescent="0.25">
      <c r="A5" t="s">
        <v>36</v>
      </c>
      <c r="B5">
        <v>2.37</v>
      </c>
      <c r="C5">
        <v>0.85</v>
      </c>
      <c r="D5">
        <v>131152204.95999999</v>
      </c>
      <c r="E5" s="5">
        <v>0.75694444444444442</v>
      </c>
    </row>
    <row r="6" spans="1:5" x14ac:dyDescent="0.25">
      <c r="A6" t="s">
        <v>37</v>
      </c>
      <c r="B6">
        <v>29.22</v>
      </c>
      <c r="C6">
        <v>-0.75</v>
      </c>
      <c r="D6">
        <v>64990373.659999996</v>
      </c>
      <c r="E6" s="5">
        <v>0.75694444444444442</v>
      </c>
    </row>
    <row r="7" spans="1:5" x14ac:dyDescent="0.25">
      <c r="A7" t="s">
        <v>9</v>
      </c>
      <c r="B7">
        <v>131.69999999999999</v>
      </c>
      <c r="C7">
        <v>-1.5</v>
      </c>
      <c r="D7">
        <v>137140227</v>
      </c>
      <c r="E7" s="5">
        <v>0.75694444444444442</v>
      </c>
    </row>
    <row r="8" spans="1:5" x14ac:dyDescent="0.25">
      <c r="A8" t="s">
        <v>38</v>
      </c>
      <c r="B8">
        <v>11.49</v>
      </c>
      <c r="C8">
        <v>-0.86</v>
      </c>
      <c r="D8">
        <v>42525668.479999997</v>
      </c>
      <c r="E8" s="5">
        <v>0.75694444444444442</v>
      </c>
    </row>
    <row r="9" spans="1:5" x14ac:dyDescent="0.25">
      <c r="A9" t="s">
        <v>39</v>
      </c>
      <c r="B9">
        <v>55.75</v>
      </c>
      <c r="C9">
        <v>0.81</v>
      </c>
      <c r="D9">
        <v>27751749.550000001</v>
      </c>
      <c r="E9" s="5">
        <v>0.75694444444444442</v>
      </c>
    </row>
    <row r="10" spans="1:5" x14ac:dyDescent="0.25">
      <c r="A10" t="s">
        <v>40</v>
      </c>
      <c r="B10">
        <v>220.5</v>
      </c>
      <c r="C10">
        <v>0.46</v>
      </c>
      <c r="D10">
        <v>105579905.59999999</v>
      </c>
      <c r="E10" s="5">
        <v>0.75694444444444442</v>
      </c>
    </row>
    <row r="11" spans="1:5" x14ac:dyDescent="0.25">
      <c r="A11" t="s">
        <v>41</v>
      </c>
      <c r="B11">
        <v>15.45</v>
      </c>
      <c r="C11">
        <v>-4.63</v>
      </c>
      <c r="D11">
        <v>266433508.41999999</v>
      </c>
      <c r="E11" s="5">
        <v>0.75694444444444442</v>
      </c>
    </row>
    <row r="12" spans="1:5" x14ac:dyDescent="0.25">
      <c r="A12" t="s">
        <v>42</v>
      </c>
      <c r="B12">
        <v>9.74</v>
      </c>
      <c r="C12">
        <v>-3.47</v>
      </c>
      <c r="D12">
        <v>41660354.740000002</v>
      </c>
      <c r="E12" s="5">
        <v>0.75694444444444442</v>
      </c>
    </row>
    <row r="13" spans="1:5" x14ac:dyDescent="0.25">
      <c r="A13" t="s">
        <v>43</v>
      </c>
      <c r="B13">
        <v>10.72</v>
      </c>
      <c r="C13">
        <v>1.52</v>
      </c>
      <c r="D13">
        <v>72899407.439999998</v>
      </c>
      <c r="E13" s="5">
        <v>0.75694444444444442</v>
      </c>
    </row>
    <row r="14" spans="1:5" x14ac:dyDescent="0.25">
      <c r="A14" t="s">
        <v>10</v>
      </c>
      <c r="B14">
        <v>42</v>
      </c>
      <c r="C14">
        <v>0.48</v>
      </c>
      <c r="D14">
        <v>3333726646.4400001</v>
      </c>
      <c r="E14" s="5">
        <v>0.75694444444444442</v>
      </c>
    </row>
    <row r="15" spans="1:5" x14ac:dyDescent="0.25">
      <c r="A15" t="s">
        <v>44</v>
      </c>
      <c r="B15">
        <v>158.69999999999999</v>
      </c>
      <c r="C15">
        <v>3.12</v>
      </c>
      <c r="D15">
        <v>198205979.90000001</v>
      </c>
      <c r="E15" s="5">
        <v>0.75694444444444442</v>
      </c>
    </row>
    <row r="16" spans="1:5" x14ac:dyDescent="0.25">
      <c r="A16" t="s">
        <v>45</v>
      </c>
      <c r="B16">
        <v>4.42</v>
      </c>
      <c r="C16">
        <v>-0.9</v>
      </c>
      <c r="D16">
        <v>26496890.390000001</v>
      </c>
      <c r="E16" s="5">
        <v>0.75694444444444442</v>
      </c>
    </row>
    <row r="17" spans="1:5" x14ac:dyDescent="0.25">
      <c r="A17" t="s">
        <v>46</v>
      </c>
      <c r="B17">
        <v>1.89</v>
      </c>
      <c r="C17">
        <v>-0.53</v>
      </c>
      <c r="D17">
        <v>367767819.56</v>
      </c>
      <c r="E17" s="5">
        <v>0.75694444444444442</v>
      </c>
    </row>
    <row r="18" spans="1:5" x14ac:dyDescent="0.25">
      <c r="A18" t="s">
        <v>47</v>
      </c>
      <c r="B18">
        <v>18.7</v>
      </c>
      <c r="C18">
        <v>1.8</v>
      </c>
      <c r="D18">
        <v>499122832.75</v>
      </c>
      <c r="E18" s="5">
        <v>0.75694444444444442</v>
      </c>
    </row>
    <row r="19" spans="1:5" x14ac:dyDescent="0.25">
      <c r="A19" t="s">
        <v>48</v>
      </c>
      <c r="B19">
        <v>6.41</v>
      </c>
      <c r="C19">
        <v>1.26</v>
      </c>
      <c r="D19">
        <v>203950181.80000001</v>
      </c>
      <c r="E19" s="5">
        <v>0.75694444444444442</v>
      </c>
    </row>
    <row r="20" spans="1:5" x14ac:dyDescent="0.25">
      <c r="A20" t="s">
        <v>49</v>
      </c>
      <c r="B20">
        <v>174.3</v>
      </c>
      <c r="C20">
        <v>0.11</v>
      </c>
      <c r="D20">
        <v>86702412.200000003</v>
      </c>
      <c r="E20" s="5">
        <v>0.75694444444444442</v>
      </c>
    </row>
    <row r="21" spans="1:5" x14ac:dyDescent="0.25">
      <c r="A21" t="s">
        <v>11</v>
      </c>
      <c r="B21">
        <v>87.85</v>
      </c>
      <c r="C21">
        <v>-1.79</v>
      </c>
      <c r="D21">
        <v>77896161.450000003</v>
      </c>
      <c r="E21" s="5">
        <v>0.75694444444444442</v>
      </c>
    </row>
    <row r="22" spans="1:5" x14ac:dyDescent="0.25">
      <c r="A22" t="s">
        <v>50</v>
      </c>
      <c r="B22">
        <v>34.04</v>
      </c>
      <c r="C22">
        <v>1.61</v>
      </c>
      <c r="D22">
        <v>191714266.63999999</v>
      </c>
      <c r="E22" s="5">
        <v>0.75694444444444442</v>
      </c>
    </row>
    <row r="23" spans="1:5" x14ac:dyDescent="0.25">
      <c r="A23" t="s">
        <v>51</v>
      </c>
      <c r="B23">
        <v>12.26</v>
      </c>
      <c r="C23">
        <v>-2.7</v>
      </c>
      <c r="D23">
        <v>44752879.719999999</v>
      </c>
      <c r="E23" s="5">
        <v>0.75694444444444442</v>
      </c>
    </row>
    <row r="24" spans="1:5" x14ac:dyDescent="0.25">
      <c r="A24" t="s">
        <v>52</v>
      </c>
      <c r="B24">
        <v>22.1</v>
      </c>
      <c r="C24">
        <v>1.19</v>
      </c>
      <c r="D24">
        <v>8159691.1399999997</v>
      </c>
      <c r="E24" s="5">
        <v>0.75694444444444442</v>
      </c>
    </row>
    <row r="25" spans="1:5" x14ac:dyDescent="0.25">
      <c r="A25" t="s">
        <v>53</v>
      </c>
      <c r="B25">
        <v>4.25</v>
      </c>
      <c r="C25">
        <v>0</v>
      </c>
      <c r="D25">
        <v>16620738.4</v>
      </c>
      <c r="E25" s="5">
        <v>0.75694444444444442</v>
      </c>
    </row>
    <row r="26" spans="1:5" x14ac:dyDescent="0.25">
      <c r="A26" t="s">
        <v>54</v>
      </c>
      <c r="B26">
        <v>95.2</v>
      </c>
      <c r="C26">
        <v>-1.6</v>
      </c>
      <c r="D26">
        <v>313167730.94999999</v>
      </c>
      <c r="E26" s="5">
        <v>0.75694444444444442</v>
      </c>
    </row>
    <row r="27" spans="1:5" x14ac:dyDescent="0.25">
      <c r="A27" t="s">
        <v>55</v>
      </c>
      <c r="B27">
        <v>3.98</v>
      </c>
      <c r="C27">
        <v>0.25</v>
      </c>
      <c r="D27">
        <v>60814595.310000002</v>
      </c>
      <c r="E27" s="5">
        <v>0.75694444444444442</v>
      </c>
    </row>
    <row r="28" spans="1:5" x14ac:dyDescent="0.25">
      <c r="A28" t="s">
        <v>56</v>
      </c>
      <c r="B28">
        <v>1081</v>
      </c>
      <c r="C28">
        <v>-0.18</v>
      </c>
      <c r="D28">
        <v>91540807</v>
      </c>
      <c r="E28" s="5">
        <v>0.75694444444444442</v>
      </c>
    </row>
    <row r="29" spans="1:5" x14ac:dyDescent="0.25">
      <c r="A29" t="s">
        <v>57</v>
      </c>
      <c r="B29">
        <v>91.15</v>
      </c>
      <c r="C29">
        <v>-1.57</v>
      </c>
      <c r="D29">
        <v>33294075.550000001</v>
      </c>
      <c r="E29" s="5">
        <v>0.75694444444444442</v>
      </c>
    </row>
    <row r="30" spans="1:5" x14ac:dyDescent="0.25">
      <c r="A30" t="s">
        <v>58</v>
      </c>
      <c r="B30">
        <v>89.9</v>
      </c>
      <c r="C30">
        <v>-2.2799999999999998</v>
      </c>
      <c r="D30">
        <v>464006843.25</v>
      </c>
      <c r="E30" s="5">
        <v>0.75694444444444442</v>
      </c>
    </row>
    <row r="31" spans="1:5" x14ac:dyDescent="0.25">
      <c r="A31" t="s">
        <v>59</v>
      </c>
      <c r="B31">
        <v>38.56</v>
      </c>
      <c r="C31">
        <v>-0.16</v>
      </c>
      <c r="D31">
        <v>28205976.379999999</v>
      </c>
      <c r="E31" s="5">
        <v>0.75694444444444442</v>
      </c>
    </row>
    <row r="32" spans="1:5" x14ac:dyDescent="0.25">
      <c r="A32" t="s">
        <v>60</v>
      </c>
      <c r="B32">
        <v>27.64</v>
      </c>
      <c r="C32">
        <v>0.88</v>
      </c>
      <c r="D32">
        <v>16414273.48</v>
      </c>
      <c r="E32" s="5">
        <v>0.75694444444444442</v>
      </c>
    </row>
    <row r="33" spans="1:5" x14ac:dyDescent="0.25">
      <c r="A33" t="s">
        <v>61</v>
      </c>
      <c r="B33">
        <v>36.72</v>
      </c>
      <c r="C33">
        <v>-0.6</v>
      </c>
      <c r="D33">
        <v>23420631</v>
      </c>
      <c r="E33" s="5">
        <v>0.75694444444444442</v>
      </c>
    </row>
    <row r="34" spans="1:5" x14ac:dyDescent="0.25">
      <c r="A34" t="s">
        <v>62</v>
      </c>
      <c r="B34">
        <v>7.02</v>
      </c>
      <c r="C34">
        <v>1.45</v>
      </c>
      <c r="D34">
        <v>18118664.079999998</v>
      </c>
      <c r="E34" s="5">
        <v>0.75694444444444442</v>
      </c>
    </row>
    <row r="35" spans="1:5" x14ac:dyDescent="0.25">
      <c r="A35" t="s">
        <v>63</v>
      </c>
      <c r="B35">
        <v>23.39</v>
      </c>
      <c r="C35">
        <v>-0.68</v>
      </c>
      <c r="D35">
        <v>313603761.06999999</v>
      </c>
      <c r="E35" s="5">
        <v>0.75694444444444442</v>
      </c>
    </row>
    <row r="36" spans="1:5" x14ac:dyDescent="0.25">
      <c r="A36" t="s">
        <v>64</v>
      </c>
      <c r="B36">
        <v>12.36</v>
      </c>
      <c r="C36">
        <v>-6.72</v>
      </c>
      <c r="D36">
        <v>101255469.94</v>
      </c>
      <c r="E36" s="5">
        <v>0.75694444444444442</v>
      </c>
    </row>
    <row r="37" spans="1:5" x14ac:dyDescent="0.25">
      <c r="A37" t="s">
        <v>65</v>
      </c>
      <c r="B37">
        <v>13.56</v>
      </c>
      <c r="C37">
        <v>2.88</v>
      </c>
      <c r="D37">
        <v>65036539.700000003</v>
      </c>
      <c r="E37" s="5">
        <v>0.75694444444444442</v>
      </c>
    </row>
    <row r="38" spans="1:5" x14ac:dyDescent="0.25">
      <c r="A38" t="s">
        <v>66</v>
      </c>
      <c r="B38">
        <v>40.159999999999997</v>
      </c>
      <c r="C38">
        <v>0.65</v>
      </c>
      <c r="D38">
        <v>32411679.120000001</v>
      </c>
      <c r="E38" s="5">
        <v>0.75694444444444442</v>
      </c>
    </row>
    <row r="39" spans="1:5" x14ac:dyDescent="0.25">
      <c r="A39" t="s">
        <v>67</v>
      </c>
      <c r="B39">
        <v>69.7</v>
      </c>
      <c r="C39">
        <v>-2.1800000000000002</v>
      </c>
      <c r="D39">
        <v>127990209.25</v>
      </c>
      <c r="E39" s="5">
        <v>0.75694444444444442</v>
      </c>
    </row>
    <row r="40" spans="1:5" x14ac:dyDescent="0.25">
      <c r="A40" t="s">
        <v>68</v>
      </c>
      <c r="B40">
        <v>63.35</v>
      </c>
      <c r="C40">
        <v>-0.86</v>
      </c>
      <c r="D40">
        <v>57477431.399999999</v>
      </c>
      <c r="E40" s="5">
        <v>0.75694444444444442</v>
      </c>
    </row>
    <row r="41" spans="1:5" x14ac:dyDescent="0.25">
      <c r="A41" t="s">
        <v>12</v>
      </c>
      <c r="B41">
        <v>130.69999999999999</v>
      </c>
      <c r="C41">
        <v>-0.38</v>
      </c>
      <c r="D41">
        <v>343420116.89999998</v>
      </c>
      <c r="E41" s="5">
        <v>0.75694444444444442</v>
      </c>
    </row>
    <row r="42" spans="1:5" x14ac:dyDescent="0.25">
      <c r="A42" t="s">
        <v>69</v>
      </c>
      <c r="B42">
        <v>32.659999999999997</v>
      </c>
      <c r="C42">
        <v>6.38</v>
      </c>
      <c r="D42">
        <v>358278828.54000002</v>
      </c>
      <c r="E42" s="5">
        <v>0.75694444444444442</v>
      </c>
    </row>
    <row r="43" spans="1:5" x14ac:dyDescent="0.25">
      <c r="A43" t="s">
        <v>70</v>
      </c>
      <c r="B43">
        <v>35.56</v>
      </c>
      <c r="C43">
        <v>-0.89</v>
      </c>
      <c r="D43">
        <v>23865454.199999999</v>
      </c>
      <c r="E43" s="5">
        <v>0.75694444444444442</v>
      </c>
    </row>
    <row r="44" spans="1:5" x14ac:dyDescent="0.25">
      <c r="A44" t="s">
        <v>71</v>
      </c>
      <c r="B44">
        <v>11.44</v>
      </c>
      <c r="C44">
        <v>0.35</v>
      </c>
      <c r="D44">
        <v>13658978.939999999</v>
      </c>
      <c r="E44" s="5">
        <v>0.75694444444444442</v>
      </c>
    </row>
    <row r="45" spans="1:5" x14ac:dyDescent="0.25">
      <c r="A45" t="s">
        <v>72</v>
      </c>
      <c r="B45">
        <v>33.700000000000003</v>
      </c>
      <c r="C45">
        <v>0.96</v>
      </c>
      <c r="D45">
        <v>17803786.34</v>
      </c>
      <c r="E45" s="5">
        <v>0.75694444444444442</v>
      </c>
    </row>
    <row r="46" spans="1:5" x14ac:dyDescent="0.25">
      <c r="A46" t="s">
        <v>13</v>
      </c>
      <c r="B46">
        <v>48.3</v>
      </c>
      <c r="C46">
        <v>0.46</v>
      </c>
      <c r="D46">
        <v>2638865591.2800002</v>
      </c>
      <c r="E46" s="5">
        <v>0.75694444444444442</v>
      </c>
    </row>
    <row r="47" spans="1:5" x14ac:dyDescent="0.25">
      <c r="A47" t="s">
        <v>73</v>
      </c>
      <c r="B47">
        <v>15.25</v>
      </c>
      <c r="C47">
        <v>1.94</v>
      </c>
      <c r="D47">
        <v>135974148.97999999</v>
      </c>
      <c r="E47" s="5">
        <v>0.75694444444444442</v>
      </c>
    </row>
    <row r="48" spans="1:5" x14ac:dyDescent="0.25">
      <c r="A48" t="s">
        <v>74</v>
      </c>
      <c r="B48">
        <v>102.3</v>
      </c>
      <c r="C48">
        <v>-0.1</v>
      </c>
      <c r="D48">
        <v>794072094.29999995</v>
      </c>
      <c r="E48" s="5">
        <v>0.75694444444444442</v>
      </c>
    </row>
    <row r="49" spans="1:5" x14ac:dyDescent="0.25">
      <c r="A49" t="s">
        <v>75</v>
      </c>
      <c r="B49">
        <v>66.599999999999994</v>
      </c>
      <c r="C49">
        <v>-2.7</v>
      </c>
      <c r="D49">
        <v>83845354.25</v>
      </c>
      <c r="E49" s="5">
        <v>0.75694444444444442</v>
      </c>
    </row>
    <row r="50" spans="1:5" x14ac:dyDescent="0.25">
      <c r="A50" t="s">
        <v>76</v>
      </c>
      <c r="B50">
        <v>9.08</v>
      </c>
      <c r="C50">
        <v>1.34</v>
      </c>
      <c r="D50">
        <v>3650709.33</v>
      </c>
      <c r="E50" s="5">
        <v>0.75694444444444442</v>
      </c>
    </row>
    <row r="51" spans="1:5" x14ac:dyDescent="0.25">
      <c r="A51" t="s">
        <v>77</v>
      </c>
      <c r="B51">
        <v>51.95</v>
      </c>
      <c r="C51">
        <v>4.07</v>
      </c>
      <c r="D51">
        <v>125290914.25</v>
      </c>
      <c r="E51" s="5">
        <v>0.75694444444444442</v>
      </c>
    </row>
    <row r="52" spans="1:5" x14ac:dyDescent="0.25">
      <c r="A52" t="s">
        <v>78</v>
      </c>
      <c r="B52">
        <v>128.30000000000001</v>
      </c>
      <c r="C52">
        <v>1.5</v>
      </c>
      <c r="D52">
        <v>144453466.90000001</v>
      </c>
      <c r="E52" s="5">
        <v>0.75694444444444442</v>
      </c>
    </row>
    <row r="53" spans="1:5" x14ac:dyDescent="0.25">
      <c r="A53" t="s">
        <v>79</v>
      </c>
      <c r="B53">
        <v>103.3</v>
      </c>
      <c r="C53">
        <v>1.27</v>
      </c>
      <c r="D53">
        <v>6581041.5999999996</v>
      </c>
      <c r="E53" s="5">
        <v>0.75694444444444442</v>
      </c>
    </row>
    <row r="54" spans="1:5" x14ac:dyDescent="0.25">
      <c r="A54" t="s">
        <v>80</v>
      </c>
      <c r="B54">
        <v>4.53</v>
      </c>
      <c r="C54">
        <v>-0.44</v>
      </c>
      <c r="D54">
        <v>1571444.38</v>
      </c>
      <c r="E54" s="5">
        <v>0.75694444444444442</v>
      </c>
    </row>
    <row r="55" spans="1:5" x14ac:dyDescent="0.25">
      <c r="A55" t="s">
        <v>81</v>
      </c>
      <c r="B55">
        <v>46.4</v>
      </c>
      <c r="C55">
        <v>-1.28</v>
      </c>
      <c r="D55">
        <v>1007332.86</v>
      </c>
      <c r="E55" s="5">
        <v>0.75694444444444442</v>
      </c>
    </row>
    <row r="56" spans="1:5" x14ac:dyDescent="0.25">
      <c r="A56" t="s">
        <v>82</v>
      </c>
      <c r="B56">
        <v>8.2899999999999991</v>
      </c>
      <c r="C56">
        <v>-0.36</v>
      </c>
      <c r="D56">
        <v>10496060.26</v>
      </c>
      <c r="E56" s="5">
        <v>0.75694444444444442</v>
      </c>
    </row>
    <row r="57" spans="1:5" x14ac:dyDescent="0.25">
      <c r="A57" t="s">
        <v>83</v>
      </c>
      <c r="B57">
        <v>30.66</v>
      </c>
      <c r="C57">
        <v>0.13</v>
      </c>
      <c r="D57">
        <v>88916366.5</v>
      </c>
      <c r="E57" s="5">
        <v>0.75694444444444442</v>
      </c>
    </row>
    <row r="58" spans="1:5" x14ac:dyDescent="0.25">
      <c r="A58" t="s">
        <v>84</v>
      </c>
      <c r="B58">
        <v>3.36</v>
      </c>
      <c r="C58">
        <v>1.2</v>
      </c>
      <c r="D58">
        <v>26177014.57</v>
      </c>
      <c r="E58" s="5">
        <v>0.75694444444444442</v>
      </c>
    </row>
    <row r="59" spans="1:5" x14ac:dyDescent="0.25">
      <c r="A59" t="s">
        <v>85</v>
      </c>
      <c r="B59">
        <v>49.8</v>
      </c>
      <c r="C59">
        <v>9.98</v>
      </c>
      <c r="D59">
        <v>999938806.08000004</v>
      </c>
      <c r="E59" s="5">
        <v>0.75694444444444442</v>
      </c>
    </row>
    <row r="60" spans="1:5" x14ac:dyDescent="0.25">
      <c r="A60" t="s">
        <v>86</v>
      </c>
      <c r="B60">
        <v>8.17</v>
      </c>
      <c r="C60">
        <v>-0.85</v>
      </c>
      <c r="D60">
        <v>7075827.0099999998</v>
      </c>
      <c r="E60" s="5">
        <v>0.75694444444444442</v>
      </c>
    </row>
    <row r="61" spans="1:5" x14ac:dyDescent="0.25">
      <c r="A61" t="s">
        <v>87</v>
      </c>
      <c r="B61">
        <v>924.5</v>
      </c>
      <c r="C61">
        <v>9.99</v>
      </c>
      <c r="D61">
        <v>144420049.5</v>
      </c>
      <c r="E61" s="5">
        <v>0.75694444444444442</v>
      </c>
    </row>
    <row r="62" spans="1:5" x14ac:dyDescent="0.25">
      <c r="A62" t="s">
        <v>88</v>
      </c>
      <c r="B62">
        <v>20.9</v>
      </c>
      <c r="C62">
        <v>1.06</v>
      </c>
      <c r="D62">
        <v>115483560.36</v>
      </c>
      <c r="E62" s="5">
        <v>0.75694444444444442</v>
      </c>
    </row>
    <row r="63" spans="1:5" x14ac:dyDescent="0.25">
      <c r="A63" t="s">
        <v>89</v>
      </c>
      <c r="B63">
        <v>25.46</v>
      </c>
      <c r="C63">
        <v>2.17</v>
      </c>
      <c r="D63">
        <v>17603114.420000002</v>
      </c>
      <c r="E63" s="5">
        <v>0.75694444444444442</v>
      </c>
    </row>
    <row r="64" spans="1:5" x14ac:dyDescent="0.25">
      <c r="A64" t="s">
        <v>90</v>
      </c>
      <c r="B64">
        <v>29.52</v>
      </c>
      <c r="C64">
        <v>-1.53</v>
      </c>
      <c r="D64">
        <v>1115981.96</v>
      </c>
      <c r="E64" s="5">
        <v>0.75694444444444442</v>
      </c>
    </row>
    <row r="65" spans="1:5" x14ac:dyDescent="0.25">
      <c r="A65" t="s">
        <v>91</v>
      </c>
      <c r="B65">
        <v>138</v>
      </c>
      <c r="C65">
        <v>-1.78</v>
      </c>
      <c r="D65">
        <v>76968483.799999997</v>
      </c>
      <c r="E65" s="5">
        <v>0.75694444444444442</v>
      </c>
    </row>
    <row r="66" spans="1:5" x14ac:dyDescent="0.25">
      <c r="A66" t="s">
        <v>92</v>
      </c>
      <c r="B66">
        <v>134.30000000000001</v>
      </c>
      <c r="C66">
        <v>0.22</v>
      </c>
      <c r="D66">
        <v>43233566.399999999</v>
      </c>
      <c r="E66" s="5">
        <v>0.75694444444444442</v>
      </c>
    </row>
    <row r="67" spans="1:5" x14ac:dyDescent="0.25">
      <c r="A67" t="s">
        <v>93</v>
      </c>
      <c r="B67">
        <v>28.88</v>
      </c>
      <c r="C67">
        <v>-0.76</v>
      </c>
      <c r="D67">
        <v>40408859.060000002</v>
      </c>
      <c r="E67" s="5">
        <v>0.75694444444444442</v>
      </c>
    </row>
    <row r="68" spans="1:5" x14ac:dyDescent="0.25">
      <c r="A68" t="s">
        <v>94</v>
      </c>
      <c r="B68">
        <v>84.05</v>
      </c>
      <c r="C68">
        <v>-0.71</v>
      </c>
      <c r="D68">
        <v>6179313.1500000004</v>
      </c>
      <c r="E68" s="5">
        <v>0.75694444444444442</v>
      </c>
    </row>
    <row r="69" spans="1:5" x14ac:dyDescent="0.25">
      <c r="A69" t="s">
        <v>95</v>
      </c>
      <c r="B69">
        <v>17.18</v>
      </c>
      <c r="C69">
        <v>-0.64</v>
      </c>
      <c r="D69">
        <v>1226623.52</v>
      </c>
      <c r="E69" s="5">
        <v>0.75694444444444442</v>
      </c>
    </row>
    <row r="70" spans="1:5" x14ac:dyDescent="0.25">
      <c r="A70" t="s">
        <v>96</v>
      </c>
      <c r="B70">
        <v>111.2</v>
      </c>
      <c r="C70">
        <v>0.63</v>
      </c>
      <c r="D70">
        <v>50071370.399999999</v>
      </c>
      <c r="E70" s="5">
        <v>0.75694444444444442</v>
      </c>
    </row>
    <row r="71" spans="1:5" x14ac:dyDescent="0.25">
      <c r="A71" t="s">
        <v>97</v>
      </c>
      <c r="B71">
        <v>18.79</v>
      </c>
      <c r="C71">
        <v>-4.33</v>
      </c>
      <c r="D71">
        <v>75982283.900000006</v>
      </c>
      <c r="E71" s="5">
        <v>0.75694444444444442</v>
      </c>
    </row>
    <row r="72" spans="1:5" x14ac:dyDescent="0.25">
      <c r="A72" t="s">
        <v>98</v>
      </c>
      <c r="B72">
        <v>8.4</v>
      </c>
      <c r="C72">
        <v>-3.45</v>
      </c>
      <c r="D72">
        <v>1857234.65</v>
      </c>
      <c r="E72" s="5">
        <v>0.75694444444444442</v>
      </c>
    </row>
    <row r="73" spans="1:5" x14ac:dyDescent="0.25">
      <c r="A73" t="s">
        <v>99</v>
      </c>
      <c r="B73">
        <v>18.64</v>
      </c>
      <c r="C73">
        <v>2.42</v>
      </c>
      <c r="D73">
        <v>70785042.450000003</v>
      </c>
      <c r="E73" s="5">
        <v>0.75694444444444442</v>
      </c>
    </row>
    <row r="74" spans="1:5" x14ac:dyDescent="0.25">
      <c r="A74" t="s">
        <v>100</v>
      </c>
      <c r="B74">
        <v>31.98</v>
      </c>
      <c r="C74">
        <v>9.9700000000000006</v>
      </c>
      <c r="D74">
        <v>94729676.859999999</v>
      </c>
      <c r="E74" s="5">
        <v>0.75694444444444442</v>
      </c>
    </row>
    <row r="75" spans="1:5" x14ac:dyDescent="0.25">
      <c r="A75" t="s">
        <v>101</v>
      </c>
      <c r="B75">
        <v>4.5</v>
      </c>
      <c r="C75">
        <v>0.9</v>
      </c>
      <c r="D75">
        <v>357179143.20999998</v>
      </c>
      <c r="E75" s="5">
        <v>0.75694444444444442</v>
      </c>
    </row>
    <row r="76" spans="1:5" x14ac:dyDescent="0.25">
      <c r="A76" t="s">
        <v>102</v>
      </c>
      <c r="B76">
        <v>12.25</v>
      </c>
      <c r="C76">
        <v>4.97</v>
      </c>
      <c r="D76">
        <v>267692144.25</v>
      </c>
      <c r="E76" s="5">
        <v>0.75694444444444442</v>
      </c>
    </row>
    <row r="77" spans="1:5" x14ac:dyDescent="0.25">
      <c r="A77" t="s">
        <v>103</v>
      </c>
      <c r="B77">
        <v>20.100000000000001</v>
      </c>
      <c r="C77">
        <v>2.87</v>
      </c>
      <c r="D77">
        <v>39628202.350000001</v>
      </c>
      <c r="E77" s="5">
        <v>0.75694444444444442</v>
      </c>
    </row>
    <row r="78" spans="1:5" x14ac:dyDescent="0.25">
      <c r="A78" t="s">
        <v>104</v>
      </c>
      <c r="B78">
        <v>10705</v>
      </c>
      <c r="C78">
        <v>0.05</v>
      </c>
      <c r="D78">
        <v>117192762.5</v>
      </c>
      <c r="E78" s="5">
        <v>0.75694444444444442</v>
      </c>
    </row>
    <row r="79" spans="1:5" x14ac:dyDescent="0.25">
      <c r="A79" t="s">
        <v>105</v>
      </c>
      <c r="B79">
        <v>42.4</v>
      </c>
      <c r="C79">
        <v>0.66</v>
      </c>
      <c r="D79">
        <v>116750563.42</v>
      </c>
      <c r="E79" s="5">
        <v>0.75694444444444442</v>
      </c>
    </row>
    <row r="80" spans="1:5" x14ac:dyDescent="0.25">
      <c r="A80" t="s">
        <v>106</v>
      </c>
      <c r="B80">
        <v>25.72</v>
      </c>
      <c r="C80">
        <v>-0.62</v>
      </c>
      <c r="D80">
        <v>14543601.119999999</v>
      </c>
      <c r="E80" s="5">
        <v>0.75694444444444442</v>
      </c>
    </row>
    <row r="81" spans="1:5" x14ac:dyDescent="0.25">
      <c r="A81" t="s">
        <v>107</v>
      </c>
      <c r="B81">
        <v>333.25</v>
      </c>
      <c r="C81">
        <v>-0.52</v>
      </c>
      <c r="D81">
        <v>823460589.75</v>
      </c>
      <c r="E81" s="5">
        <v>0.75694444444444442</v>
      </c>
    </row>
    <row r="82" spans="1:5" x14ac:dyDescent="0.25">
      <c r="A82" t="s">
        <v>108</v>
      </c>
      <c r="B82">
        <v>342</v>
      </c>
      <c r="C82">
        <v>-2.77</v>
      </c>
      <c r="D82">
        <v>911739138.25</v>
      </c>
      <c r="E82" s="5">
        <v>0.75694444444444442</v>
      </c>
    </row>
    <row r="83" spans="1:5" x14ac:dyDescent="0.25">
      <c r="A83" t="s">
        <v>109</v>
      </c>
      <c r="B83">
        <v>18.690000000000001</v>
      </c>
      <c r="C83">
        <v>0.75</v>
      </c>
      <c r="D83">
        <v>89832951.909999996</v>
      </c>
      <c r="E83" s="5">
        <v>0.75694444444444442</v>
      </c>
    </row>
    <row r="84" spans="1:5" x14ac:dyDescent="0.25">
      <c r="A84" t="s">
        <v>110</v>
      </c>
      <c r="B84">
        <v>38.56</v>
      </c>
      <c r="C84">
        <v>-1.33</v>
      </c>
      <c r="D84">
        <v>12034667.52</v>
      </c>
      <c r="E84" s="5">
        <v>0.75694444444444442</v>
      </c>
    </row>
    <row r="85" spans="1:5" x14ac:dyDescent="0.25">
      <c r="A85" t="s">
        <v>111</v>
      </c>
      <c r="B85">
        <v>43.28</v>
      </c>
      <c r="C85">
        <v>1.93</v>
      </c>
      <c r="D85">
        <v>31631985.84</v>
      </c>
      <c r="E85" s="5">
        <v>0.75694444444444442</v>
      </c>
    </row>
    <row r="86" spans="1:5" x14ac:dyDescent="0.25">
      <c r="A86" t="s">
        <v>112</v>
      </c>
      <c r="B86">
        <v>15.5</v>
      </c>
      <c r="C86">
        <v>1.44</v>
      </c>
      <c r="D86">
        <v>8087234.6299999999</v>
      </c>
      <c r="E86" s="5">
        <v>0.75694444444444442</v>
      </c>
    </row>
    <row r="87" spans="1:5" x14ac:dyDescent="0.25">
      <c r="A87" t="s">
        <v>113</v>
      </c>
      <c r="B87">
        <v>20.9</v>
      </c>
      <c r="C87">
        <v>6.04</v>
      </c>
      <c r="D87">
        <v>36075370.799999997</v>
      </c>
      <c r="E87" s="5">
        <v>0.75694444444444442</v>
      </c>
    </row>
    <row r="88" spans="1:5" x14ac:dyDescent="0.25">
      <c r="A88" t="s">
        <v>114</v>
      </c>
      <c r="B88">
        <v>36.5</v>
      </c>
      <c r="C88">
        <v>3.46</v>
      </c>
      <c r="D88">
        <v>63849544.340000004</v>
      </c>
      <c r="E88" s="5">
        <v>0.75694444444444442</v>
      </c>
    </row>
    <row r="89" spans="1:5" x14ac:dyDescent="0.25">
      <c r="A89" t="s">
        <v>115</v>
      </c>
      <c r="B89">
        <v>7.16</v>
      </c>
      <c r="C89">
        <v>0.56000000000000005</v>
      </c>
      <c r="D89">
        <v>22543092.73</v>
      </c>
      <c r="E89" s="5">
        <v>0.75694444444444442</v>
      </c>
    </row>
    <row r="90" spans="1:5" x14ac:dyDescent="0.25">
      <c r="A90" t="s">
        <v>116</v>
      </c>
      <c r="B90">
        <v>33.08</v>
      </c>
      <c r="C90">
        <v>0.18</v>
      </c>
      <c r="D90">
        <v>101592269.72</v>
      </c>
      <c r="E90" s="5">
        <v>0.75694444444444442</v>
      </c>
    </row>
    <row r="91" spans="1:5" x14ac:dyDescent="0.25">
      <c r="A91" t="s">
        <v>117</v>
      </c>
      <c r="B91">
        <v>36.700000000000003</v>
      </c>
      <c r="C91">
        <v>-1.61</v>
      </c>
      <c r="D91">
        <v>51703567.380000003</v>
      </c>
      <c r="E91" s="5">
        <v>0.75694444444444442</v>
      </c>
    </row>
    <row r="92" spans="1:5" x14ac:dyDescent="0.25">
      <c r="A92" t="s">
        <v>118</v>
      </c>
      <c r="B92">
        <v>9.58</v>
      </c>
      <c r="C92">
        <v>1.38</v>
      </c>
      <c r="D92">
        <v>10765518.73</v>
      </c>
      <c r="E92" s="5">
        <v>0.75694444444444442</v>
      </c>
    </row>
    <row r="93" spans="1:5" x14ac:dyDescent="0.25">
      <c r="A93" t="s">
        <v>119</v>
      </c>
      <c r="B93">
        <v>87.85</v>
      </c>
      <c r="C93">
        <v>0.8</v>
      </c>
      <c r="D93">
        <v>21100680</v>
      </c>
      <c r="E93" s="5">
        <v>0.75694444444444442</v>
      </c>
    </row>
    <row r="94" spans="1:5" x14ac:dyDescent="0.25">
      <c r="A94" t="s">
        <v>120</v>
      </c>
      <c r="B94">
        <v>3.24</v>
      </c>
      <c r="C94">
        <v>0.62</v>
      </c>
      <c r="D94">
        <v>1263797.25</v>
      </c>
      <c r="E94" s="5">
        <v>0.75694444444444442</v>
      </c>
    </row>
    <row r="95" spans="1:5" x14ac:dyDescent="0.25">
      <c r="A95" t="s">
        <v>121</v>
      </c>
      <c r="B95">
        <v>31.4</v>
      </c>
      <c r="C95">
        <v>5.72</v>
      </c>
      <c r="D95">
        <v>101012369.92</v>
      </c>
      <c r="E95" s="5">
        <v>0.75694444444444442</v>
      </c>
    </row>
    <row r="96" spans="1:5" x14ac:dyDescent="0.25">
      <c r="A96" t="s">
        <v>122</v>
      </c>
      <c r="B96">
        <v>54</v>
      </c>
      <c r="C96">
        <v>-1.64</v>
      </c>
      <c r="D96">
        <v>12702420.85</v>
      </c>
      <c r="E96" s="5">
        <v>0.75694444444444442</v>
      </c>
    </row>
    <row r="97" spans="1:5" x14ac:dyDescent="0.25">
      <c r="A97" t="s">
        <v>123</v>
      </c>
      <c r="B97">
        <v>27.6</v>
      </c>
      <c r="C97">
        <v>-1.43</v>
      </c>
      <c r="D97">
        <v>113638254.78</v>
      </c>
      <c r="E97" s="5">
        <v>0.75694444444444442</v>
      </c>
    </row>
    <row r="98" spans="1:5" x14ac:dyDescent="0.25">
      <c r="A98" t="s">
        <v>124</v>
      </c>
      <c r="B98">
        <v>3.64</v>
      </c>
      <c r="C98">
        <v>0.83</v>
      </c>
      <c r="D98">
        <v>546698.78</v>
      </c>
      <c r="E98" s="5">
        <v>0.75694444444444442</v>
      </c>
    </row>
    <row r="99" spans="1:5" x14ac:dyDescent="0.25">
      <c r="A99" t="s">
        <v>125</v>
      </c>
      <c r="B99">
        <v>563</v>
      </c>
      <c r="C99">
        <v>0.45</v>
      </c>
      <c r="D99">
        <v>699248840</v>
      </c>
      <c r="E99" s="5">
        <v>0.75694444444444442</v>
      </c>
    </row>
    <row r="100" spans="1:5" x14ac:dyDescent="0.25">
      <c r="A100" t="s">
        <v>126</v>
      </c>
      <c r="B100">
        <v>2487</v>
      </c>
      <c r="C100">
        <v>3.84</v>
      </c>
      <c r="D100">
        <v>298023178.5</v>
      </c>
      <c r="E100" s="5">
        <v>0.75694444444444442</v>
      </c>
    </row>
    <row r="101" spans="1:5" x14ac:dyDescent="0.25">
      <c r="A101" t="s">
        <v>127</v>
      </c>
      <c r="B101">
        <v>12.72</v>
      </c>
      <c r="C101">
        <v>-2.08</v>
      </c>
      <c r="D101">
        <v>38175029.5</v>
      </c>
      <c r="E101" s="5">
        <v>0.75694444444444442</v>
      </c>
    </row>
    <row r="102" spans="1:5" x14ac:dyDescent="0.25">
      <c r="A102" t="s">
        <v>128</v>
      </c>
      <c r="B102">
        <v>92.8</v>
      </c>
      <c r="C102">
        <v>-2.98</v>
      </c>
      <c r="D102">
        <v>187301436.94999999</v>
      </c>
      <c r="E102" s="5">
        <v>0.75694444444444442</v>
      </c>
    </row>
    <row r="103" spans="1:5" x14ac:dyDescent="0.25">
      <c r="A103" t="s">
        <v>129</v>
      </c>
      <c r="B103">
        <v>7.36</v>
      </c>
      <c r="C103">
        <v>-0.67</v>
      </c>
      <c r="D103">
        <v>77421231.120000005</v>
      </c>
      <c r="E103" s="5">
        <v>0.75694444444444442</v>
      </c>
    </row>
    <row r="104" spans="1:5" x14ac:dyDescent="0.25">
      <c r="A104" t="s">
        <v>130</v>
      </c>
      <c r="B104">
        <v>142.5</v>
      </c>
      <c r="C104">
        <v>1.35</v>
      </c>
      <c r="D104">
        <v>45472449.399999999</v>
      </c>
      <c r="E104" s="5">
        <v>0.75694444444444442</v>
      </c>
    </row>
    <row r="105" spans="1:5" x14ac:dyDescent="0.25">
      <c r="A105" t="s">
        <v>131</v>
      </c>
      <c r="B105">
        <v>77.55</v>
      </c>
      <c r="C105">
        <v>3.61</v>
      </c>
      <c r="D105">
        <v>11751900.25</v>
      </c>
      <c r="E105" s="5">
        <v>0.75694444444444442</v>
      </c>
    </row>
    <row r="106" spans="1:5" x14ac:dyDescent="0.25">
      <c r="A106" t="s">
        <v>132</v>
      </c>
      <c r="B106">
        <v>89.9</v>
      </c>
      <c r="C106">
        <v>-2.6</v>
      </c>
      <c r="D106">
        <v>44034023.049999997</v>
      </c>
      <c r="E106" s="5">
        <v>0.75694444444444442</v>
      </c>
    </row>
    <row r="107" spans="1:5" x14ac:dyDescent="0.25">
      <c r="A107" t="s">
        <v>133</v>
      </c>
      <c r="B107">
        <v>26.58</v>
      </c>
      <c r="C107">
        <v>1.22</v>
      </c>
      <c r="D107">
        <v>49333481.219999999</v>
      </c>
      <c r="E107" s="5">
        <v>0.75694444444444442</v>
      </c>
    </row>
    <row r="108" spans="1:5" x14ac:dyDescent="0.25">
      <c r="A108" t="s">
        <v>134</v>
      </c>
      <c r="B108">
        <v>17.55</v>
      </c>
      <c r="C108">
        <v>-1.02</v>
      </c>
      <c r="D108">
        <v>449806080.49000001</v>
      </c>
      <c r="E108" s="5">
        <v>0.75694444444444442</v>
      </c>
    </row>
    <row r="109" spans="1:5" x14ac:dyDescent="0.25">
      <c r="A109" t="s">
        <v>135</v>
      </c>
      <c r="B109">
        <v>94.05</v>
      </c>
      <c r="C109">
        <v>4.2699999999999996</v>
      </c>
      <c r="D109">
        <v>3952652.3</v>
      </c>
      <c r="E109" s="5">
        <v>0.75694444444444442</v>
      </c>
    </row>
    <row r="110" spans="1:5" x14ac:dyDescent="0.25">
      <c r="A110" t="s">
        <v>136</v>
      </c>
      <c r="B110">
        <v>69.55</v>
      </c>
      <c r="C110">
        <v>9.9600000000000009</v>
      </c>
      <c r="D110">
        <v>1861772618.75</v>
      </c>
      <c r="E110" s="5">
        <v>0.75694444444444442</v>
      </c>
    </row>
    <row r="111" spans="1:5" x14ac:dyDescent="0.25">
      <c r="A111" t="s">
        <v>14</v>
      </c>
      <c r="B111">
        <v>524.5</v>
      </c>
      <c r="C111">
        <v>0.67</v>
      </c>
      <c r="D111">
        <v>206993746</v>
      </c>
      <c r="E111" s="5">
        <v>0.75694444444444442</v>
      </c>
    </row>
    <row r="112" spans="1:5" x14ac:dyDescent="0.25">
      <c r="A112" t="s">
        <v>137</v>
      </c>
      <c r="B112">
        <v>48.1</v>
      </c>
      <c r="C112">
        <v>-1.68</v>
      </c>
      <c r="D112">
        <v>5881477.0599999996</v>
      </c>
      <c r="E112" s="5">
        <v>0.75694444444444442</v>
      </c>
    </row>
    <row r="113" spans="1:5" x14ac:dyDescent="0.25">
      <c r="A113" t="s">
        <v>138</v>
      </c>
      <c r="B113">
        <v>4.9400000000000004</v>
      </c>
      <c r="C113">
        <v>-0.6</v>
      </c>
      <c r="D113">
        <v>99973751.370000005</v>
      </c>
      <c r="E113" s="5">
        <v>0.75694444444444442</v>
      </c>
    </row>
    <row r="114" spans="1:5" x14ac:dyDescent="0.25">
      <c r="A114" t="s">
        <v>139</v>
      </c>
      <c r="B114">
        <v>10.45</v>
      </c>
      <c r="C114">
        <v>-0.38</v>
      </c>
      <c r="D114">
        <v>49655317.460000001</v>
      </c>
      <c r="E114" s="5">
        <v>0.75694444444444442</v>
      </c>
    </row>
    <row r="115" spans="1:5" x14ac:dyDescent="0.25">
      <c r="A115" t="s">
        <v>140</v>
      </c>
      <c r="B115">
        <v>18.600000000000001</v>
      </c>
      <c r="C115">
        <v>1.64</v>
      </c>
      <c r="D115">
        <v>33887761.710000001</v>
      </c>
      <c r="E115" s="5">
        <v>0.75694444444444442</v>
      </c>
    </row>
    <row r="116" spans="1:5" x14ac:dyDescent="0.25">
      <c r="A116" t="s">
        <v>15</v>
      </c>
      <c r="B116">
        <v>30.78</v>
      </c>
      <c r="C116">
        <v>1.38</v>
      </c>
      <c r="D116">
        <v>346831684.62</v>
      </c>
      <c r="E116" s="5">
        <v>0.75694444444444442</v>
      </c>
    </row>
    <row r="117" spans="1:5" x14ac:dyDescent="0.25">
      <c r="A117" t="s">
        <v>141</v>
      </c>
      <c r="B117">
        <v>911.5</v>
      </c>
      <c r="C117">
        <v>0.89</v>
      </c>
      <c r="D117">
        <v>54320057.5</v>
      </c>
      <c r="E117" s="5">
        <v>0.75694444444444442</v>
      </c>
    </row>
    <row r="118" spans="1:5" x14ac:dyDescent="0.25">
      <c r="A118" t="s">
        <v>142</v>
      </c>
      <c r="B118">
        <v>2135</v>
      </c>
      <c r="C118">
        <v>1.67</v>
      </c>
      <c r="D118">
        <v>171563906</v>
      </c>
      <c r="E118" s="5">
        <v>0.75694444444444442</v>
      </c>
    </row>
    <row r="119" spans="1:5" x14ac:dyDescent="0.25">
      <c r="A119" t="s">
        <v>143</v>
      </c>
      <c r="B119">
        <v>204.9</v>
      </c>
      <c r="C119">
        <v>7.56</v>
      </c>
      <c r="D119">
        <v>1198058.5</v>
      </c>
      <c r="E119" s="5">
        <v>0.75694444444444442</v>
      </c>
    </row>
    <row r="120" spans="1:5" x14ac:dyDescent="0.25">
      <c r="A120" t="s">
        <v>144</v>
      </c>
      <c r="B120">
        <v>5.31</v>
      </c>
      <c r="C120">
        <v>1.1399999999999999</v>
      </c>
      <c r="D120">
        <v>28764859.82</v>
      </c>
      <c r="E120" s="5">
        <v>0.75694444444444442</v>
      </c>
    </row>
    <row r="121" spans="1:5" x14ac:dyDescent="0.25">
      <c r="A121" t="s">
        <v>145</v>
      </c>
      <c r="B121">
        <v>116.7</v>
      </c>
      <c r="C121">
        <v>-1.52</v>
      </c>
      <c r="D121">
        <v>12037829.800000001</v>
      </c>
      <c r="E121" s="5">
        <v>0.75694444444444442</v>
      </c>
    </row>
    <row r="122" spans="1:5" x14ac:dyDescent="0.25">
      <c r="A122" t="s">
        <v>146</v>
      </c>
      <c r="B122">
        <v>5.84</v>
      </c>
      <c r="C122">
        <v>3.18</v>
      </c>
      <c r="D122">
        <v>17752516.449999999</v>
      </c>
      <c r="E122" s="5">
        <v>0.75694444444444442</v>
      </c>
    </row>
    <row r="123" spans="1:5" x14ac:dyDescent="0.25">
      <c r="A123" t="s">
        <v>147</v>
      </c>
      <c r="B123">
        <v>119.5</v>
      </c>
      <c r="C123">
        <v>-2.4500000000000002</v>
      </c>
      <c r="D123">
        <v>52549825.700000003</v>
      </c>
      <c r="E123" s="5">
        <v>0.75694444444444442</v>
      </c>
    </row>
    <row r="124" spans="1:5" x14ac:dyDescent="0.25">
      <c r="A124" t="s">
        <v>148</v>
      </c>
      <c r="B124">
        <v>21.5</v>
      </c>
      <c r="C124">
        <v>4.2699999999999996</v>
      </c>
      <c r="D124">
        <v>36366703.659999996</v>
      </c>
      <c r="E124" s="5">
        <v>0.75694444444444442</v>
      </c>
    </row>
    <row r="125" spans="1:5" x14ac:dyDescent="0.25">
      <c r="A125" t="s">
        <v>149</v>
      </c>
      <c r="B125">
        <v>396.25</v>
      </c>
      <c r="C125">
        <v>-2.82</v>
      </c>
      <c r="D125">
        <v>271772185.5</v>
      </c>
      <c r="E125" s="5">
        <v>0.75694444444444442</v>
      </c>
    </row>
    <row r="126" spans="1:5" x14ac:dyDescent="0.25">
      <c r="A126" t="s">
        <v>150</v>
      </c>
      <c r="B126">
        <v>300.5</v>
      </c>
      <c r="C126">
        <v>-0.83</v>
      </c>
      <c r="D126">
        <v>576696082.75</v>
      </c>
      <c r="E126" s="5">
        <v>0.75694444444444442</v>
      </c>
    </row>
    <row r="127" spans="1:5" x14ac:dyDescent="0.25">
      <c r="A127" t="s">
        <v>151</v>
      </c>
      <c r="B127">
        <v>12.89</v>
      </c>
      <c r="C127">
        <v>-1.23</v>
      </c>
      <c r="D127">
        <v>5651232.54</v>
      </c>
      <c r="E127" s="5">
        <v>0.75694444444444442</v>
      </c>
    </row>
    <row r="128" spans="1:5" x14ac:dyDescent="0.25">
      <c r="A128" t="s">
        <v>152</v>
      </c>
      <c r="B128">
        <v>7.52</v>
      </c>
      <c r="C128">
        <v>-1.18</v>
      </c>
      <c r="D128">
        <v>12898615.1</v>
      </c>
      <c r="E128" s="5">
        <v>0.75694444444444442</v>
      </c>
    </row>
    <row r="129" spans="1:5" x14ac:dyDescent="0.25">
      <c r="A129" t="s">
        <v>153</v>
      </c>
      <c r="B129">
        <v>25.6</v>
      </c>
      <c r="C129">
        <v>2.4</v>
      </c>
      <c r="D129">
        <v>310325275.18000001</v>
      </c>
      <c r="E129" s="5">
        <v>0.75694444444444442</v>
      </c>
    </row>
    <row r="130" spans="1:5" x14ac:dyDescent="0.25">
      <c r="A130" t="s">
        <v>154</v>
      </c>
      <c r="B130">
        <v>6.06</v>
      </c>
      <c r="C130">
        <v>0</v>
      </c>
      <c r="D130">
        <v>154535618.18000001</v>
      </c>
      <c r="E130" s="5">
        <v>0.75694444444444442</v>
      </c>
    </row>
    <row r="131" spans="1:5" x14ac:dyDescent="0.25">
      <c r="A131" t="s">
        <v>155</v>
      </c>
      <c r="B131">
        <v>2.48</v>
      </c>
      <c r="C131">
        <v>1.64</v>
      </c>
      <c r="D131">
        <v>46065729.479999997</v>
      </c>
      <c r="E131" s="5">
        <v>0.75694444444444442</v>
      </c>
    </row>
    <row r="132" spans="1:5" x14ac:dyDescent="0.25">
      <c r="A132" t="s">
        <v>156</v>
      </c>
      <c r="B132">
        <v>10.23</v>
      </c>
      <c r="C132">
        <v>3.44</v>
      </c>
      <c r="D132">
        <v>36412222.850000001</v>
      </c>
      <c r="E132" s="5">
        <v>0.75694444444444442</v>
      </c>
    </row>
    <row r="133" spans="1:5" x14ac:dyDescent="0.25">
      <c r="A133" t="s">
        <v>157</v>
      </c>
      <c r="B133">
        <v>15.99</v>
      </c>
      <c r="C133">
        <v>-2.3199999999999998</v>
      </c>
      <c r="D133">
        <v>6648462.9400000004</v>
      </c>
      <c r="E133" s="5">
        <v>0.75694444444444442</v>
      </c>
    </row>
    <row r="134" spans="1:5" x14ac:dyDescent="0.25">
      <c r="A134" t="s">
        <v>158</v>
      </c>
      <c r="B134">
        <v>19.96</v>
      </c>
      <c r="C134">
        <v>-1.67</v>
      </c>
      <c r="D134">
        <v>19376512.449999999</v>
      </c>
      <c r="E134" s="5">
        <v>0.75694444444444442</v>
      </c>
    </row>
    <row r="135" spans="1:5" x14ac:dyDescent="0.25">
      <c r="A135" t="s">
        <v>159</v>
      </c>
      <c r="B135">
        <v>34.1</v>
      </c>
      <c r="C135">
        <v>0.35</v>
      </c>
      <c r="D135">
        <v>8542542.4000000004</v>
      </c>
      <c r="E135" s="5">
        <v>0.75694444444444442</v>
      </c>
    </row>
    <row r="136" spans="1:5" x14ac:dyDescent="0.25">
      <c r="A136" t="s">
        <v>160</v>
      </c>
      <c r="B136">
        <v>79.2</v>
      </c>
      <c r="C136">
        <v>-0.31</v>
      </c>
      <c r="D136">
        <v>37034224.5</v>
      </c>
      <c r="E136" s="5">
        <v>0.75694444444444442</v>
      </c>
    </row>
    <row r="137" spans="1:5" x14ac:dyDescent="0.25">
      <c r="A137" t="s">
        <v>161</v>
      </c>
      <c r="B137">
        <v>28.12</v>
      </c>
      <c r="C137">
        <v>1.88</v>
      </c>
      <c r="D137">
        <v>6100347.7999999998</v>
      </c>
      <c r="E137" s="5">
        <v>0.75694444444444442</v>
      </c>
    </row>
    <row r="138" spans="1:5" x14ac:dyDescent="0.25">
      <c r="A138" t="s">
        <v>162</v>
      </c>
      <c r="B138">
        <v>30.72</v>
      </c>
      <c r="C138">
        <v>2.13</v>
      </c>
      <c r="D138">
        <v>11945718.26</v>
      </c>
      <c r="E138" s="5">
        <v>0.75694444444444442</v>
      </c>
    </row>
    <row r="139" spans="1:5" x14ac:dyDescent="0.25">
      <c r="A139" t="s">
        <v>163</v>
      </c>
      <c r="B139">
        <v>9.2899999999999991</v>
      </c>
      <c r="C139">
        <v>-0.54</v>
      </c>
      <c r="D139">
        <v>10404361.640000001</v>
      </c>
      <c r="E139" s="5">
        <v>0.75694444444444442</v>
      </c>
    </row>
    <row r="140" spans="1:5" x14ac:dyDescent="0.25">
      <c r="A140" t="s">
        <v>164</v>
      </c>
      <c r="B140">
        <v>11.7</v>
      </c>
      <c r="C140">
        <v>-5.19</v>
      </c>
      <c r="D140">
        <v>1681737.6</v>
      </c>
      <c r="E140" s="5">
        <v>0.75694444444444442</v>
      </c>
    </row>
    <row r="141" spans="1:5" x14ac:dyDescent="0.25">
      <c r="A141" t="s">
        <v>165</v>
      </c>
      <c r="B141">
        <v>15.16</v>
      </c>
      <c r="C141">
        <v>0.2</v>
      </c>
      <c r="D141">
        <v>4648501.6399999997</v>
      </c>
      <c r="E141" s="5">
        <v>0.75694444444444442</v>
      </c>
    </row>
    <row r="142" spans="1:5" x14ac:dyDescent="0.25">
      <c r="A142" t="s">
        <v>166</v>
      </c>
      <c r="B142">
        <v>12.9</v>
      </c>
      <c r="C142">
        <v>-1.53</v>
      </c>
      <c r="D142">
        <v>88842481.659999996</v>
      </c>
      <c r="E142" s="5">
        <v>0.75694444444444442</v>
      </c>
    </row>
    <row r="143" spans="1:5" x14ac:dyDescent="0.25">
      <c r="A143" t="s">
        <v>167</v>
      </c>
      <c r="B143">
        <v>8.0399999999999991</v>
      </c>
      <c r="C143">
        <v>-0.12</v>
      </c>
      <c r="D143">
        <v>5529711.4000000004</v>
      </c>
      <c r="E143" s="5">
        <v>0.75694444444444442</v>
      </c>
    </row>
    <row r="144" spans="1:5" x14ac:dyDescent="0.25">
      <c r="A144" t="s">
        <v>168</v>
      </c>
      <c r="B144">
        <v>15.13</v>
      </c>
      <c r="C144">
        <v>5.73</v>
      </c>
      <c r="D144">
        <v>67347511.859999999</v>
      </c>
      <c r="E144" s="5">
        <v>0.75694444444444442</v>
      </c>
    </row>
    <row r="145" spans="1:5" x14ac:dyDescent="0.25">
      <c r="A145" t="s">
        <v>169</v>
      </c>
      <c r="B145">
        <v>245.1</v>
      </c>
      <c r="C145">
        <v>-1.96</v>
      </c>
      <c r="D145">
        <v>399291760.85000002</v>
      </c>
      <c r="E145" s="5">
        <v>0.75694444444444442</v>
      </c>
    </row>
    <row r="146" spans="1:5" x14ac:dyDescent="0.25">
      <c r="A146" t="s">
        <v>170</v>
      </c>
      <c r="B146">
        <v>68.75</v>
      </c>
      <c r="C146">
        <v>7.0000000000000007E-2</v>
      </c>
      <c r="D146">
        <v>12250940.9</v>
      </c>
      <c r="E146" s="5">
        <v>0.75694444444444442</v>
      </c>
    </row>
    <row r="147" spans="1:5" x14ac:dyDescent="0.25">
      <c r="A147" t="s">
        <v>171</v>
      </c>
      <c r="B147">
        <v>4117.5</v>
      </c>
      <c r="C147">
        <v>-1.61</v>
      </c>
      <c r="D147">
        <v>19012295</v>
      </c>
      <c r="E147" s="5">
        <v>0.75694444444444442</v>
      </c>
    </row>
    <row r="148" spans="1:5" x14ac:dyDescent="0.25">
      <c r="A148" t="s">
        <v>172</v>
      </c>
      <c r="B148">
        <v>33.9</v>
      </c>
      <c r="C148">
        <v>2.73</v>
      </c>
      <c r="D148">
        <v>163035845.24000001</v>
      </c>
      <c r="E148" s="5">
        <v>0.75694444444444442</v>
      </c>
    </row>
    <row r="149" spans="1:5" x14ac:dyDescent="0.25">
      <c r="A149" t="s">
        <v>173</v>
      </c>
      <c r="B149">
        <v>20.78</v>
      </c>
      <c r="C149">
        <v>9.9499999999999993</v>
      </c>
      <c r="D149">
        <v>163383456.80000001</v>
      </c>
      <c r="E149" s="5">
        <v>0.75694444444444442</v>
      </c>
    </row>
    <row r="150" spans="1:5" x14ac:dyDescent="0.25">
      <c r="A150" t="s">
        <v>174</v>
      </c>
      <c r="B150">
        <v>12.61</v>
      </c>
      <c r="C150">
        <v>-1.18</v>
      </c>
      <c r="D150">
        <v>409399288.58999997</v>
      </c>
      <c r="E150" s="5">
        <v>0.75694444444444442</v>
      </c>
    </row>
    <row r="151" spans="1:5" x14ac:dyDescent="0.25">
      <c r="A151" t="s">
        <v>175</v>
      </c>
      <c r="B151">
        <v>30.18</v>
      </c>
      <c r="C151">
        <v>0.4</v>
      </c>
      <c r="D151">
        <v>28535216.48</v>
      </c>
      <c r="E151" s="5">
        <v>0.75694444444444442</v>
      </c>
    </row>
    <row r="152" spans="1:5" x14ac:dyDescent="0.25">
      <c r="A152" t="s">
        <v>176</v>
      </c>
      <c r="B152">
        <v>48.44</v>
      </c>
      <c r="C152">
        <v>-0.16</v>
      </c>
      <c r="D152">
        <v>7475532.9800000004</v>
      </c>
      <c r="E152" s="5">
        <v>0.75694444444444442</v>
      </c>
    </row>
    <row r="153" spans="1:5" x14ac:dyDescent="0.25">
      <c r="A153" t="s">
        <v>177</v>
      </c>
      <c r="B153">
        <v>24.9</v>
      </c>
      <c r="C153">
        <v>-1.19</v>
      </c>
      <c r="D153">
        <v>30728543.780000001</v>
      </c>
      <c r="E153" s="5">
        <v>0.75694444444444442</v>
      </c>
    </row>
    <row r="154" spans="1:5" x14ac:dyDescent="0.25">
      <c r="A154" t="s">
        <v>178</v>
      </c>
      <c r="B154">
        <v>4.34</v>
      </c>
      <c r="C154">
        <v>3.83</v>
      </c>
      <c r="D154">
        <v>19884907.460000001</v>
      </c>
      <c r="E154" s="5">
        <v>0.75694444444444442</v>
      </c>
    </row>
    <row r="155" spans="1:5" x14ac:dyDescent="0.25">
      <c r="A155" t="s">
        <v>179</v>
      </c>
      <c r="B155">
        <v>62</v>
      </c>
      <c r="C155">
        <v>-2.0499999999999998</v>
      </c>
      <c r="D155">
        <v>71340058.299999997</v>
      </c>
      <c r="E155" s="5">
        <v>0.75694444444444442</v>
      </c>
    </row>
    <row r="156" spans="1:5" x14ac:dyDescent="0.25">
      <c r="A156" t="s">
        <v>180</v>
      </c>
      <c r="B156">
        <v>46.28</v>
      </c>
      <c r="C156">
        <v>0.3</v>
      </c>
      <c r="D156">
        <v>255283577.69999999</v>
      </c>
      <c r="E156" s="5">
        <v>0.75694444444444442</v>
      </c>
    </row>
    <row r="157" spans="1:5" x14ac:dyDescent="0.25">
      <c r="A157" t="s">
        <v>181</v>
      </c>
      <c r="B157">
        <v>270.25</v>
      </c>
      <c r="C157">
        <v>2.17</v>
      </c>
      <c r="D157">
        <v>239864645</v>
      </c>
      <c r="E157" s="5">
        <v>0.75694444444444442</v>
      </c>
    </row>
    <row r="158" spans="1:5" x14ac:dyDescent="0.25">
      <c r="A158" t="s">
        <v>182</v>
      </c>
      <c r="B158">
        <v>19.05</v>
      </c>
      <c r="C158">
        <v>1.98</v>
      </c>
      <c r="D158">
        <v>44245733.07</v>
      </c>
      <c r="E158" s="5">
        <v>0.75694444444444442</v>
      </c>
    </row>
    <row r="159" spans="1:5" x14ac:dyDescent="0.25">
      <c r="A159" t="s">
        <v>183</v>
      </c>
      <c r="B159">
        <v>17.53</v>
      </c>
      <c r="C159">
        <v>9.9700000000000006</v>
      </c>
      <c r="D159">
        <v>132794633.48</v>
      </c>
      <c r="E159" s="5">
        <v>0.75694444444444442</v>
      </c>
    </row>
    <row r="160" spans="1:5" x14ac:dyDescent="0.25">
      <c r="A160" t="s">
        <v>184</v>
      </c>
      <c r="B160">
        <v>10670</v>
      </c>
      <c r="C160">
        <v>-0.16</v>
      </c>
      <c r="D160">
        <v>322889795</v>
      </c>
      <c r="E160" s="5">
        <v>0.75694444444444442</v>
      </c>
    </row>
    <row r="161" spans="1:5" x14ac:dyDescent="0.25">
      <c r="A161" t="s">
        <v>185</v>
      </c>
      <c r="B161">
        <v>19.5</v>
      </c>
      <c r="C161">
        <v>-2.21</v>
      </c>
      <c r="D161">
        <v>22829201.68</v>
      </c>
      <c r="E161" s="5">
        <v>0.75694444444444442</v>
      </c>
    </row>
    <row r="162" spans="1:5" x14ac:dyDescent="0.25">
      <c r="A162" t="s">
        <v>186</v>
      </c>
      <c r="B162">
        <v>49.6</v>
      </c>
      <c r="C162">
        <v>2.52</v>
      </c>
      <c r="D162">
        <v>40972225.43</v>
      </c>
      <c r="E162" s="5">
        <v>0.75694444444444442</v>
      </c>
    </row>
    <row r="163" spans="1:5" x14ac:dyDescent="0.25">
      <c r="A163" t="s">
        <v>187</v>
      </c>
      <c r="B163">
        <v>143.9</v>
      </c>
      <c r="C163">
        <v>-1.17</v>
      </c>
      <c r="D163">
        <v>20282854.399999999</v>
      </c>
      <c r="E163" s="5">
        <v>0.75694444444444442</v>
      </c>
    </row>
    <row r="164" spans="1:5" x14ac:dyDescent="0.25">
      <c r="A164" t="s">
        <v>188</v>
      </c>
      <c r="B164">
        <v>3.55</v>
      </c>
      <c r="C164">
        <v>-0.84</v>
      </c>
      <c r="D164">
        <v>15257819</v>
      </c>
      <c r="E164" s="5">
        <v>0.75694444444444442</v>
      </c>
    </row>
    <row r="165" spans="1:5" x14ac:dyDescent="0.25">
      <c r="A165" t="s">
        <v>189</v>
      </c>
      <c r="B165">
        <v>8.7799999999999994</v>
      </c>
      <c r="C165">
        <v>4.6500000000000004</v>
      </c>
      <c r="D165">
        <v>2364767614.1799998</v>
      </c>
      <c r="E165" s="5">
        <v>0.75694444444444442</v>
      </c>
    </row>
    <row r="166" spans="1:5" x14ac:dyDescent="0.25">
      <c r="A166" t="s">
        <v>190</v>
      </c>
      <c r="B166">
        <v>38</v>
      </c>
      <c r="C166">
        <v>0</v>
      </c>
      <c r="D166">
        <v>1337086.48</v>
      </c>
      <c r="E166" s="5">
        <v>0.75694444444444442</v>
      </c>
    </row>
    <row r="167" spans="1:5" x14ac:dyDescent="0.25">
      <c r="A167" t="s">
        <v>191</v>
      </c>
      <c r="B167">
        <v>50.75</v>
      </c>
      <c r="C167">
        <v>-6.88</v>
      </c>
      <c r="D167">
        <v>1300149718.05</v>
      </c>
      <c r="E167" s="5">
        <v>0.75694444444444442</v>
      </c>
    </row>
    <row r="168" spans="1:5" x14ac:dyDescent="0.25">
      <c r="A168" t="s">
        <v>192</v>
      </c>
      <c r="B168">
        <v>63</v>
      </c>
      <c r="C168">
        <v>-0.32</v>
      </c>
      <c r="D168">
        <v>54813997.799999997</v>
      </c>
      <c r="E168" s="5">
        <v>0.75694444444444442</v>
      </c>
    </row>
    <row r="169" spans="1:5" x14ac:dyDescent="0.25">
      <c r="A169" t="s">
        <v>193</v>
      </c>
      <c r="B169">
        <v>47.78</v>
      </c>
      <c r="C169">
        <v>-2.73</v>
      </c>
      <c r="D169">
        <v>83714520.079999998</v>
      </c>
      <c r="E169" s="5">
        <v>0.75694444444444442</v>
      </c>
    </row>
    <row r="170" spans="1:5" x14ac:dyDescent="0.25">
      <c r="A170" t="s">
        <v>194</v>
      </c>
      <c r="B170">
        <v>19.68</v>
      </c>
      <c r="C170">
        <v>2.5</v>
      </c>
      <c r="D170">
        <v>140729414.56</v>
      </c>
      <c r="E170" s="5">
        <v>0.75694444444444442</v>
      </c>
    </row>
    <row r="171" spans="1:5" x14ac:dyDescent="0.25">
      <c r="A171" t="s">
        <v>195</v>
      </c>
      <c r="B171">
        <v>84</v>
      </c>
      <c r="C171">
        <v>0</v>
      </c>
      <c r="D171">
        <v>962322.45</v>
      </c>
      <c r="E171" s="5">
        <v>0.75694444444444442</v>
      </c>
    </row>
    <row r="172" spans="1:5" x14ac:dyDescent="0.25">
      <c r="A172" t="s">
        <v>196</v>
      </c>
      <c r="B172">
        <v>134</v>
      </c>
      <c r="C172">
        <v>3.88</v>
      </c>
      <c r="D172">
        <v>388318645.69999999</v>
      </c>
      <c r="E172" s="5">
        <v>0.75694444444444442</v>
      </c>
    </row>
    <row r="173" spans="1:5" x14ac:dyDescent="0.25">
      <c r="A173" t="s">
        <v>16</v>
      </c>
      <c r="B173">
        <v>50.4</v>
      </c>
      <c r="C173">
        <v>2.11</v>
      </c>
      <c r="D173">
        <v>485270690.76999998</v>
      </c>
      <c r="E173" s="5">
        <v>0.75694444444444442</v>
      </c>
    </row>
    <row r="174" spans="1:5" x14ac:dyDescent="0.25">
      <c r="A174" t="s">
        <v>197</v>
      </c>
      <c r="B174">
        <v>34.799999999999997</v>
      </c>
      <c r="C174">
        <v>-0.68</v>
      </c>
      <c r="D174">
        <v>550769863.29999995</v>
      </c>
      <c r="E174" s="5">
        <v>0.75694444444444442</v>
      </c>
    </row>
    <row r="175" spans="1:5" x14ac:dyDescent="0.25">
      <c r="A175" t="s">
        <v>198</v>
      </c>
      <c r="B175">
        <v>32.5</v>
      </c>
      <c r="C175">
        <v>3.11</v>
      </c>
      <c r="D175">
        <v>116654113.8</v>
      </c>
      <c r="E175" s="5">
        <v>0.75694444444444442</v>
      </c>
    </row>
    <row r="176" spans="1:5" x14ac:dyDescent="0.25">
      <c r="A176" t="s">
        <v>199</v>
      </c>
      <c r="B176">
        <v>5.77</v>
      </c>
      <c r="C176">
        <v>-0.52</v>
      </c>
      <c r="D176">
        <v>7006961.1799999997</v>
      </c>
      <c r="E176" s="5">
        <v>0.75694444444444442</v>
      </c>
    </row>
    <row r="177" spans="1:5" x14ac:dyDescent="0.25">
      <c r="A177" t="s">
        <v>200</v>
      </c>
      <c r="B177">
        <v>189.1</v>
      </c>
      <c r="C177">
        <v>1.67</v>
      </c>
      <c r="D177">
        <v>68404570.099999994</v>
      </c>
      <c r="E177" s="5">
        <v>0.75694444444444442</v>
      </c>
    </row>
    <row r="178" spans="1:5" x14ac:dyDescent="0.25">
      <c r="A178" t="s">
        <v>201</v>
      </c>
      <c r="B178">
        <v>118.5</v>
      </c>
      <c r="C178">
        <v>3.04</v>
      </c>
      <c r="D178">
        <v>155401391.90000001</v>
      </c>
      <c r="E178" s="5">
        <v>0.75694444444444442</v>
      </c>
    </row>
    <row r="179" spans="1:5" x14ac:dyDescent="0.25">
      <c r="A179" t="s">
        <v>202</v>
      </c>
      <c r="B179">
        <v>43.44</v>
      </c>
      <c r="C179">
        <v>-1.94</v>
      </c>
      <c r="D179">
        <v>2684914085.7800002</v>
      </c>
      <c r="E179" s="5">
        <v>0.75694444444444442</v>
      </c>
    </row>
    <row r="180" spans="1:5" x14ac:dyDescent="0.25">
      <c r="A180" t="s">
        <v>203</v>
      </c>
      <c r="B180">
        <v>16.12</v>
      </c>
      <c r="C180">
        <v>9.9600000000000009</v>
      </c>
      <c r="D180">
        <v>27317089.629999999</v>
      </c>
      <c r="E180" s="5">
        <v>0.75694444444444442</v>
      </c>
    </row>
    <row r="181" spans="1:5" x14ac:dyDescent="0.25">
      <c r="A181" t="s">
        <v>204</v>
      </c>
      <c r="B181">
        <v>149.4</v>
      </c>
      <c r="C181">
        <v>0.74</v>
      </c>
      <c r="D181">
        <v>13407041.300000001</v>
      </c>
      <c r="E181" s="5">
        <v>0.75694444444444442</v>
      </c>
    </row>
    <row r="182" spans="1:5" x14ac:dyDescent="0.25">
      <c r="A182" t="s">
        <v>205</v>
      </c>
      <c r="B182">
        <v>44.88</v>
      </c>
      <c r="C182">
        <v>-0.36</v>
      </c>
      <c r="D182">
        <v>15182270</v>
      </c>
      <c r="E182" s="5">
        <v>0.75694444444444442</v>
      </c>
    </row>
    <row r="183" spans="1:5" x14ac:dyDescent="0.25">
      <c r="A183" t="s">
        <v>206</v>
      </c>
      <c r="B183">
        <v>17.68</v>
      </c>
      <c r="C183">
        <v>-1.01</v>
      </c>
      <c r="D183">
        <v>35247808.100000001</v>
      </c>
      <c r="E183" s="5">
        <v>0.75694444444444442</v>
      </c>
    </row>
    <row r="184" spans="1:5" x14ac:dyDescent="0.25">
      <c r="A184" t="s">
        <v>207</v>
      </c>
      <c r="B184">
        <v>13.46</v>
      </c>
      <c r="C184">
        <v>0.15</v>
      </c>
      <c r="D184">
        <v>10148120.810000001</v>
      </c>
      <c r="E184" s="5">
        <v>0.75694444444444442</v>
      </c>
    </row>
    <row r="185" spans="1:5" x14ac:dyDescent="0.25">
      <c r="A185" t="s">
        <v>208</v>
      </c>
      <c r="B185">
        <v>10.41</v>
      </c>
      <c r="C185">
        <v>-4.1399999999999997</v>
      </c>
      <c r="D185">
        <v>4937175.4400000004</v>
      </c>
      <c r="E185" s="5">
        <v>0.75694444444444442</v>
      </c>
    </row>
    <row r="186" spans="1:5" x14ac:dyDescent="0.25">
      <c r="A186" t="s">
        <v>209</v>
      </c>
      <c r="B186">
        <v>2.96</v>
      </c>
      <c r="C186">
        <v>0.68</v>
      </c>
      <c r="D186">
        <v>11122799.630000001</v>
      </c>
      <c r="E186" s="5">
        <v>0.75694444444444442</v>
      </c>
    </row>
    <row r="187" spans="1:5" x14ac:dyDescent="0.25">
      <c r="A187" t="s">
        <v>210</v>
      </c>
      <c r="B187">
        <v>15.14</v>
      </c>
      <c r="C187">
        <v>2.64</v>
      </c>
      <c r="D187">
        <v>8983636.4199999999</v>
      </c>
      <c r="E187" s="5">
        <v>0.75694444444444442</v>
      </c>
    </row>
    <row r="188" spans="1:5" x14ac:dyDescent="0.25">
      <c r="A188" t="s">
        <v>211</v>
      </c>
      <c r="B188">
        <v>173.6</v>
      </c>
      <c r="C188">
        <v>-1.92</v>
      </c>
      <c r="D188">
        <v>448006266.5</v>
      </c>
      <c r="E188" s="5">
        <v>0.75694444444444442</v>
      </c>
    </row>
    <row r="189" spans="1:5" x14ac:dyDescent="0.25">
      <c r="A189" t="s">
        <v>212</v>
      </c>
      <c r="B189">
        <v>16.07</v>
      </c>
      <c r="C189">
        <v>0.19</v>
      </c>
      <c r="D189">
        <v>144786387.24000001</v>
      </c>
      <c r="E189" s="5">
        <v>0.75694444444444442</v>
      </c>
    </row>
    <row r="190" spans="1:5" x14ac:dyDescent="0.25">
      <c r="A190" t="s">
        <v>213</v>
      </c>
      <c r="B190">
        <v>13.14</v>
      </c>
      <c r="C190">
        <v>1.86</v>
      </c>
      <c r="D190">
        <v>3033335.36</v>
      </c>
      <c r="E190" s="5">
        <v>0.75694444444444442</v>
      </c>
    </row>
    <row r="191" spans="1:5" x14ac:dyDescent="0.25">
      <c r="A191" t="s">
        <v>214</v>
      </c>
      <c r="B191">
        <v>10.91</v>
      </c>
      <c r="C191">
        <v>0.55000000000000004</v>
      </c>
      <c r="D191">
        <v>47915455.329999998</v>
      </c>
      <c r="E191" s="5">
        <v>0.75694444444444442</v>
      </c>
    </row>
    <row r="192" spans="1:5" x14ac:dyDescent="0.25">
      <c r="A192" t="s">
        <v>215</v>
      </c>
      <c r="B192">
        <v>16.09</v>
      </c>
      <c r="C192">
        <v>0.19</v>
      </c>
      <c r="D192">
        <v>10761664.08</v>
      </c>
      <c r="E192" s="5">
        <v>0.75694444444444442</v>
      </c>
    </row>
    <row r="193" spans="1:5" x14ac:dyDescent="0.25">
      <c r="A193" t="s">
        <v>216</v>
      </c>
      <c r="B193">
        <v>123.2</v>
      </c>
      <c r="C193">
        <v>5.75</v>
      </c>
      <c r="D193">
        <v>456681992.89999998</v>
      </c>
      <c r="E193" s="5">
        <v>0.75694444444444442</v>
      </c>
    </row>
    <row r="194" spans="1:5" x14ac:dyDescent="0.25">
      <c r="A194" t="s">
        <v>217</v>
      </c>
      <c r="B194">
        <v>11.25</v>
      </c>
      <c r="C194">
        <v>5.44</v>
      </c>
      <c r="D194">
        <v>103672234.66</v>
      </c>
      <c r="E194" s="5">
        <v>0.75694444444444442</v>
      </c>
    </row>
    <row r="195" spans="1:5" x14ac:dyDescent="0.25">
      <c r="A195" t="s">
        <v>218</v>
      </c>
      <c r="B195">
        <v>306.5</v>
      </c>
      <c r="C195">
        <v>1.1599999999999999</v>
      </c>
      <c r="D195">
        <v>54136465</v>
      </c>
      <c r="E195" s="5">
        <v>0.75694444444444442</v>
      </c>
    </row>
    <row r="196" spans="1:5" x14ac:dyDescent="0.25">
      <c r="A196" t="s">
        <v>219</v>
      </c>
      <c r="B196">
        <v>6.9</v>
      </c>
      <c r="C196">
        <v>2.5299999999999998</v>
      </c>
      <c r="D196">
        <v>65012445.32</v>
      </c>
      <c r="E196" s="5">
        <v>0.75694444444444442</v>
      </c>
    </row>
    <row r="197" spans="1:5" x14ac:dyDescent="0.25">
      <c r="A197" t="s">
        <v>220</v>
      </c>
      <c r="B197">
        <v>2.92</v>
      </c>
      <c r="C197">
        <v>-0.68</v>
      </c>
      <c r="D197">
        <v>13359993.460000001</v>
      </c>
      <c r="E197" s="5">
        <v>0.75694444444444442</v>
      </c>
    </row>
    <row r="198" spans="1:5" x14ac:dyDescent="0.25">
      <c r="A198" t="s">
        <v>221</v>
      </c>
      <c r="B198">
        <v>69.650000000000006</v>
      </c>
      <c r="C198">
        <v>7.0000000000000007E-2</v>
      </c>
      <c r="D198">
        <v>92061867.25</v>
      </c>
      <c r="E198" s="5">
        <v>0.75694444444444442</v>
      </c>
    </row>
    <row r="199" spans="1:5" x14ac:dyDescent="0.25">
      <c r="A199" t="s">
        <v>222</v>
      </c>
      <c r="B199">
        <v>6.8</v>
      </c>
      <c r="C199">
        <v>-0.73</v>
      </c>
      <c r="D199">
        <v>15301955.300000001</v>
      </c>
      <c r="E199" s="5">
        <v>0.75694444444444442</v>
      </c>
    </row>
    <row r="200" spans="1:5" x14ac:dyDescent="0.25">
      <c r="A200" t="s">
        <v>17</v>
      </c>
      <c r="B200">
        <v>801</v>
      </c>
      <c r="C200">
        <v>-2.08</v>
      </c>
      <c r="D200">
        <v>678111964</v>
      </c>
      <c r="E200" s="5">
        <v>0.75694444444444442</v>
      </c>
    </row>
    <row r="201" spans="1:5" x14ac:dyDescent="0.25">
      <c r="A201" t="s">
        <v>223</v>
      </c>
      <c r="B201">
        <v>13.11</v>
      </c>
      <c r="C201">
        <v>2.2599999999999998</v>
      </c>
      <c r="D201">
        <v>73175643.530000001</v>
      </c>
      <c r="E201" s="5">
        <v>0.75694444444444442</v>
      </c>
    </row>
    <row r="202" spans="1:5" x14ac:dyDescent="0.25">
      <c r="A202" t="s">
        <v>224</v>
      </c>
      <c r="B202">
        <v>63.4</v>
      </c>
      <c r="C202">
        <v>-0.55000000000000004</v>
      </c>
      <c r="D202">
        <v>1885104225.5</v>
      </c>
      <c r="E202" s="5">
        <v>0.75694444444444442</v>
      </c>
    </row>
    <row r="203" spans="1:5" x14ac:dyDescent="0.25">
      <c r="A203" t="s">
        <v>225</v>
      </c>
      <c r="B203">
        <v>108.9</v>
      </c>
      <c r="C203">
        <v>10</v>
      </c>
      <c r="D203">
        <v>110412213.05</v>
      </c>
      <c r="E203" s="5">
        <v>0.75694444444444442</v>
      </c>
    </row>
    <row r="204" spans="1:5" x14ac:dyDescent="0.25">
      <c r="A204" t="s">
        <v>226</v>
      </c>
      <c r="B204">
        <v>13.1</v>
      </c>
      <c r="C204">
        <v>-0.61</v>
      </c>
      <c r="D204">
        <v>9148733.0500000007</v>
      </c>
      <c r="E204" s="5">
        <v>0.75694444444444442</v>
      </c>
    </row>
    <row r="205" spans="1:5" x14ac:dyDescent="0.25">
      <c r="A205" t="s">
        <v>227</v>
      </c>
      <c r="B205">
        <v>21.44</v>
      </c>
      <c r="C205">
        <v>1.9</v>
      </c>
      <c r="D205">
        <v>18328213.440000001</v>
      </c>
      <c r="E205" s="5">
        <v>0.75694444444444442</v>
      </c>
    </row>
    <row r="206" spans="1:5" x14ac:dyDescent="0.25">
      <c r="A206" t="s">
        <v>228</v>
      </c>
      <c r="B206">
        <v>47.66</v>
      </c>
      <c r="C206">
        <v>0.72</v>
      </c>
      <c r="D206">
        <v>120244605</v>
      </c>
      <c r="E206" s="5">
        <v>0.75694444444444442</v>
      </c>
    </row>
    <row r="207" spans="1:5" x14ac:dyDescent="0.25">
      <c r="A207" t="s">
        <v>229</v>
      </c>
      <c r="B207">
        <v>8.56</v>
      </c>
      <c r="C207">
        <v>0.59</v>
      </c>
      <c r="D207">
        <v>8397030.7400000002</v>
      </c>
      <c r="E207" s="5">
        <v>0.75694444444444442</v>
      </c>
    </row>
    <row r="208" spans="1:5" x14ac:dyDescent="0.25">
      <c r="A208" t="s">
        <v>230</v>
      </c>
      <c r="B208">
        <v>23.84</v>
      </c>
      <c r="C208">
        <v>0</v>
      </c>
      <c r="D208">
        <v>30009271.02</v>
      </c>
      <c r="E208" s="5">
        <v>0.75694444444444442</v>
      </c>
    </row>
    <row r="209" spans="1:5" x14ac:dyDescent="0.25">
      <c r="A209" t="s">
        <v>231</v>
      </c>
      <c r="B209">
        <v>70.650000000000006</v>
      </c>
      <c r="C209">
        <v>-1.94</v>
      </c>
      <c r="D209">
        <v>313638288.10000002</v>
      </c>
      <c r="E209" s="5">
        <v>0.75694444444444442</v>
      </c>
    </row>
    <row r="210" spans="1:5" x14ac:dyDescent="0.25">
      <c r="A210" t="s">
        <v>232</v>
      </c>
      <c r="B210">
        <v>31.7</v>
      </c>
      <c r="C210">
        <v>1.08</v>
      </c>
      <c r="D210">
        <v>81176708.599999994</v>
      </c>
      <c r="E210" s="5">
        <v>0.75694444444444442</v>
      </c>
    </row>
    <row r="211" spans="1:5" x14ac:dyDescent="0.25">
      <c r="A211" t="s">
        <v>233</v>
      </c>
      <c r="B211">
        <v>39.56</v>
      </c>
      <c r="C211">
        <v>2.59</v>
      </c>
      <c r="D211">
        <v>9686899.1799999997</v>
      </c>
      <c r="E211" s="5">
        <v>0.75694444444444442</v>
      </c>
    </row>
    <row r="212" spans="1:5" x14ac:dyDescent="0.25">
      <c r="A212" t="s">
        <v>234</v>
      </c>
      <c r="B212">
        <v>38.86</v>
      </c>
      <c r="C212">
        <v>3.63</v>
      </c>
      <c r="D212">
        <v>40758637.280000001</v>
      </c>
      <c r="E212" s="5">
        <v>0.75694444444444442</v>
      </c>
    </row>
    <row r="213" spans="1:5" x14ac:dyDescent="0.25">
      <c r="A213" t="s">
        <v>235</v>
      </c>
      <c r="B213">
        <v>11.23</v>
      </c>
      <c r="C213">
        <v>0.54</v>
      </c>
      <c r="D213">
        <v>29881801.719999999</v>
      </c>
      <c r="E213" s="5">
        <v>0.75694444444444442</v>
      </c>
    </row>
    <row r="214" spans="1:5" x14ac:dyDescent="0.25">
      <c r="A214" t="s">
        <v>236</v>
      </c>
      <c r="B214">
        <v>11.13</v>
      </c>
      <c r="C214">
        <v>1.37</v>
      </c>
      <c r="D214">
        <v>127210757.15000001</v>
      </c>
      <c r="E214" s="5">
        <v>0.75694444444444442</v>
      </c>
    </row>
    <row r="215" spans="1:5" x14ac:dyDescent="0.25">
      <c r="A215" t="s">
        <v>237</v>
      </c>
      <c r="B215">
        <v>7.84</v>
      </c>
      <c r="C215">
        <v>0</v>
      </c>
      <c r="D215">
        <v>5753514.8499999996</v>
      </c>
      <c r="E215" s="5">
        <v>0.75694444444444442</v>
      </c>
    </row>
    <row r="216" spans="1:5" x14ac:dyDescent="0.25">
      <c r="A216" t="s">
        <v>238</v>
      </c>
      <c r="B216">
        <v>21.1</v>
      </c>
      <c r="C216">
        <v>1.05</v>
      </c>
      <c r="D216">
        <v>102524809.59999999</v>
      </c>
      <c r="E216" s="5">
        <v>0.75694444444444442</v>
      </c>
    </row>
    <row r="217" spans="1:5" x14ac:dyDescent="0.25">
      <c r="A217" t="s">
        <v>239</v>
      </c>
      <c r="B217">
        <v>267.75</v>
      </c>
      <c r="C217">
        <v>0.47</v>
      </c>
      <c r="D217">
        <v>61928141.25</v>
      </c>
      <c r="E217" s="5">
        <v>0.75694444444444442</v>
      </c>
    </row>
    <row r="218" spans="1:5" x14ac:dyDescent="0.25">
      <c r="A218" t="s">
        <v>240</v>
      </c>
      <c r="B218">
        <v>19.2</v>
      </c>
      <c r="C218">
        <v>1.32</v>
      </c>
      <c r="D218">
        <v>37731365.369999997</v>
      </c>
      <c r="E218" s="5">
        <v>0.75694444444444442</v>
      </c>
    </row>
    <row r="219" spans="1:5" x14ac:dyDescent="0.25">
      <c r="A219" t="s">
        <v>241</v>
      </c>
      <c r="B219">
        <v>21.06</v>
      </c>
      <c r="C219">
        <v>2.0299999999999998</v>
      </c>
      <c r="D219">
        <v>129258902.95999999</v>
      </c>
      <c r="E219" s="5">
        <v>0.75694444444444442</v>
      </c>
    </row>
    <row r="220" spans="1:5" x14ac:dyDescent="0.25">
      <c r="A220" t="s">
        <v>242</v>
      </c>
      <c r="B220">
        <v>7.13</v>
      </c>
      <c r="C220">
        <v>0</v>
      </c>
      <c r="D220">
        <v>2276092.13</v>
      </c>
      <c r="E220" s="5">
        <v>0.75694444444444442</v>
      </c>
    </row>
    <row r="221" spans="1:5" x14ac:dyDescent="0.25">
      <c r="A221" t="s">
        <v>243</v>
      </c>
      <c r="B221">
        <v>61.6</v>
      </c>
      <c r="C221">
        <v>-2.0699999999999998</v>
      </c>
      <c r="D221">
        <v>18560142.949999999</v>
      </c>
      <c r="E221" s="5">
        <v>0.75694444444444442</v>
      </c>
    </row>
    <row r="222" spans="1:5" x14ac:dyDescent="0.25">
      <c r="A222" t="s">
        <v>244</v>
      </c>
      <c r="B222">
        <v>48</v>
      </c>
      <c r="C222">
        <v>3.9</v>
      </c>
      <c r="D222">
        <v>66297940.700000003</v>
      </c>
      <c r="E222" s="5">
        <v>0.75694444444444442</v>
      </c>
    </row>
    <row r="223" spans="1:5" x14ac:dyDescent="0.25">
      <c r="A223" t="s">
        <v>245</v>
      </c>
      <c r="B223">
        <v>8.39</v>
      </c>
      <c r="C223">
        <v>-2.1</v>
      </c>
      <c r="D223">
        <v>14818940.970000001</v>
      </c>
      <c r="E223" s="5">
        <v>0.75694444444444442</v>
      </c>
    </row>
    <row r="224" spans="1:5" x14ac:dyDescent="0.25">
      <c r="A224" t="s">
        <v>246</v>
      </c>
      <c r="B224">
        <v>4</v>
      </c>
      <c r="C224">
        <v>-0.74</v>
      </c>
      <c r="D224">
        <v>93904850.319999993</v>
      </c>
      <c r="E224" s="5">
        <v>0.75694444444444442</v>
      </c>
    </row>
    <row r="225" spans="1:5" x14ac:dyDescent="0.25">
      <c r="A225" t="s">
        <v>247</v>
      </c>
      <c r="B225">
        <v>6.15</v>
      </c>
      <c r="C225">
        <v>-0.16</v>
      </c>
      <c r="D225">
        <v>92262334.540000007</v>
      </c>
      <c r="E225" s="5">
        <v>0.75694444444444442</v>
      </c>
    </row>
    <row r="226" spans="1:5" x14ac:dyDescent="0.25">
      <c r="A226" t="s">
        <v>248</v>
      </c>
      <c r="B226">
        <v>135.9</v>
      </c>
      <c r="C226">
        <v>-1.95</v>
      </c>
      <c r="D226">
        <v>1256736564.3</v>
      </c>
      <c r="E226" s="5">
        <v>0.75694444444444442</v>
      </c>
    </row>
    <row r="227" spans="1:5" x14ac:dyDescent="0.25">
      <c r="A227" t="s">
        <v>249</v>
      </c>
      <c r="B227">
        <v>23.9</v>
      </c>
      <c r="C227">
        <v>0.25</v>
      </c>
      <c r="D227">
        <v>114277519.58</v>
      </c>
      <c r="E227" s="5">
        <v>0.75694444444444442</v>
      </c>
    </row>
    <row r="228" spans="1:5" x14ac:dyDescent="0.25">
      <c r="A228" t="s">
        <v>250</v>
      </c>
      <c r="B228">
        <v>28.22</v>
      </c>
      <c r="C228">
        <v>0.79</v>
      </c>
      <c r="D228">
        <v>24711084.460000001</v>
      </c>
      <c r="E228" s="5">
        <v>0.75694444444444442</v>
      </c>
    </row>
    <row r="229" spans="1:5" x14ac:dyDescent="0.25">
      <c r="A229" t="s">
        <v>251</v>
      </c>
      <c r="B229">
        <v>12.77</v>
      </c>
      <c r="C229">
        <v>-0.55000000000000004</v>
      </c>
      <c r="D229">
        <v>515388350.27999997</v>
      </c>
      <c r="E229" s="5">
        <v>0.75694444444444442</v>
      </c>
    </row>
    <row r="230" spans="1:5" x14ac:dyDescent="0.25">
      <c r="A230" t="s">
        <v>252</v>
      </c>
      <c r="B230">
        <v>13.8</v>
      </c>
      <c r="C230">
        <v>-2.54</v>
      </c>
      <c r="D230">
        <v>58040995.210000001</v>
      </c>
      <c r="E230" s="5">
        <v>0.75694444444444442</v>
      </c>
    </row>
    <row r="231" spans="1:5" x14ac:dyDescent="0.25">
      <c r="A231" t="s">
        <v>253</v>
      </c>
      <c r="B231">
        <v>56.3</v>
      </c>
      <c r="C231">
        <v>0.63</v>
      </c>
      <c r="D231">
        <v>266794452.55000001</v>
      </c>
      <c r="E231" s="5">
        <v>0.75694444444444442</v>
      </c>
    </row>
    <row r="232" spans="1:5" x14ac:dyDescent="0.25">
      <c r="A232" t="s">
        <v>254</v>
      </c>
      <c r="B232">
        <v>1.84</v>
      </c>
      <c r="C232">
        <v>-0.54</v>
      </c>
      <c r="D232">
        <v>16744463.199999999</v>
      </c>
      <c r="E232" s="5">
        <v>0.75694444444444442</v>
      </c>
    </row>
    <row r="233" spans="1:5" x14ac:dyDescent="0.25">
      <c r="A233" t="s">
        <v>255</v>
      </c>
      <c r="B233">
        <v>29.62</v>
      </c>
      <c r="C233">
        <v>2.14</v>
      </c>
      <c r="D233">
        <v>12671685.58</v>
      </c>
      <c r="E233" s="5">
        <v>0.75694444444444442</v>
      </c>
    </row>
    <row r="234" spans="1:5" x14ac:dyDescent="0.25">
      <c r="A234" t="s">
        <v>256</v>
      </c>
      <c r="B234">
        <v>16.78</v>
      </c>
      <c r="C234">
        <v>-1.47</v>
      </c>
      <c r="D234">
        <v>566784335.13</v>
      </c>
      <c r="E234" s="5">
        <v>0.75694444444444442</v>
      </c>
    </row>
    <row r="235" spans="1:5" x14ac:dyDescent="0.25">
      <c r="A235" t="s">
        <v>257</v>
      </c>
      <c r="B235">
        <v>53.9</v>
      </c>
      <c r="C235">
        <v>-2.5299999999999998</v>
      </c>
      <c r="D235">
        <v>16011246.699999999</v>
      </c>
      <c r="E235" s="5">
        <v>0.75694444444444442</v>
      </c>
    </row>
    <row r="236" spans="1:5" x14ac:dyDescent="0.25">
      <c r="A236" t="s">
        <v>258</v>
      </c>
      <c r="B236">
        <v>2.63</v>
      </c>
      <c r="C236">
        <v>-0.75</v>
      </c>
      <c r="D236">
        <v>93028554.959999993</v>
      </c>
      <c r="E236" s="5">
        <v>0.75694444444444442</v>
      </c>
    </row>
    <row r="237" spans="1:5" x14ac:dyDescent="0.25">
      <c r="A237" t="s">
        <v>259</v>
      </c>
      <c r="B237">
        <v>61.6</v>
      </c>
      <c r="C237">
        <v>0.41</v>
      </c>
      <c r="D237">
        <v>12809805.6</v>
      </c>
      <c r="E237" s="5">
        <v>0.75694444444444442</v>
      </c>
    </row>
    <row r="238" spans="1:5" x14ac:dyDescent="0.25">
      <c r="A238" t="s">
        <v>260</v>
      </c>
      <c r="B238">
        <v>8.94</v>
      </c>
      <c r="C238">
        <v>-1.22</v>
      </c>
      <c r="D238">
        <v>28619687.170000002</v>
      </c>
      <c r="E238" s="5">
        <v>0.75694444444444442</v>
      </c>
    </row>
    <row r="239" spans="1:5" x14ac:dyDescent="0.25">
      <c r="A239" t="s">
        <v>261</v>
      </c>
      <c r="B239">
        <v>6.4</v>
      </c>
      <c r="C239">
        <v>-1.23</v>
      </c>
      <c r="D239">
        <v>25233325.149999999</v>
      </c>
      <c r="E239" s="5">
        <v>0.75694444444444442</v>
      </c>
    </row>
    <row r="240" spans="1:5" x14ac:dyDescent="0.25">
      <c r="A240" t="s">
        <v>262</v>
      </c>
      <c r="B240">
        <v>3.76</v>
      </c>
      <c r="C240">
        <v>-1.57</v>
      </c>
      <c r="D240">
        <v>33967884.579999998</v>
      </c>
      <c r="E240" s="5">
        <v>0.75694444444444442</v>
      </c>
    </row>
    <row r="241" spans="1:5" x14ac:dyDescent="0.25">
      <c r="A241" t="s">
        <v>263</v>
      </c>
      <c r="B241">
        <v>16.96</v>
      </c>
      <c r="C241">
        <v>-2.64</v>
      </c>
      <c r="D241">
        <v>25678163.32</v>
      </c>
      <c r="E241" s="5">
        <v>0.75694444444444442</v>
      </c>
    </row>
    <row r="242" spans="1:5" x14ac:dyDescent="0.25">
      <c r="A242" t="s">
        <v>264</v>
      </c>
      <c r="B242">
        <v>12.44</v>
      </c>
      <c r="C242">
        <v>7.8</v>
      </c>
      <c r="D242">
        <v>13350811.07</v>
      </c>
      <c r="E242" s="5">
        <v>0.75694444444444442</v>
      </c>
    </row>
    <row r="243" spans="1:5" x14ac:dyDescent="0.25">
      <c r="A243" t="s">
        <v>265</v>
      </c>
      <c r="B243">
        <v>147.6</v>
      </c>
      <c r="C243">
        <v>1.79</v>
      </c>
      <c r="D243">
        <v>75536250.700000003</v>
      </c>
      <c r="E243" s="5">
        <v>0.75694444444444442</v>
      </c>
    </row>
    <row r="244" spans="1:5" x14ac:dyDescent="0.25">
      <c r="A244" t="s">
        <v>266</v>
      </c>
      <c r="B244">
        <v>4.46</v>
      </c>
      <c r="C244">
        <v>-1.98</v>
      </c>
      <c r="D244">
        <v>3455582.31</v>
      </c>
      <c r="E244" s="5">
        <v>0.75694444444444442</v>
      </c>
    </row>
    <row r="245" spans="1:5" x14ac:dyDescent="0.25">
      <c r="A245" t="s">
        <v>267</v>
      </c>
      <c r="B245">
        <v>4.8899999999999997</v>
      </c>
      <c r="C245">
        <v>-1.61</v>
      </c>
      <c r="D245">
        <v>36759668.439999998</v>
      </c>
      <c r="E245" s="5">
        <v>0.75694444444444442</v>
      </c>
    </row>
    <row r="246" spans="1:5" x14ac:dyDescent="0.25">
      <c r="A246" t="s">
        <v>268</v>
      </c>
      <c r="B246">
        <v>13.81</v>
      </c>
      <c r="C246">
        <v>-1.36</v>
      </c>
      <c r="D246">
        <v>8270195.4699999997</v>
      </c>
      <c r="E246" s="5">
        <v>0.75694444444444442</v>
      </c>
    </row>
    <row r="247" spans="1:5" x14ac:dyDescent="0.25">
      <c r="A247" t="s">
        <v>269</v>
      </c>
      <c r="B247">
        <v>2.3199999999999998</v>
      </c>
      <c r="C247">
        <v>-1.28</v>
      </c>
      <c r="D247">
        <v>11020111.58</v>
      </c>
      <c r="E247" s="5">
        <v>0.75694444444444442</v>
      </c>
    </row>
    <row r="248" spans="1:5" x14ac:dyDescent="0.25">
      <c r="A248" t="s">
        <v>270</v>
      </c>
      <c r="B248">
        <v>1.32</v>
      </c>
      <c r="C248">
        <v>-0.75</v>
      </c>
      <c r="D248">
        <v>26179520.300000001</v>
      </c>
      <c r="E248" s="5">
        <v>0.75694444444444442</v>
      </c>
    </row>
    <row r="249" spans="1:5" x14ac:dyDescent="0.25">
      <c r="A249" t="s">
        <v>271</v>
      </c>
      <c r="B249">
        <v>1.07</v>
      </c>
      <c r="C249">
        <v>0.94</v>
      </c>
      <c r="D249">
        <v>29026705.190000001</v>
      </c>
      <c r="E249" s="5">
        <v>0.75694444444444442</v>
      </c>
    </row>
    <row r="250" spans="1:5" x14ac:dyDescent="0.25">
      <c r="A250" t="s">
        <v>272</v>
      </c>
      <c r="B250">
        <v>1.55</v>
      </c>
      <c r="C250">
        <v>-1.27</v>
      </c>
      <c r="D250">
        <v>23370514.289999999</v>
      </c>
      <c r="E250" s="5">
        <v>0.75694444444444442</v>
      </c>
    </row>
    <row r="251" spans="1:5" x14ac:dyDescent="0.25">
      <c r="A251" t="s">
        <v>273</v>
      </c>
      <c r="B251">
        <v>3.11</v>
      </c>
      <c r="C251">
        <v>5.07</v>
      </c>
      <c r="D251">
        <v>25703602.98</v>
      </c>
      <c r="E251" s="5">
        <v>0.75694444444444442</v>
      </c>
    </row>
    <row r="252" spans="1:5" x14ac:dyDescent="0.25">
      <c r="A252" t="s">
        <v>274</v>
      </c>
      <c r="B252">
        <v>12.7</v>
      </c>
      <c r="C252">
        <v>-2.31</v>
      </c>
      <c r="D252">
        <v>149833603.08000001</v>
      </c>
      <c r="E252" s="5">
        <v>0.75694444444444442</v>
      </c>
    </row>
    <row r="253" spans="1:5" x14ac:dyDescent="0.25">
      <c r="A253" t="s">
        <v>275</v>
      </c>
      <c r="B253">
        <v>6.91</v>
      </c>
      <c r="C253">
        <v>1.92</v>
      </c>
      <c r="D253">
        <v>66884129.729999997</v>
      </c>
      <c r="E253" s="5">
        <v>0.75694444444444442</v>
      </c>
    </row>
    <row r="254" spans="1:5" x14ac:dyDescent="0.25">
      <c r="A254" t="s">
        <v>276</v>
      </c>
      <c r="B254">
        <v>12.73</v>
      </c>
      <c r="C254">
        <v>-1.77</v>
      </c>
      <c r="D254">
        <v>30228457.129999999</v>
      </c>
      <c r="E254" s="5">
        <v>0.75694444444444442</v>
      </c>
    </row>
    <row r="255" spans="1:5" x14ac:dyDescent="0.25">
      <c r="A255" t="s">
        <v>277</v>
      </c>
      <c r="B255">
        <v>481.5</v>
      </c>
      <c r="C255">
        <v>-2.0299999999999998</v>
      </c>
      <c r="D255">
        <v>73629794.75</v>
      </c>
      <c r="E255" s="5">
        <v>0.75694444444444442</v>
      </c>
    </row>
    <row r="256" spans="1:5" x14ac:dyDescent="0.25">
      <c r="A256" t="s">
        <v>278</v>
      </c>
      <c r="B256">
        <v>222.8</v>
      </c>
      <c r="C256">
        <v>-3.38</v>
      </c>
      <c r="D256">
        <v>55985116.100000001</v>
      </c>
      <c r="E256" s="5">
        <v>0.75694444444444442</v>
      </c>
    </row>
    <row r="257" spans="1:5" x14ac:dyDescent="0.25">
      <c r="A257" t="s">
        <v>279</v>
      </c>
      <c r="B257">
        <v>45.58</v>
      </c>
      <c r="C257">
        <v>3.22</v>
      </c>
      <c r="D257">
        <v>61136451.659999996</v>
      </c>
      <c r="E257" s="5">
        <v>0.75694444444444442</v>
      </c>
    </row>
    <row r="258" spans="1:5" x14ac:dyDescent="0.25">
      <c r="A258" t="s">
        <v>280</v>
      </c>
      <c r="B258">
        <v>300.5</v>
      </c>
      <c r="C258">
        <v>-0.83</v>
      </c>
      <c r="D258">
        <v>26261806</v>
      </c>
      <c r="E258" s="5">
        <v>0.75694444444444442</v>
      </c>
    </row>
    <row r="259" spans="1:5" x14ac:dyDescent="0.25">
      <c r="A259" t="s">
        <v>281</v>
      </c>
      <c r="B259">
        <v>34.380000000000003</v>
      </c>
      <c r="C259">
        <v>0.82</v>
      </c>
      <c r="D259">
        <v>187251859.59999999</v>
      </c>
      <c r="E259" s="5">
        <v>0.75694444444444442</v>
      </c>
    </row>
    <row r="260" spans="1:5" x14ac:dyDescent="0.25">
      <c r="A260" t="s">
        <v>282</v>
      </c>
      <c r="B260">
        <v>974357.5</v>
      </c>
      <c r="C260">
        <v>0</v>
      </c>
      <c r="D260">
        <v>0</v>
      </c>
      <c r="E260" s="5">
        <v>0.75694444444444442</v>
      </c>
    </row>
    <row r="261" spans="1:5" x14ac:dyDescent="0.25">
      <c r="A261" t="s">
        <v>283</v>
      </c>
      <c r="B261">
        <v>90.95</v>
      </c>
      <c r="C261">
        <v>0</v>
      </c>
      <c r="D261">
        <v>2985251.85</v>
      </c>
      <c r="E261" s="5">
        <v>0.75694444444444442</v>
      </c>
    </row>
    <row r="262" spans="1:5" x14ac:dyDescent="0.25">
      <c r="A262" t="s">
        <v>284</v>
      </c>
      <c r="B262">
        <v>499005</v>
      </c>
      <c r="C262">
        <v>0</v>
      </c>
      <c r="D262">
        <v>1996010</v>
      </c>
      <c r="E262" s="5">
        <v>0.75694444444444442</v>
      </c>
    </row>
    <row r="263" spans="1:5" x14ac:dyDescent="0.25">
      <c r="A263" t="s">
        <v>285</v>
      </c>
      <c r="B263">
        <v>25.68</v>
      </c>
      <c r="C263">
        <v>1.9</v>
      </c>
      <c r="D263">
        <v>5546597909.54</v>
      </c>
      <c r="E263" s="5">
        <v>0.75694444444444442</v>
      </c>
    </row>
    <row r="264" spans="1:5" x14ac:dyDescent="0.25">
      <c r="A264" t="s">
        <v>286</v>
      </c>
      <c r="B264">
        <v>35.08</v>
      </c>
      <c r="C264">
        <v>-0.74</v>
      </c>
      <c r="D264">
        <v>49010493.520000003</v>
      </c>
      <c r="E264" s="5">
        <v>0.75694444444444442</v>
      </c>
    </row>
    <row r="265" spans="1:5" x14ac:dyDescent="0.25">
      <c r="A265" t="s">
        <v>287</v>
      </c>
      <c r="B265">
        <v>12.38</v>
      </c>
      <c r="C265">
        <v>0.49</v>
      </c>
      <c r="D265">
        <v>183601476.72999999</v>
      </c>
      <c r="E265" s="5">
        <v>0.75694444444444442</v>
      </c>
    </row>
    <row r="266" spans="1:5" x14ac:dyDescent="0.25">
      <c r="A266" t="s">
        <v>288</v>
      </c>
      <c r="B266">
        <v>25.14</v>
      </c>
      <c r="C266">
        <v>-2.56</v>
      </c>
      <c r="D266">
        <v>21737854.18</v>
      </c>
      <c r="E266" s="5">
        <v>0.75694444444444442</v>
      </c>
    </row>
    <row r="267" spans="1:5" x14ac:dyDescent="0.25">
      <c r="A267" t="s">
        <v>289</v>
      </c>
      <c r="B267">
        <v>18.27</v>
      </c>
      <c r="C267">
        <v>6.59</v>
      </c>
      <c r="D267">
        <v>562563412.25999999</v>
      </c>
      <c r="E267" s="5">
        <v>0.75694444444444442</v>
      </c>
    </row>
    <row r="268" spans="1:5" x14ac:dyDescent="0.25">
      <c r="A268" t="s">
        <v>290</v>
      </c>
      <c r="B268">
        <v>7.56</v>
      </c>
      <c r="C268">
        <v>1.07</v>
      </c>
      <c r="D268">
        <v>24536432.870000001</v>
      </c>
      <c r="E268" s="5">
        <v>0.75694444444444442</v>
      </c>
    </row>
    <row r="269" spans="1:5" x14ac:dyDescent="0.25">
      <c r="A269" t="s">
        <v>291</v>
      </c>
      <c r="B269">
        <v>8051000</v>
      </c>
      <c r="C269">
        <v>0</v>
      </c>
      <c r="D269">
        <v>0</v>
      </c>
      <c r="E269" s="5">
        <v>0.75694444444444442</v>
      </c>
    </row>
    <row r="270" spans="1:5" x14ac:dyDescent="0.25">
      <c r="A270" t="s">
        <v>292</v>
      </c>
      <c r="B270">
        <v>31.98</v>
      </c>
      <c r="C270">
        <v>-2.5</v>
      </c>
      <c r="D270">
        <v>173470240.30000001</v>
      </c>
      <c r="E270" s="5">
        <v>0.75694444444444442</v>
      </c>
    </row>
    <row r="271" spans="1:5" x14ac:dyDescent="0.25">
      <c r="A271" t="s">
        <v>293</v>
      </c>
      <c r="B271">
        <v>11.12</v>
      </c>
      <c r="C271">
        <v>4.12</v>
      </c>
      <c r="D271">
        <v>26553637.760000002</v>
      </c>
      <c r="E271" s="5">
        <v>0.75694444444444442</v>
      </c>
    </row>
    <row r="272" spans="1:5" x14ac:dyDescent="0.25">
      <c r="A272" t="s">
        <v>18</v>
      </c>
      <c r="B272">
        <v>10.37</v>
      </c>
      <c r="C272">
        <v>-1.71</v>
      </c>
      <c r="D272">
        <v>47708532.590000004</v>
      </c>
      <c r="E272" s="5">
        <v>0.75694444444444442</v>
      </c>
    </row>
    <row r="273" spans="1:5" x14ac:dyDescent="0.25">
      <c r="A273" t="s">
        <v>294</v>
      </c>
      <c r="B273">
        <v>31.34</v>
      </c>
      <c r="C273">
        <v>6.6</v>
      </c>
      <c r="D273">
        <v>505762757.45999998</v>
      </c>
      <c r="E273" s="5">
        <v>0.75694444444444442</v>
      </c>
    </row>
    <row r="274" spans="1:5" x14ac:dyDescent="0.25">
      <c r="A274" t="s">
        <v>295</v>
      </c>
      <c r="B274">
        <v>15.38</v>
      </c>
      <c r="C274">
        <v>3.29</v>
      </c>
      <c r="D274">
        <v>55523345.969999999</v>
      </c>
      <c r="E274" s="5">
        <v>0.75694444444444442</v>
      </c>
    </row>
    <row r="275" spans="1:5" x14ac:dyDescent="0.25">
      <c r="A275" t="s">
        <v>296</v>
      </c>
      <c r="B275">
        <v>38.5</v>
      </c>
      <c r="C275">
        <v>-1.03</v>
      </c>
      <c r="D275">
        <v>14974106.699999999</v>
      </c>
      <c r="E275" s="5">
        <v>0.75694444444444442</v>
      </c>
    </row>
    <row r="276" spans="1:5" x14ac:dyDescent="0.25">
      <c r="A276" t="s">
        <v>297</v>
      </c>
      <c r="B276">
        <v>6.04</v>
      </c>
      <c r="C276">
        <v>1.17</v>
      </c>
      <c r="D276">
        <v>87527494.890000001</v>
      </c>
      <c r="E276" s="5">
        <v>0.75694444444444442</v>
      </c>
    </row>
    <row r="277" spans="1:5" x14ac:dyDescent="0.25">
      <c r="A277" t="s">
        <v>298</v>
      </c>
      <c r="B277">
        <v>131</v>
      </c>
      <c r="C277">
        <v>-0.15</v>
      </c>
      <c r="D277">
        <v>58926117.100000001</v>
      </c>
      <c r="E277" s="5">
        <v>0.75694444444444442</v>
      </c>
    </row>
    <row r="278" spans="1:5" x14ac:dyDescent="0.25">
      <c r="A278" t="s">
        <v>299</v>
      </c>
      <c r="B278">
        <v>94.55</v>
      </c>
      <c r="C278">
        <v>-4.59</v>
      </c>
      <c r="D278">
        <v>21083882.449999999</v>
      </c>
      <c r="E278" s="5">
        <v>0.75694444444444442</v>
      </c>
    </row>
    <row r="279" spans="1:5" x14ac:dyDescent="0.25">
      <c r="A279" t="s">
        <v>300</v>
      </c>
      <c r="B279">
        <v>12.33</v>
      </c>
      <c r="C279">
        <v>0.9</v>
      </c>
      <c r="D279">
        <v>64180108.670000002</v>
      </c>
      <c r="E279" s="5">
        <v>0.75694444444444442</v>
      </c>
    </row>
    <row r="280" spans="1:5" x14ac:dyDescent="0.25">
      <c r="A280" t="s">
        <v>19</v>
      </c>
      <c r="B280">
        <v>8.85</v>
      </c>
      <c r="C280">
        <v>-1.01</v>
      </c>
      <c r="D280">
        <v>74537367.849999994</v>
      </c>
      <c r="E280" s="5">
        <v>0.75694444444444442</v>
      </c>
    </row>
    <row r="281" spans="1:5" x14ac:dyDescent="0.25">
      <c r="A281" t="s">
        <v>301</v>
      </c>
      <c r="B281">
        <v>74.349999999999994</v>
      </c>
      <c r="C281">
        <v>1.85</v>
      </c>
      <c r="D281">
        <v>13029597.050000001</v>
      </c>
      <c r="E281" s="5">
        <v>0.75694444444444442</v>
      </c>
    </row>
    <row r="282" spans="1:5" x14ac:dyDescent="0.25">
      <c r="A282" t="s">
        <v>302</v>
      </c>
      <c r="B282">
        <v>26.5</v>
      </c>
      <c r="C282">
        <v>0</v>
      </c>
      <c r="D282">
        <v>78807773.540000007</v>
      </c>
      <c r="E282" s="5">
        <v>0.75694444444444442</v>
      </c>
    </row>
    <row r="283" spans="1:5" x14ac:dyDescent="0.25">
      <c r="A283" t="s">
        <v>303</v>
      </c>
      <c r="B283">
        <v>2.15</v>
      </c>
      <c r="C283">
        <v>-1.38</v>
      </c>
      <c r="D283">
        <v>78658479.900000006</v>
      </c>
      <c r="E283" s="5">
        <v>0.75694444444444442</v>
      </c>
    </row>
    <row r="284" spans="1:5" x14ac:dyDescent="0.25">
      <c r="A284" t="s">
        <v>304</v>
      </c>
      <c r="B284">
        <v>32.96</v>
      </c>
      <c r="C284">
        <v>-1.26</v>
      </c>
      <c r="D284">
        <v>145589992.96000001</v>
      </c>
      <c r="E284" s="5">
        <v>0.75694444444444442</v>
      </c>
    </row>
    <row r="285" spans="1:5" x14ac:dyDescent="0.25">
      <c r="A285" t="s">
        <v>305</v>
      </c>
      <c r="B285">
        <v>85.3</v>
      </c>
      <c r="C285">
        <v>9.99</v>
      </c>
      <c r="D285">
        <v>520313583.75</v>
      </c>
      <c r="E285" s="5">
        <v>0.75694444444444442</v>
      </c>
    </row>
    <row r="286" spans="1:5" x14ac:dyDescent="0.25">
      <c r="A286" t="s">
        <v>306</v>
      </c>
      <c r="B286">
        <v>32.08</v>
      </c>
      <c r="C286">
        <v>-1.9</v>
      </c>
      <c r="D286">
        <v>226570576.81999999</v>
      </c>
      <c r="E286" s="5">
        <v>0.75694444444444442</v>
      </c>
    </row>
    <row r="287" spans="1:5" x14ac:dyDescent="0.25">
      <c r="A287" t="s">
        <v>20</v>
      </c>
      <c r="B287">
        <v>158</v>
      </c>
      <c r="C287">
        <v>-1</v>
      </c>
      <c r="D287">
        <v>1862859268.2</v>
      </c>
      <c r="E287" s="5">
        <v>0.75694444444444442</v>
      </c>
    </row>
    <row r="288" spans="1:5" x14ac:dyDescent="0.25">
      <c r="A288" t="s">
        <v>307</v>
      </c>
      <c r="B288">
        <v>460</v>
      </c>
      <c r="C288">
        <v>-1.08</v>
      </c>
      <c r="D288">
        <v>3764577</v>
      </c>
      <c r="E288" s="5">
        <v>0.75694444444444442</v>
      </c>
    </row>
    <row r="289" spans="1:5" x14ac:dyDescent="0.25">
      <c r="A289" t="s">
        <v>308</v>
      </c>
      <c r="B289">
        <v>1.02</v>
      </c>
      <c r="C289">
        <v>-0.97</v>
      </c>
      <c r="D289">
        <v>786691.57</v>
      </c>
      <c r="E289" s="5">
        <v>0.75694444444444442</v>
      </c>
    </row>
    <row r="290" spans="1:5" x14ac:dyDescent="0.25">
      <c r="A290" t="s">
        <v>309</v>
      </c>
      <c r="B290">
        <v>10.3</v>
      </c>
      <c r="C290">
        <v>2.4900000000000002</v>
      </c>
      <c r="D290">
        <v>31645616.739999998</v>
      </c>
      <c r="E290" s="5">
        <v>0.75694444444444442</v>
      </c>
    </row>
    <row r="291" spans="1:5" x14ac:dyDescent="0.25">
      <c r="A291" t="s">
        <v>310</v>
      </c>
      <c r="B291">
        <v>74.25</v>
      </c>
      <c r="C291">
        <v>10</v>
      </c>
      <c r="D291">
        <v>55848399.75</v>
      </c>
      <c r="E291" s="5">
        <v>0.75694444444444442</v>
      </c>
    </row>
    <row r="292" spans="1:5" x14ac:dyDescent="0.25">
      <c r="A292" t="s">
        <v>311</v>
      </c>
      <c r="B292">
        <v>33.659999999999997</v>
      </c>
      <c r="C292">
        <v>0.9</v>
      </c>
      <c r="D292">
        <v>5922136.7599999998</v>
      </c>
      <c r="E292" s="5">
        <v>0.75694444444444442</v>
      </c>
    </row>
    <row r="293" spans="1:5" x14ac:dyDescent="0.25">
      <c r="A293" t="s">
        <v>312</v>
      </c>
      <c r="B293">
        <v>6.52</v>
      </c>
      <c r="C293">
        <v>1.0900000000000001</v>
      </c>
      <c r="D293">
        <v>7821667.2800000003</v>
      </c>
      <c r="E293" s="5">
        <v>0.75694444444444442</v>
      </c>
    </row>
    <row r="294" spans="1:5" x14ac:dyDescent="0.25">
      <c r="A294" t="s">
        <v>313</v>
      </c>
      <c r="B294">
        <v>3.18</v>
      </c>
      <c r="C294">
        <v>-1.24</v>
      </c>
      <c r="D294">
        <v>71012281.150000006</v>
      </c>
      <c r="E294" s="5">
        <v>0.75694444444444442</v>
      </c>
    </row>
    <row r="295" spans="1:5" x14ac:dyDescent="0.25">
      <c r="A295" t="s">
        <v>314</v>
      </c>
      <c r="B295">
        <v>24.34</v>
      </c>
      <c r="C295">
        <v>-2.64</v>
      </c>
      <c r="D295">
        <v>93427777.359999999</v>
      </c>
      <c r="E295" s="5">
        <v>0.75694444444444442</v>
      </c>
    </row>
    <row r="296" spans="1:5" x14ac:dyDescent="0.25">
      <c r="A296" t="s">
        <v>315</v>
      </c>
      <c r="B296">
        <v>25.28</v>
      </c>
      <c r="C296">
        <v>3.35</v>
      </c>
      <c r="D296">
        <v>37243603.380000003</v>
      </c>
      <c r="E296" s="5">
        <v>0.75694444444444442</v>
      </c>
    </row>
    <row r="297" spans="1:5" x14ac:dyDescent="0.25">
      <c r="A297" t="s">
        <v>316</v>
      </c>
      <c r="B297">
        <v>27.96</v>
      </c>
      <c r="C297">
        <v>-0.78</v>
      </c>
      <c r="D297">
        <v>5162241.3600000003</v>
      </c>
      <c r="E297" s="5">
        <v>0.75694444444444442</v>
      </c>
    </row>
    <row r="298" spans="1:5" x14ac:dyDescent="0.25">
      <c r="A298" t="s">
        <v>317</v>
      </c>
      <c r="B298">
        <v>35</v>
      </c>
      <c r="C298">
        <v>2.94</v>
      </c>
      <c r="D298">
        <v>34385492.020000003</v>
      </c>
      <c r="E298" s="5">
        <v>0.75694444444444442</v>
      </c>
    </row>
    <row r="299" spans="1:5" x14ac:dyDescent="0.25">
      <c r="A299" t="s">
        <v>318</v>
      </c>
      <c r="B299">
        <v>64.7</v>
      </c>
      <c r="C299">
        <v>-1.9</v>
      </c>
      <c r="D299">
        <v>149306267.25</v>
      </c>
      <c r="E299" s="5">
        <v>0.75694444444444442</v>
      </c>
    </row>
    <row r="300" spans="1:5" x14ac:dyDescent="0.25">
      <c r="A300" t="s">
        <v>319</v>
      </c>
      <c r="B300">
        <v>5.32</v>
      </c>
      <c r="C300">
        <v>-0.37</v>
      </c>
      <c r="D300">
        <v>8096721.3799999999</v>
      </c>
      <c r="E300" s="5">
        <v>0.75694444444444442</v>
      </c>
    </row>
    <row r="301" spans="1:5" x14ac:dyDescent="0.25">
      <c r="A301" t="s">
        <v>320</v>
      </c>
      <c r="B301">
        <v>61.45</v>
      </c>
      <c r="C301">
        <v>0.41</v>
      </c>
      <c r="D301">
        <v>122543267.15000001</v>
      </c>
      <c r="E301" s="5">
        <v>0.75694444444444442</v>
      </c>
    </row>
    <row r="302" spans="1:5" x14ac:dyDescent="0.25">
      <c r="A302" t="s">
        <v>321</v>
      </c>
      <c r="B302">
        <v>20.100000000000001</v>
      </c>
      <c r="C302">
        <v>1.77</v>
      </c>
      <c r="D302">
        <v>21625387.620000001</v>
      </c>
      <c r="E302" s="5">
        <v>0.75694444444444442</v>
      </c>
    </row>
    <row r="303" spans="1:5" x14ac:dyDescent="0.25">
      <c r="A303" t="s">
        <v>322</v>
      </c>
      <c r="B303">
        <v>49.48</v>
      </c>
      <c r="C303">
        <v>-3.55</v>
      </c>
      <c r="D303">
        <v>269869781.72000003</v>
      </c>
      <c r="E303" s="5">
        <v>0.75694444444444442</v>
      </c>
    </row>
    <row r="304" spans="1:5" x14ac:dyDescent="0.25">
      <c r="A304" t="s">
        <v>323</v>
      </c>
      <c r="B304">
        <v>223.7</v>
      </c>
      <c r="C304">
        <v>-2.57</v>
      </c>
      <c r="D304">
        <v>587751167.29999995</v>
      </c>
      <c r="E304" s="5">
        <v>0.75694444444444442</v>
      </c>
    </row>
    <row r="305" spans="1:5" x14ac:dyDescent="0.25">
      <c r="A305" t="s">
        <v>324</v>
      </c>
      <c r="B305">
        <v>7175</v>
      </c>
      <c r="C305">
        <v>-7.0000000000000007E-2</v>
      </c>
      <c r="D305">
        <v>101757140</v>
      </c>
      <c r="E305" s="5">
        <v>0.75694444444444442</v>
      </c>
    </row>
    <row r="306" spans="1:5" x14ac:dyDescent="0.25">
      <c r="A306" t="s">
        <v>325</v>
      </c>
      <c r="B306">
        <v>41.4</v>
      </c>
      <c r="C306">
        <v>1.97</v>
      </c>
      <c r="D306">
        <v>128915627.81999999</v>
      </c>
      <c r="E306" s="5">
        <v>0.75694444444444442</v>
      </c>
    </row>
    <row r="307" spans="1:5" x14ac:dyDescent="0.25">
      <c r="A307" t="s">
        <v>326</v>
      </c>
      <c r="B307">
        <v>80.349999999999994</v>
      </c>
      <c r="C307">
        <v>0.25</v>
      </c>
      <c r="D307">
        <v>54253400</v>
      </c>
      <c r="E307" s="5">
        <v>0.75694444444444442</v>
      </c>
    </row>
    <row r="308" spans="1:5" x14ac:dyDescent="0.25">
      <c r="A308" t="s">
        <v>327</v>
      </c>
      <c r="B308">
        <v>46.86</v>
      </c>
      <c r="C308">
        <v>2</v>
      </c>
      <c r="D308">
        <v>615322173.53999996</v>
      </c>
      <c r="E308" s="5">
        <v>0.75694444444444442</v>
      </c>
    </row>
    <row r="309" spans="1:5" x14ac:dyDescent="0.25">
      <c r="A309" t="s">
        <v>328</v>
      </c>
      <c r="B309">
        <v>20.36</v>
      </c>
      <c r="C309">
        <v>0.1</v>
      </c>
      <c r="D309">
        <v>1770810334.1600001</v>
      </c>
      <c r="E309" s="5">
        <v>0.75694444444444442</v>
      </c>
    </row>
    <row r="310" spans="1:5" x14ac:dyDescent="0.25">
      <c r="A310" t="s">
        <v>329</v>
      </c>
      <c r="B310">
        <v>21.4</v>
      </c>
      <c r="C310">
        <v>-2.73</v>
      </c>
      <c r="D310">
        <v>32195581.879999999</v>
      </c>
      <c r="E310" s="5">
        <v>0.75694444444444442</v>
      </c>
    </row>
    <row r="311" spans="1:5" x14ac:dyDescent="0.25">
      <c r="A311" t="s">
        <v>330</v>
      </c>
      <c r="B311">
        <v>19.87</v>
      </c>
      <c r="C311">
        <v>-1.05</v>
      </c>
      <c r="D311">
        <v>15160095.390000001</v>
      </c>
      <c r="E311" s="5">
        <v>0.75694444444444442</v>
      </c>
    </row>
    <row r="312" spans="1:5" x14ac:dyDescent="0.25">
      <c r="A312" t="s">
        <v>331</v>
      </c>
      <c r="B312">
        <v>25.34</v>
      </c>
      <c r="C312">
        <v>-1.71</v>
      </c>
      <c r="D312">
        <v>742430588.88</v>
      </c>
      <c r="E312" s="5">
        <v>0.75694444444444442</v>
      </c>
    </row>
    <row r="313" spans="1:5" x14ac:dyDescent="0.25">
      <c r="A313" t="s">
        <v>332</v>
      </c>
      <c r="B313">
        <v>36.200000000000003</v>
      </c>
      <c r="C313">
        <v>-1.2</v>
      </c>
      <c r="D313">
        <v>39354269.780000001</v>
      </c>
      <c r="E313" s="5">
        <v>0.75694444444444442</v>
      </c>
    </row>
    <row r="314" spans="1:5" x14ac:dyDescent="0.25">
      <c r="A314" t="s">
        <v>333</v>
      </c>
      <c r="B314">
        <v>15</v>
      </c>
      <c r="C314">
        <v>0.6</v>
      </c>
      <c r="D314">
        <v>30733952.530000001</v>
      </c>
      <c r="E314" s="5">
        <v>0.75694444444444442</v>
      </c>
    </row>
    <row r="315" spans="1:5" x14ac:dyDescent="0.25">
      <c r="A315" t="s">
        <v>334</v>
      </c>
      <c r="B315">
        <v>7.63</v>
      </c>
      <c r="C315">
        <v>1.06</v>
      </c>
      <c r="D315">
        <v>20100626.920000002</v>
      </c>
      <c r="E315" s="5">
        <v>0.75694444444444442</v>
      </c>
    </row>
    <row r="316" spans="1:5" x14ac:dyDescent="0.25">
      <c r="A316" t="s">
        <v>335</v>
      </c>
      <c r="B316">
        <v>11.76</v>
      </c>
      <c r="C316">
        <v>-0.68</v>
      </c>
      <c r="D316">
        <v>110246472.08</v>
      </c>
      <c r="E316" s="5">
        <v>0.75694444444444442</v>
      </c>
    </row>
    <row r="317" spans="1:5" x14ac:dyDescent="0.25">
      <c r="A317" t="s">
        <v>336</v>
      </c>
      <c r="B317">
        <v>34.5</v>
      </c>
      <c r="C317">
        <v>7.54</v>
      </c>
      <c r="D317">
        <v>106379905.56</v>
      </c>
      <c r="E317" s="5">
        <v>0.75694444444444442</v>
      </c>
    </row>
    <row r="318" spans="1:5" x14ac:dyDescent="0.25">
      <c r="A318" t="s">
        <v>337</v>
      </c>
      <c r="B318">
        <v>21.4</v>
      </c>
      <c r="C318">
        <v>-1.38</v>
      </c>
      <c r="D318">
        <v>20768521.600000001</v>
      </c>
      <c r="E318" s="5">
        <v>0.75694444444444442</v>
      </c>
    </row>
    <row r="319" spans="1:5" x14ac:dyDescent="0.25">
      <c r="A319" t="s">
        <v>338</v>
      </c>
      <c r="B319">
        <v>1765</v>
      </c>
      <c r="C319">
        <v>3.22</v>
      </c>
      <c r="D319">
        <v>1460170</v>
      </c>
      <c r="E319" s="5">
        <v>0.75694444444444442</v>
      </c>
    </row>
    <row r="320" spans="1:5" x14ac:dyDescent="0.25">
      <c r="A320" t="s">
        <v>339</v>
      </c>
      <c r="B320">
        <v>90</v>
      </c>
      <c r="C320">
        <v>-1.1000000000000001</v>
      </c>
      <c r="D320">
        <v>101924417.84999999</v>
      </c>
      <c r="E320" s="5">
        <v>0.75694444444444442</v>
      </c>
    </row>
    <row r="321" spans="1:5" x14ac:dyDescent="0.25">
      <c r="A321" t="s">
        <v>340</v>
      </c>
      <c r="B321">
        <v>67.650000000000006</v>
      </c>
      <c r="C321">
        <v>2.11</v>
      </c>
      <c r="D321">
        <v>29423719.350000001</v>
      </c>
      <c r="E321" s="5">
        <v>0.75694444444444442</v>
      </c>
    </row>
    <row r="322" spans="1:5" x14ac:dyDescent="0.25">
      <c r="A322" t="s">
        <v>341</v>
      </c>
      <c r="B322">
        <v>57.8</v>
      </c>
      <c r="C322">
        <v>0.26</v>
      </c>
      <c r="D322">
        <v>8489632.8000000007</v>
      </c>
      <c r="E322" s="5">
        <v>0.75694444444444442</v>
      </c>
    </row>
    <row r="323" spans="1:5" x14ac:dyDescent="0.25">
      <c r="A323" t="s">
        <v>342</v>
      </c>
      <c r="B323">
        <v>43</v>
      </c>
      <c r="C323">
        <v>-1.1499999999999999</v>
      </c>
      <c r="D323">
        <v>1298705.1000000001</v>
      </c>
      <c r="E323" s="5">
        <v>0.75694444444444442</v>
      </c>
    </row>
    <row r="324" spans="1:5" x14ac:dyDescent="0.25">
      <c r="A324" t="s">
        <v>343</v>
      </c>
      <c r="B324">
        <v>58.6</v>
      </c>
      <c r="C324">
        <v>0.17</v>
      </c>
      <c r="D324">
        <v>45927570.799999997</v>
      </c>
      <c r="E324" s="5">
        <v>0.75694444444444442</v>
      </c>
    </row>
    <row r="325" spans="1:5" x14ac:dyDescent="0.25">
      <c r="A325" t="s">
        <v>344</v>
      </c>
      <c r="B325">
        <v>22.58</v>
      </c>
      <c r="C325">
        <v>0.27</v>
      </c>
      <c r="D325">
        <v>110505590.95999999</v>
      </c>
      <c r="E325" s="5">
        <v>0.75694444444444442</v>
      </c>
    </row>
    <row r="326" spans="1:5" x14ac:dyDescent="0.25">
      <c r="A326" t="s">
        <v>345</v>
      </c>
      <c r="B326">
        <v>24.44</v>
      </c>
      <c r="C326">
        <v>4</v>
      </c>
      <c r="D326">
        <v>108352165.02</v>
      </c>
      <c r="E326" s="5">
        <v>0.75694444444444442</v>
      </c>
    </row>
    <row r="327" spans="1:5" x14ac:dyDescent="0.25">
      <c r="A327" t="s">
        <v>346</v>
      </c>
      <c r="B327">
        <v>58.9</v>
      </c>
      <c r="C327">
        <v>1.2</v>
      </c>
      <c r="D327">
        <v>57614264.549999997</v>
      </c>
      <c r="E327" s="5">
        <v>0.75694444444444442</v>
      </c>
    </row>
    <row r="328" spans="1:5" x14ac:dyDescent="0.25">
      <c r="A328" t="s">
        <v>347</v>
      </c>
      <c r="B328">
        <v>8.0299999999999994</v>
      </c>
      <c r="C328">
        <v>-0.74</v>
      </c>
      <c r="D328">
        <v>40785896.43</v>
      </c>
      <c r="E328" s="5">
        <v>0.75694444444444442</v>
      </c>
    </row>
    <row r="329" spans="1:5" x14ac:dyDescent="0.25">
      <c r="A329" t="s">
        <v>348</v>
      </c>
      <c r="B329">
        <v>221</v>
      </c>
      <c r="C329">
        <v>0.45</v>
      </c>
      <c r="D329">
        <v>44839104.100000001</v>
      </c>
      <c r="E329" s="5">
        <v>0.75694444444444442</v>
      </c>
    </row>
    <row r="330" spans="1:5" x14ac:dyDescent="0.25">
      <c r="A330" t="s">
        <v>349</v>
      </c>
      <c r="B330">
        <v>49.34</v>
      </c>
      <c r="C330">
        <v>8.44</v>
      </c>
      <c r="D330">
        <v>78404495.659999996</v>
      </c>
      <c r="E330" s="5">
        <v>0.75694444444444442</v>
      </c>
    </row>
    <row r="331" spans="1:5" x14ac:dyDescent="0.25">
      <c r="A331" t="s">
        <v>350</v>
      </c>
      <c r="B331">
        <v>78.650000000000006</v>
      </c>
      <c r="C331">
        <v>0.38</v>
      </c>
      <c r="D331">
        <v>150623966.15000001</v>
      </c>
      <c r="E331" s="5">
        <v>0.75694444444444442</v>
      </c>
    </row>
    <row r="332" spans="1:5" x14ac:dyDescent="0.25">
      <c r="A332" t="s">
        <v>351</v>
      </c>
      <c r="B332">
        <v>3.74</v>
      </c>
      <c r="C332">
        <v>0.81</v>
      </c>
      <c r="D332">
        <v>15840111.35</v>
      </c>
      <c r="E332" s="5">
        <v>0.75694444444444442</v>
      </c>
    </row>
    <row r="333" spans="1:5" x14ac:dyDescent="0.25">
      <c r="A333" t="s">
        <v>352</v>
      </c>
      <c r="B333">
        <v>64.05</v>
      </c>
      <c r="C333">
        <v>-1.69</v>
      </c>
      <c r="D333">
        <v>12042612.800000001</v>
      </c>
      <c r="E333" s="5">
        <v>0.75694444444444442</v>
      </c>
    </row>
    <row r="334" spans="1:5" x14ac:dyDescent="0.25">
      <c r="A334" t="s">
        <v>353</v>
      </c>
      <c r="B334">
        <v>981.5</v>
      </c>
      <c r="C334">
        <v>9.9700000000000006</v>
      </c>
      <c r="D334">
        <v>162064416.5</v>
      </c>
      <c r="E334" s="5">
        <v>0.75694444444444442</v>
      </c>
    </row>
    <row r="335" spans="1:5" x14ac:dyDescent="0.25">
      <c r="A335" t="s">
        <v>354</v>
      </c>
      <c r="B335">
        <v>67.3</v>
      </c>
      <c r="C335">
        <v>0</v>
      </c>
      <c r="D335">
        <v>17407218.699999999</v>
      </c>
      <c r="E335" s="5">
        <v>0.75694444444444442</v>
      </c>
    </row>
    <row r="336" spans="1:5" x14ac:dyDescent="0.25">
      <c r="A336" t="s">
        <v>355</v>
      </c>
      <c r="B336">
        <v>10.199999999999999</v>
      </c>
      <c r="C336">
        <v>-0.2</v>
      </c>
      <c r="D336">
        <v>29228577.440000001</v>
      </c>
      <c r="E336" s="5">
        <v>0.75694444444444442</v>
      </c>
    </row>
    <row r="337" spans="1:5" x14ac:dyDescent="0.25">
      <c r="A337" t="s">
        <v>356</v>
      </c>
      <c r="B337">
        <v>47</v>
      </c>
      <c r="C337">
        <v>-1.8</v>
      </c>
      <c r="D337">
        <v>9949706.4399999995</v>
      </c>
      <c r="E337" s="5">
        <v>0.75694444444444442</v>
      </c>
    </row>
    <row r="338" spans="1:5" x14ac:dyDescent="0.25">
      <c r="A338" t="s">
        <v>357</v>
      </c>
      <c r="B338">
        <v>6.06</v>
      </c>
      <c r="C338">
        <v>9.98</v>
      </c>
      <c r="D338">
        <v>60676106.369999997</v>
      </c>
      <c r="E338" s="5">
        <v>0.75694444444444442</v>
      </c>
    </row>
    <row r="339" spans="1:5" x14ac:dyDescent="0.25">
      <c r="A339" t="s">
        <v>358</v>
      </c>
      <c r="B339">
        <v>8.1300000000000008</v>
      </c>
      <c r="C339">
        <v>1.63</v>
      </c>
      <c r="D339">
        <v>17100751.489999998</v>
      </c>
      <c r="E339" s="5">
        <v>0.75694444444444442</v>
      </c>
    </row>
    <row r="340" spans="1:5" x14ac:dyDescent="0.25">
      <c r="A340" t="s">
        <v>359</v>
      </c>
      <c r="B340">
        <v>17.66</v>
      </c>
      <c r="C340">
        <v>9.9600000000000009</v>
      </c>
      <c r="D340">
        <v>348939794.44999999</v>
      </c>
      <c r="E340" s="5">
        <v>0.75694444444444442</v>
      </c>
    </row>
    <row r="341" spans="1:5" x14ac:dyDescent="0.25">
      <c r="A341" t="s">
        <v>360</v>
      </c>
      <c r="B341">
        <v>57.4</v>
      </c>
      <c r="C341">
        <v>6.3</v>
      </c>
      <c r="D341">
        <v>35291370.5</v>
      </c>
      <c r="E341" s="5">
        <v>0.75694444444444442</v>
      </c>
    </row>
    <row r="342" spans="1:5" x14ac:dyDescent="0.25">
      <c r="A342" t="s">
        <v>361</v>
      </c>
      <c r="B342">
        <v>4.54</v>
      </c>
      <c r="C342">
        <v>2.25</v>
      </c>
      <c r="D342">
        <v>95524770.359999999</v>
      </c>
      <c r="E342" s="5">
        <v>0.75694444444444442</v>
      </c>
    </row>
    <row r="343" spans="1:5" x14ac:dyDescent="0.25">
      <c r="A343" t="s">
        <v>21</v>
      </c>
      <c r="B343">
        <v>130</v>
      </c>
      <c r="C343">
        <v>2.36</v>
      </c>
      <c r="D343">
        <v>336519099.39999998</v>
      </c>
      <c r="E343" s="5">
        <v>0.75694444444444442</v>
      </c>
    </row>
    <row r="344" spans="1:5" x14ac:dyDescent="0.25">
      <c r="A344" t="s">
        <v>362</v>
      </c>
      <c r="B344">
        <v>31.12</v>
      </c>
      <c r="C344">
        <v>1.63</v>
      </c>
      <c r="D344">
        <v>24115816.640000001</v>
      </c>
      <c r="E344" s="5">
        <v>0.75694444444444442</v>
      </c>
    </row>
    <row r="345" spans="1:5" x14ac:dyDescent="0.25">
      <c r="A345" t="s">
        <v>363</v>
      </c>
      <c r="B345">
        <v>4.32</v>
      </c>
      <c r="C345">
        <v>1.41</v>
      </c>
      <c r="D345">
        <v>23768791.329999998</v>
      </c>
      <c r="E345" s="5">
        <v>0.75694444444444442</v>
      </c>
    </row>
    <row r="346" spans="1:5" x14ac:dyDescent="0.25">
      <c r="A346" t="s">
        <v>364</v>
      </c>
      <c r="B346">
        <v>39.82</v>
      </c>
      <c r="C346">
        <v>10</v>
      </c>
      <c r="D346">
        <v>2226499853.3400002</v>
      </c>
      <c r="E346" s="5">
        <v>0.75694444444444442</v>
      </c>
    </row>
    <row r="347" spans="1:5" x14ac:dyDescent="0.25">
      <c r="A347" t="s">
        <v>365</v>
      </c>
      <c r="B347">
        <v>65</v>
      </c>
      <c r="C347">
        <v>-2.0299999999999998</v>
      </c>
      <c r="D347">
        <v>222922733.94999999</v>
      </c>
      <c r="E347" s="5">
        <v>0.75694444444444442</v>
      </c>
    </row>
    <row r="348" spans="1:5" x14ac:dyDescent="0.25">
      <c r="A348" t="s">
        <v>366</v>
      </c>
      <c r="B348">
        <v>8.27</v>
      </c>
      <c r="C348">
        <v>-0.72</v>
      </c>
      <c r="D348">
        <v>1748206.78</v>
      </c>
      <c r="E348" s="5">
        <v>0.75694444444444442</v>
      </c>
    </row>
    <row r="349" spans="1:5" x14ac:dyDescent="0.25">
      <c r="A349" t="s">
        <v>367</v>
      </c>
      <c r="B349">
        <v>13.98</v>
      </c>
      <c r="C349">
        <v>-1.55</v>
      </c>
      <c r="D349">
        <v>21399494.02</v>
      </c>
      <c r="E349" s="5">
        <v>0.75694444444444442</v>
      </c>
    </row>
    <row r="350" spans="1:5" x14ac:dyDescent="0.25">
      <c r="A350" t="s">
        <v>368</v>
      </c>
      <c r="B350">
        <v>79</v>
      </c>
      <c r="C350">
        <v>-2.5299999999999998</v>
      </c>
      <c r="D350">
        <v>56495987.799999997</v>
      </c>
      <c r="E350" s="5">
        <v>0.75694444444444442</v>
      </c>
    </row>
    <row r="351" spans="1:5" x14ac:dyDescent="0.25">
      <c r="A351" t="s">
        <v>369</v>
      </c>
      <c r="B351">
        <v>9.36</v>
      </c>
      <c r="C351">
        <v>-0.95</v>
      </c>
      <c r="D351">
        <v>14702515.710000001</v>
      </c>
      <c r="E351" s="5">
        <v>0.75694444444444442</v>
      </c>
    </row>
    <row r="352" spans="1:5" x14ac:dyDescent="0.25">
      <c r="A352" t="s">
        <v>370</v>
      </c>
      <c r="B352">
        <v>2.4300000000000002</v>
      </c>
      <c r="C352">
        <v>-1.62</v>
      </c>
      <c r="D352">
        <v>33097120.379999999</v>
      </c>
      <c r="E352" s="5">
        <v>0.75694444444444442</v>
      </c>
    </row>
    <row r="353" spans="1:5" x14ac:dyDescent="0.25">
      <c r="A353" t="s">
        <v>371</v>
      </c>
      <c r="B353">
        <v>6.52</v>
      </c>
      <c r="C353">
        <v>-0.46</v>
      </c>
      <c r="D353">
        <v>31310525.440000001</v>
      </c>
      <c r="E353" s="5">
        <v>0.75694444444444442</v>
      </c>
    </row>
    <row r="354" spans="1:5" x14ac:dyDescent="0.25">
      <c r="A354" t="s">
        <v>372</v>
      </c>
      <c r="B354">
        <v>5.49</v>
      </c>
      <c r="C354">
        <v>-1.79</v>
      </c>
      <c r="D354">
        <v>6652417.1900000004</v>
      </c>
      <c r="E354" s="5">
        <v>0.75694444444444442</v>
      </c>
    </row>
    <row r="355" spans="1:5" x14ac:dyDescent="0.25">
      <c r="A355" t="s">
        <v>373</v>
      </c>
      <c r="B355">
        <v>370</v>
      </c>
      <c r="C355">
        <v>0</v>
      </c>
      <c r="D355">
        <v>472611790.75</v>
      </c>
      <c r="E355" s="5">
        <v>0.75694444444444442</v>
      </c>
    </row>
    <row r="356" spans="1:5" x14ac:dyDescent="0.25">
      <c r="A356" t="s">
        <v>374</v>
      </c>
      <c r="B356">
        <v>5.42</v>
      </c>
      <c r="C356">
        <v>2.46</v>
      </c>
      <c r="D356">
        <v>224084597.33000001</v>
      </c>
      <c r="E356" s="5">
        <v>0.75694444444444442</v>
      </c>
    </row>
    <row r="357" spans="1:5" x14ac:dyDescent="0.25">
      <c r="A357" t="s">
        <v>375</v>
      </c>
      <c r="B357">
        <v>33.36</v>
      </c>
      <c r="C357">
        <v>-0.12</v>
      </c>
      <c r="D357">
        <v>714609770.5</v>
      </c>
      <c r="E357" s="5">
        <v>0.75694444444444442</v>
      </c>
    </row>
    <row r="358" spans="1:5" x14ac:dyDescent="0.25">
      <c r="A358" t="s">
        <v>376</v>
      </c>
      <c r="B358">
        <v>41.36</v>
      </c>
      <c r="C358">
        <v>0.44</v>
      </c>
      <c r="D358">
        <v>43849267.119999997</v>
      </c>
      <c r="E358" s="5">
        <v>0.75694444444444442</v>
      </c>
    </row>
    <row r="359" spans="1:5" x14ac:dyDescent="0.25">
      <c r="A359" t="s">
        <v>377</v>
      </c>
      <c r="B359">
        <v>9.0299999999999994</v>
      </c>
      <c r="C359">
        <v>0.56000000000000005</v>
      </c>
      <c r="D359">
        <v>704137.76</v>
      </c>
      <c r="E359" s="5">
        <v>0.75694444444444442</v>
      </c>
    </row>
    <row r="360" spans="1:5" x14ac:dyDescent="0.25">
      <c r="A360" t="s">
        <v>378</v>
      </c>
      <c r="B360">
        <v>9.0500000000000007</v>
      </c>
      <c r="C360">
        <v>-1.42</v>
      </c>
      <c r="D360">
        <v>21089321.640000001</v>
      </c>
      <c r="E360" s="5">
        <v>0.75694444444444442</v>
      </c>
    </row>
    <row r="361" spans="1:5" x14ac:dyDescent="0.25">
      <c r="A361" t="s">
        <v>379</v>
      </c>
      <c r="B361">
        <v>14.98</v>
      </c>
      <c r="C361">
        <v>7.0000000000000007E-2</v>
      </c>
      <c r="D361">
        <v>10897594.890000001</v>
      </c>
      <c r="E361" s="5">
        <v>0.75694444444444442</v>
      </c>
    </row>
    <row r="362" spans="1:5" x14ac:dyDescent="0.25">
      <c r="A362" t="s">
        <v>380</v>
      </c>
      <c r="B362">
        <v>4.26</v>
      </c>
      <c r="C362">
        <v>-0.93</v>
      </c>
      <c r="D362">
        <v>24880285.100000001</v>
      </c>
      <c r="E362" s="5">
        <v>0.75694444444444442</v>
      </c>
    </row>
    <row r="363" spans="1:5" x14ac:dyDescent="0.25">
      <c r="A363" t="s">
        <v>381</v>
      </c>
      <c r="B363">
        <v>153.69999999999999</v>
      </c>
      <c r="C363">
        <v>4.13</v>
      </c>
      <c r="D363">
        <v>95024466.5</v>
      </c>
      <c r="E363" s="5">
        <v>0.75694444444444442</v>
      </c>
    </row>
    <row r="364" spans="1:5" x14ac:dyDescent="0.25">
      <c r="A364" t="s">
        <v>382</v>
      </c>
      <c r="B364">
        <v>5.36</v>
      </c>
      <c r="C364">
        <v>-0.37</v>
      </c>
      <c r="D364">
        <v>130771170.3</v>
      </c>
      <c r="E364" s="5">
        <v>0.75694444444444442</v>
      </c>
    </row>
    <row r="365" spans="1:5" x14ac:dyDescent="0.25">
      <c r="A365" t="s">
        <v>383</v>
      </c>
      <c r="B365">
        <v>1806</v>
      </c>
      <c r="C365">
        <v>1.46</v>
      </c>
      <c r="D365">
        <v>192303257</v>
      </c>
      <c r="E365" s="5">
        <v>0.75694444444444442</v>
      </c>
    </row>
    <row r="366" spans="1:5" x14ac:dyDescent="0.25">
      <c r="A366" t="s">
        <v>384</v>
      </c>
      <c r="B366">
        <v>13.48</v>
      </c>
      <c r="C366">
        <v>-7.0000000000000007E-2</v>
      </c>
      <c r="D366">
        <v>8961963.7699999996</v>
      </c>
      <c r="E366" s="5">
        <v>0.75694444444444442</v>
      </c>
    </row>
    <row r="367" spans="1:5" x14ac:dyDescent="0.25">
      <c r="A367" t="s">
        <v>385</v>
      </c>
      <c r="B367">
        <v>45.58</v>
      </c>
      <c r="C367">
        <v>3.59</v>
      </c>
      <c r="D367">
        <v>39331465.619999997</v>
      </c>
      <c r="E367" s="5">
        <v>0.75694444444444442</v>
      </c>
    </row>
    <row r="368" spans="1:5" x14ac:dyDescent="0.25">
      <c r="A368" t="s">
        <v>386</v>
      </c>
      <c r="B368">
        <v>6.36</v>
      </c>
      <c r="C368">
        <v>-0.63</v>
      </c>
      <c r="D368">
        <v>932634.66</v>
      </c>
      <c r="E368" s="5">
        <v>0.75694444444444442</v>
      </c>
    </row>
    <row r="369" spans="1:5" x14ac:dyDescent="0.25">
      <c r="A369" t="s">
        <v>387</v>
      </c>
      <c r="B369">
        <v>8.2799999999999994</v>
      </c>
      <c r="C369">
        <v>0</v>
      </c>
      <c r="D369">
        <v>23043445.449999999</v>
      </c>
      <c r="E369" s="5">
        <v>0.75694444444444442</v>
      </c>
    </row>
    <row r="370" spans="1:5" x14ac:dyDescent="0.25">
      <c r="A370" t="s">
        <v>388</v>
      </c>
      <c r="B370">
        <v>45.36</v>
      </c>
      <c r="C370">
        <v>-0.18</v>
      </c>
      <c r="D370">
        <v>70246707.420000002</v>
      </c>
      <c r="E370" s="5">
        <v>0.75694444444444442</v>
      </c>
    </row>
    <row r="371" spans="1:5" x14ac:dyDescent="0.25">
      <c r="A371" t="s">
        <v>389</v>
      </c>
      <c r="B371">
        <v>46.06</v>
      </c>
      <c r="C371">
        <v>0.13</v>
      </c>
      <c r="D371">
        <v>26986641.68</v>
      </c>
      <c r="E371" s="5">
        <v>0.75694444444444442</v>
      </c>
    </row>
    <row r="372" spans="1:5" x14ac:dyDescent="0.25">
      <c r="A372" t="s">
        <v>390</v>
      </c>
      <c r="B372">
        <v>17.63</v>
      </c>
      <c r="C372">
        <v>-0.4</v>
      </c>
      <c r="D372">
        <v>14241935.210000001</v>
      </c>
      <c r="E372" s="5">
        <v>0.75694444444444442</v>
      </c>
    </row>
    <row r="373" spans="1:5" x14ac:dyDescent="0.25">
      <c r="A373" t="s">
        <v>391</v>
      </c>
      <c r="B373">
        <v>17.739999999999998</v>
      </c>
      <c r="C373">
        <v>-0.5</v>
      </c>
      <c r="D373">
        <v>49181589.899999999</v>
      </c>
      <c r="E373" s="5">
        <v>0.75694444444444442</v>
      </c>
    </row>
    <row r="374" spans="1:5" x14ac:dyDescent="0.25">
      <c r="A374" t="s">
        <v>392</v>
      </c>
      <c r="B374">
        <v>24.52</v>
      </c>
      <c r="C374">
        <v>-0.16</v>
      </c>
      <c r="D374">
        <v>52834512.659999996</v>
      </c>
      <c r="E374" s="5">
        <v>0.75694444444444442</v>
      </c>
    </row>
    <row r="375" spans="1:5" x14ac:dyDescent="0.25">
      <c r="A375" t="s">
        <v>393</v>
      </c>
      <c r="B375">
        <v>6.4</v>
      </c>
      <c r="C375">
        <v>0.95</v>
      </c>
      <c r="D375">
        <v>18250959.940000001</v>
      </c>
      <c r="E375" s="5">
        <v>0.75694444444444442</v>
      </c>
    </row>
    <row r="376" spans="1:5" x14ac:dyDescent="0.25">
      <c r="A376" t="s">
        <v>22</v>
      </c>
      <c r="B376">
        <v>296.75</v>
      </c>
      <c r="C376">
        <v>-0.5</v>
      </c>
      <c r="D376">
        <v>36421488.5</v>
      </c>
      <c r="E376" s="5">
        <v>0.75694444444444442</v>
      </c>
    </row>
    <row r="377" spans="1:5" x14ac:dyDescent="0.25">
      <c r="A377" t="s">
        <v>394</v>
      </c>
      <c r="B377">
        <v>41.08</v>
      </c>
      <c r="C377">
        <v>0.05</v>
      </c>
      <c r="D377">
        <v>18510964.440000001</v>
      </c>
      <c r="E377" s="5">
        <v>0.75694444444444442</v>
      </c>
    </row>
    <row r="378" spans="1:5" x14ac:dyDescent="0.25">
      <c r="A378" t="s">
        <v>395</v>
      </c>
      <c r="B378">
        <v>8.4</v>
      </c>
      <c r="C378">
        <v>-0.47</v>
      </c>
      <c r="D378">
        <v>396123040.51999998</v>
      </c>
      <c r="E378" s="5">
        <v>0.75694444444444442</v>
      </c>
    </row>
    <row r="379" spans="1:5" x14ac:dyDescent="0.25">
      <c r="A379" t="s">
        <v>396</v>
      </c>
      <c r="B379">
        <v>51.7</v>
      </c>
      <c r="C379">
        <v>-0.39</v>
      </c>
      <c r="D379">
        <v>148824500.15000001</v>
      </c>
      <c r="E379" s="5">
        <v>0.75694444444444442</v>
      </c>
    </row>
    <row r="380" spans="1:5" x14ac:dyDescent="0.25">
      <c r="A380" t="s">
        <v>397</v>
      </c>
      <c r="B380">
        <v>172.5</v>
      </c>
      <c r="C380">
        <v>-2.93</v>
      </c>
      <c r="D380">
        <v>44749876.399999999</v>
      </c>
      <c r="E380" s="5">
        <v>0.75694444444444442</v>
      </c>
    </row>
    <row r="381" spans="1:5" x14ac:dyDescent="0.25">
      <c r="A381" t="s">
        <v>398</v>
      </c>
      <c r="B381">
        <v>9.48</v>
      </c>
      <c r="C381">
        <v>2.16</v>
      </c>
      <c r="D381">
        <v>44238678.469999999</v>
      </c>
      <c r="E381" s="5">
        <v>0.75694444444444442</v>
      </c>
    </row>
    <row r="382" spans="1:5" x14ac:dyDescent="0.25">
      <c r="A382" t="s">
        <v>399</v>
      </c>
      <c r="B382">
        <v>63.25</v>
      </c>
      <c r="C382">
        <v>-4.17</v>
      </c>
      <c r="D382">
        <v>80568665.5</v>
      </c>
      <c r="E382" s="5">
        <v>0.75694444444444442</v>
      </c>
    </row>
    <row r="383" spans="1:5" x14ac:dyDescent="0.25">
      <c r="A383" t="s">
        <v>400</v>
      </c>
      <c r="B383">
        <v>132</v>
      </c>
      <c r="C383">
        <v>-2.15</v>
      </c>
      <c r="D383">
        <v>2978065.1</v>
      </c>
      <c r="E383" s="5">
        <v>0.75694444444444442</v>
      </c>
    </row>
    <row r="384" spans="1:5" x14ac:dyDescent="0.25">
      <c r="A384" t="s">
        <v>401</v>
      </c>
      <c r="B384">
        <v>203.7</v>
      </c>
      <c r="C384">
        <v>5.33</v>
      </c>
      <c r="D384">
        <v>50804357.5</v>
      </c>
      <c r="E384" s="5">
        <v>0.75694444444444442</v>
      </c>
    </row>
    <row r="385" spans="1:5" x14ac:dyDescent="0.25">
      <c r="A385" t="s">
        <v>402</v>
      </c>
      <c r="B385">
        <v>7.18</v>
      </c>
      <c r="C385">
        <v>-2.97</v>
      </c>
      <c r="D385">
        <v>21171438.199999999</v>
      </c>
      <c r="E385" s="5">
        <v>0.75694444444444442</v>
      </c>
    </row>
    <row r="386" spans="1:5" x14ac:dyDescent="0.25">
      <c r="A386" t="s">
        <v>403</v>
      </c>
      <c r="B386">
        <v>447.5</v>
      </c>
      <c r="C386">
        <v>-1.21</v>
      </c>
      <c r="D386">
        <v>82731614.25</v>
      </c>
      <c r="E386" s="5">
        <v>0.75694444444444442</v>
      </c>
    </row>
    <row r="387" spans="1:5" x14ac:dyDescent="0.25">
      <c r="A387" t="s">
        <v>404</v>
      </c>
      <c r="B387">
        <v>314</v>
      </c>
      <c r="C387">
        <v>-1.49</v>
      </c>
      <c r="D387">
        <v>1971662.5</v>
      </c>
      <c r="E387" s="5">
        <v>0.75694444444444442</v>
      </c>
    </row>
    <row r="388" spans="1:5" x14ac:dyDescent="0.25">
      <c r="A388" t="s">
        <v>405</v>
      </c>
      <c r="B388">
        <v>58.7</v>
      </c>
      <c r="C388">
        <v>-1.18</v>
      </c>
      <c r="D388">
        <v>434649309.35000002</v>
      </c>
      <c r="E388" s="5">
        <v>0.75694444444444442</v>
      </c>
    </row>
    <row r="389" spans="1:5" x14ac:dyDescent="0.25">
      <c r="A389" t="s">
        <v>406</v>
      </c>
      <c r="B389">
        <v>26.66</v>
      </c>
      <c r="C389">
        <v>0.68</v>
      </c>
      <c r="D389">
        <v>9927020.7599999998</v>
      </c>
      <c r="E389" s="5">
        <v>0.75694444444444442</v>
      </c>
    </row>
    <row r="390" spans="1:5" x14ac:dyDescent="0.25">
      <c r="A390" t="s">
        <v>407</v>
      </c>
      <c r="B390">
        <v>8.69</v>
      </c>
      <c r="C390">
        <v>0.35</v>
      </c>
      <c r="D390">
        <v>51960396.5</v>
      </c>
      <c r="E390" s="5">
        <v>0.75694444444444442</v>
      </c>
    </row>
    <row r="391" spans="1:5" x14ac:dyDescent="0.25">
      <c r="A391" t="s">
        <v>408</v>
      </c>
      <c r="B391">
        <v>40.26</v>
      </c>
      <c r="C391">
        <v>-1.37</v>
      </c>
      <c r="D391">
        <v>6242961.3799999999</v>
      </c>
      <c r="E391" s="5">
        <v>0.75694444444444442</v>
      </c>
    </row>
    <row r="392" spans="1:5" x14ac:dyDescent="0.25">
      <c r="A392" t="s">
        <v>409</v>
      </c>
      <c r="B392">
        <v>5.38</v>
      </c>
      <c r="C392">
        <v>0.56000000000000005</v>
      </c>
      <c r="D392">
        <v>9782195.3000000007</v>
      </c>
      <c r="E392" s="5">
        <v>0.75694444444444442</v>
      </c>
    </row>
    <row r="393" spans="1:5" x14ac:dyDescent="0.25">
      <c r="A393" t="s">
        <v>410</v>
      </c>
      <c r="B393">
        <v>8.56</v>
      </c>
      <c r="C393">
        <v>-1.61</v>
      </c>
      <c r="D393">
        <v>76301031.879999995</v>
      </c>
      <c r="E393" s="5">
        <v>0.75694444444444442</v>
      </c>
    </row>
    <row r="394" spans="1:5" x14ac:dyDescent="0.25">
      <c r="A394" t="s">
        <v>411</v>
      </c>
      <c r="B394">
        <v>49.24</v>
      </c>
      <c r="C394">
        <v>1.78</v>
      </c>
      <c r="D394">
        <v>27131286.219999999</v>
      </c>
      <c r="E394" s="5">
        <v>0.75694444444444442</v>
      </c>
    </row>
    <row r="395" spans="1:5" x14ac:dyDescent="0.25">
      <c r="A395" t="s">
        <v>412</v>
      </c>
      <c r="B395">
        <v>26.6</v>
      </c>
      <c r="C395">
        <v>1.6</v>
      </c>
      <c r="D395">
        <v>57183640.380000003</v>
      </c>
      <c r="E395" s="5">
        <v>0.75694444444444442</v>
      </c>
    </row>
    <row r="396" spans="1:5" x14ac:dyDescent="0.25">
      <c r="A396" t="s">
        <v>413</v>
      </c>
      <c r="B396">
        <v>37.5</v>
      </c>
      <c r="C396">
        <v>0.27</v>
      </c>
      <c r="D396">
        <v>4624260.5199999996</v>
      </c>
      <c r="E396" s="5">
        <v>0.75694444444444442</v>
      </c>
    </row>
    <row r="397" spans="1:5" x14ac:dyDescent="0.25">
      <c r="A397" t="s">
        <v>414</v>
      </c>
      <c r="B397">
        <v>127</v>
      </c>
      <c r="C397">
        <v>-0.7</v>
      </c>
      <c r="D397">
        <v>45777396.5</v>
      </c>
      <c r="E397" s="5">
        <v>0.75694444444444442</v>
      </c>
    </row>
    <row r="398" spans="1:5" x14ac:dyDescent="0.25">
      <c r="A398" t="s">
        <v>415</v>
      </c>
      <c r="B398">
        <v>92.6</v>
      </c>
      <c r="C398">
        <v>7.05</v>
      </c>
      <c r="D398">
        <v>105433186.40000001</v>
      </c>
      <c r="E398" s="5">
        <v>0.75694444444444442</v>
      </c>
    </row>
    <row r="399" spans="1:5" x14ac:dyDescent="0.25">
      <c r="A399" t="s">
        <v>416</v>
      </c>
      <c r="B399">
        <v>97.75</v>
      </c>
      <c r="C399">
        <v>2.73</v>
      </c>
      <c r="D399">
        <v>40075318.850000001</v>
      </c>
      <c r="E399" s="5">
        <v>0.75694444444444442</v>
      </c>
    </row>
    <row r="400" spans="1:5" x14ac:dyDescent="0.25">
      <c r="A400" t="s">
        <v>417</v>
      </c>
      <c r="B400">
        <v>59</v>
      </c>
      <c r="C400">
        <v>4.8</v>
      </c>
      <c r="D400">
        <v>224832998.84999999</v>
      </c>
      <c r="E400" s="5">
        <v>0.75694444444444442</v>
      </c>
    </row>
    <row r="401" spans="1:5" x14ac:dyDescent="0.25">
      <c r="A401" t="s">
        <v>418</v>
      </c>
      <c r="B401">
        <v>34.64</v>
      </c>
      <c r="C401">
        <v>2.2999999999999998</v>
      </c>
      <c r="D401">
        <v>58057797.100000001</v>
      </c>
      <c r="E401" s="5">
        <v>0.75694444444444442</v>
      </c>
    </row>
    <row r="402" spans="1:5" x14ac:dyDescent="0.25">
      <c r="A402" t="s">
        <v>419</v>
      </c>
      <c r="B402">
        <v>19.739999999999998</v>
      </c>
      <c r="C402">
        <v>1.08</v>
      </c>
      <c r="D402">
        <v>242680688.63999999</v>
      </c>
      <c r="E402" s="5">
        <v>0.75694444444444442</v>
      </c>
    </row>
    <row r="403" spans="1:5" x14ac:dyDescent="0.25">
      <c r="A403" t="s">
        <v>420</v>
      </c>
      <c r="B403">
        <v>31.2</v>
      </c>
      <c r="C403">
        <v>1.69</v>
      </c>
      <c r="D403">
        <v>206377818.90000001</v>
      </c>
      <c r="E403" s="5">
        <v>0.75694444444444442</v>
      </c>
    </row>
    <row r="404" spans="1:5" x14ac:dyDescent="0.25">
      <c r="A404" t="s">
        <v>421</v>
      </c>
      <c r="B404">
        <v>6.34</v>
      </c>
      <c r="C404">
        <v>-1.55</v>
      </c>
      <c r="D404">
        <v>20477729.829999998</v>
      </c>
      <c r="E404" s="5">
        <v>0.75694444444444442</v>
      </c>
    </row>
    <row r="405" spans="1:5" x14ac:dyDescent="0.25">
      <c r="A405" t="s">
        <v>422</v>
      </c>
      <c r="B405">
        <v>18.170000000000002</v>
      </c>
      <c r="C405">
        <v>0.22</v>
      </c>
      <c r="D405">
        <v>40229277.039999999</v>
      </c>
      <c r="E405" s="5">
        <v>0.75694444444444442</v>
      </c>
    </row>
    <row r="406" spans="1:5" x14ac:dyDescent="0.25">
      <c r="A406" t="s">
        <v>423</v>
      </c>
      <c r="B406">
        <v>20.420000000000002</v>
      </c>
      <c r="C406">
        <v>-1.26</v>
      </c>
      <c r="D406">
        <v>1689391483.52</v>
      </c>
      <c r="E406" s="5">
        <v>0.75694444444444442</v>
      </c>
    </row>
    <row r="407" spans="1:5" x14ac:dyDescent="0.25">
      <c r="A407" t="s">
        <v>424</v>
      </c>
      <c r="B407">
        <v>69.8</v>
      </c>
      <c r="C407">
        <v>0.28999999999999998</v>
      </c>
      <c r="D407">
        <v>4767769.6500000004</v>
      </c>
      <c r="E407" s="5">
        <v>0.75694444444444442</v>
      </c>
    </row>
    <row r="408" spans="1:5" x14ac:dyDescent="0.25">
      <c r="A408" t="s">
        <v>23</v>
      </c>
      <c r="B408">
        <v>718</v>
      </c>
      <c r="C408">
        <v>-0.69</v>
      </c>
      <c r="D408">
        <v>1493882373.5</v>
      </c>
      <c r="E408" s="5">
        <v>0.75694444444444442</v>
      </c>
    </row>
    <row r="409" spans="1:5" x14ac:dyDescent="0.25">
      <c r="A409" t="s">
        <v>425</v>
      </c>
      <c r="B409">
        <v>15</v>
      </c>
      <c r="C409">
        <v>-0.2</v>
      </c>
      <c r="D409">
        <v>15418127.6</v>
      </c>
      <c r="E409" s="5">
        <v>0.75694444444444442</v>
      </c>
    </row>
    <row r="410" spans="1:5" x14ac:dyDescent="0.25">
      <c r="A410" t="s">
        <v>426</v>
      </c>
      <c r="B410">
        <v>36.700000000000003</v>
      </c>
      <c r="C410">
        <v>6.56</v>
      </c>
      <c r="D410">
        <v>14722872.119999999</v>
      </c>
      <c r="E410" s="5">
        <v>0.75694444444444442</v>
      </c>
    </row>
    <row r="411" spans="1:5" x14ac:dyDescent="0.25">
      <c r="A411" t="s">
        <v>427</v>
      </c>
      <c r="B411">
        <v>281.5</v>
      </c>
      <c r="C411">
        <v>9.9600000000000009</v>
      </c>
      <c r="D411">
        <v>203731968.75</v>
      </c>
      <c r="E411" s="5">
        <v>0.75694444444444442</v>
      </c>
    </row>
    <row r="412" spans="1:5" x14ac:dyDescent="0.25">
      <c r="A412" t="s">
        <v>428</v>
      </c>
      <c r="B412">
        <v>15.37</v>
      </c>
      <c r="C412">
        <v>1.05</v>
      </c>
      <c r="D412">
        <v>45244933.969999999</v>
      </c>
      <c r="E412" s="5">
        <v>0.75694444444444442</v>
      </c>
    </row>
    <row r="413" spans="1:5" x14ac:dyDescent="0.25">
      <c r="A413" t="s">
        <v>429</v>
      </c>
      <c r="B413">
        <v>60</v>
      </c>
      <c r="C413">
        <v>-4.6100000000000003</v>
      </c>
      <c r="D413">
        <v>64777841.100000001</v>
      </c>
      <c r="E413" s="5">
        <v>0.75694444444444442</v>
      </c>
    </row>
    <row r="414" spans="1:5" x14ac:dyDescent="0.25">
      <c r="A414" t="s">
        <v>430</v>
      </c>
      <c r="B414">
        <v>72</v>
      </c>
      <c r="C414">
        <v>-0.21</v>
      </c>
      <c r="D414">
        <v>12744476.85</v>
      </c>
      <c r="E414" s="5">
        <v>0.75694444444444442</v>
      </c>
    </row>
    <row r="415" spans="1:5" x14ac:dyDescent="0.25">
      <c r="A415" t="s">
        <v>431</v>
      </c>
      <c r="B415">
        <v>14.2</v>
      </c>
      <c r="C415">
        <v>3.42</v>
      </c>
      <c r="D415">
        <v>187389156.97</v>
      </c>
      <c r="E415" s="5">
        <v>0.75694444444444442</v>
      </c>
    </row>
    <row r="416" spans="1:5" x14ac:dyDescent="0.25">
      <c r="A416" t="s">
        <v>432</v>
      </c>
      <c r="B416">
        <v>17150</v>
      </c>
      <c r="C416">
        <v>1.42</v>
      </c>
      <c r="D416">
        <v>151679472.5</v>
      </c>
      <c r="E416" s="5">
        <v>0.75694444444444442</v>
      </c>
    </row>
    <row r="417" spans="1:5" x14ac:dyDescent="0.25">
      <c r="A417" t="s">
        <v>433</v>
      </c>
      <c r="B417">
        <v>7.04</v>
      </c>
      <c r="C417">
        <v>3.53</v>
      </c>
      <c r="D417">
        <v>15332471.529999999</v>
      </c>
      <c r="E417" s="5">
        <v>0.75694444444444442</v>
      </c>
    </row>
    <row r="418" spans="1:5" x14ac:dyDescent="0.25">
      <c r="A418" t="s">
        <v>434</v>
      </c>
      <c r="B418">
        <v>31.78</v>
      </c>
      <c r="C418">
        <v>0.7</v>
      </c>
      <c r="D418">
        <v>22555215.260000002</v>
      </c>
      <c r="E418" s="5">
        <v>0.75694444444444442</v>
      </c>
    </row>
    <row r="419" spans="1:5" x14ac:dyDescent="0.25">
      <c r="A419" t="s">
        <v>435</v>
      </c>
      <c r="B419">
        <v>21</v>
      </c>
      <c r="C419">
        <v>0.56999999999999995</v>
      </c>
      <c r="D419">
        <v>21762447.100000001</v>
      </c>
      <c r="E419" s="5">
        <v>0.75694444444444442</v>
      </c>
    </row>
    <row r="420" spans="1:5" x14ac:dyDescent="0.25">
      <c r="A420" t="s">
        <v>436</v>
      </c>
      <c r="B420">
        <v>43.2</v>
      </c>
      <c r="C420">
        <v>8.6</v>
      </c>
      <c r="D420">
        <v>17974265.899999999</v>
      </c>
      <c r="E420" s="5">
        <v>0.75694444444444442</v>
      </c>
    </row>
    <row r="421" spans="1:5" x14ac:dyDescent="0.25">
      <c r="A421" t="s">
        <v>437</v>
      </c>
      <c r="B421">
        <v>62.35</v>
      </c>
      <c r="C421">
        <v>9.9600000000000009</v>
      </c>
      <c r="D421">
        <v>12097271.5</v>
      </c>
      <c r="E421" s="5">
        <v>0.75694444444444442</v>
      </c>
    </row>
    <row r="422" spans="1:5" x14ac:dyDescent="0.25">
      <c r="A422" t="s">
        <v>438</v>
      </c>
      <c r="B422">
        <v>6.04</v>
      </c>
      <c r="C422">
        <v>4.1399999999999997</v>
      </c>
      <c r="D422">
        <v>329024584.19999999</v>
      </c>
      <c r="E422" s="5">
        <v>0.75694444444444442</v>
      </c>
    </row>
    <row r="423" spans="1:5" x14ac:dyDescent="0.25">
      <c r="A423" t="s">
        <v>439</v>
      </c>
      <c r="B423">
        <v>266</v>
      </c>
      <c r="C423">
        <v>-1.1200000000000001</v>
      </c>
      <c r="D423">
        <v>4784186.5</v>
      </c>
      <c r="E423" s="5">
        <v>0.75694444444444442</v>
      </c>
    </row>
    <row r="424" spans="1:5" x14ac:dyDescent="0.25">
      <c r="A424" t="s">
        <v>440</v>
      </c>
      <c r="B424">
        <v>823.5</v>
      </c>
      <c r="C424">
        <v>-3.51</v>
      </c>
      <c r="D424">
        <v>4012239</v>
      </c>
      <c r="E424" s="5">
        <v>0.75694444444444442</v>
      </c>
    </row>
    <row r="425" spans="1:5" x14ac:dyDescent="0.25">
      <c r="A425" t="s">
        <v>441</v>
      </c>
      <c r="B425">
        <v>3.97</v>
      </c>
      <c r="C425">
        <v>0</v>
      </c>
      <c r="D425">
        <v>135663033.16999999</v>
      </c>
      <c r="E425" s="5">
        <v>0.75694444444444442</v>
      </c>
    </row>
    <row r="426" spans="1:5" x14ac:dyDescent="0.25">
      <c r="A426" t="s">
        <v>442</v>
      </c>
      <c r="B426">
        <v>91</v>
      </c>
      <c r="C426">
        <v>-0.76</v>
      </c>
      <c r="D426">
        <v>43948688.75</v>
      </c>
      <c r="E426" s="5">
        <v>0.75694444444444442</v>
      </c>
    </row>
    <row r="427" spans="1:5" x14ac:dyDescent="0.25">
      <c r="A427" t="s">
        <v>443</v>
      </c>
      <c r="B427">
        <v>255.75</v>
      </c>
      <c r="C427">
        <v>3.17</v>
      </c>
      <c r="D427">
        <v>53555520.950000003</v>
      </c>
      <c r="E427" s="5">
        <v>0.75694444444444442</v>
      </c>
    </row>
    <row r="428" spans="1:5" x14ac:dyDescent="0.25">
      <c r="A428" t="s">
        <v>444</v>
      </c>
      <c r="B428">
        <v>22.76</v>
      </c>
      <c r="C428">
        <v>-2.74</v>
      </c>
      <c r="D428">
        <v>671988550.20000005</v>
      </c>
      <c r="E428" s="5">
        <v>0.75694444444444442</v>
      </c>
    </row>
    <row r="429" spans="1:5" x14ac:dyDescent="0.25">
      <c r="A429" t="s">
        <v>445</v>
      </c>
      <c r="B429">
        <v>37.56</v>
      </c>
      <c r="C429">
        <v>-0.48</v>
      </c>
      <c r="D429">
        <v>20930819.66</v>
      </c>
      <c r="E429" s="5">
        <v>0.75694444444444442</v>
      </c>
    </row>
    <row r="430" spans="1:5" x14ac:dyDescent="0.25">
      <c r="A430" t="s">
        <v>446</v>
      </c>
      <c r="B430">
        <v>58.25</v>
      </c>
      <c r="C430">
        <v>-1.94</v>
      </c>
      <c r="D430">
        <v>4668737.8</v>
      </c>
      <c r="E430" s="5">
        <v>0.75694444444444442</v>
      </c>
    </row>
    <row r="431" spans="1:5" x14ac:dyDescent="0.25">
      <c r="A431" t="s">
        <v>447</v>
      </c>
      <c r="B431">
        <v>6.8</v>
      </c>
      <c r="C431">
        <v>0</v>
      </c>
      <c r="D431">
        <v>0</v>
      </c>
      <c r="E431" s="5">
        <v>0.75694444444444442</v>
      </c>
    </row>
    <row r="432" spans="1:5" x14ac:dyDescent="0.25">
      <c r="A432" t="s">
        <v>448</v>
      </c>
      <c r="B432">
        <v>15.8</v>
      </c>
      <c r="C432">
        <v>4.5</v>
      </c>
      <c r="D432">
        <v>240991853.99000001</v>
      </c>
      <c r="E432" s="5">
        <v>0.75694444444444442</v>
      </c>
    </row>
    <row r="433" spans="1:5" x14ac:dyDescent="0.25">
      <c r="A433" t="s">
        <v>449</v>
      </c>
      <c r="B433">
        <v>24.26</v>
      </c>
      <c r="C433">
        <v>0.57999999999999996</v>
      </c>
      <c r="D433">
        <v>14055573.640000001</v>
      </c>
      <c r="E433" s="5">
        <v>0.75694444444444442</v>
      </c>
    </row>
    <row r="434" spans="1:5" x14ac:dyDescent="0.25">
      <c r="A434" t="s">
        <v>450</v>
      </c>
      <c r="B434">
        <v>23.86</v>
      </c>
      <c r="C434">
        <v>0.76</v>
      </c>
      <c r="D434">
        <v>33629092</v>
      </c>
      <c r="E434" s="5">
        <v>0.75694444444444442</v>
      </c>
    </row>
    <row r="435" spans="1:5" x14ac:dyDescent="0.25">
      <c r="A435" t="s">
        <v>451</v>
      </c>
      <c r="B435">
        <v>29.14</v>
      </c>
      <c r="C435">
        <v>-2.2799999999999998</v>
      </c>
      <c r="D435">
        <v>14473998.939999999</v>
      </c>
      <c r="E435" s="5">
        <v>0.75694444444444442</v>
      </c>
    </row>
    <row r="436" spans="1:5" x14ac:dyDescent="0.25">
      <c r="A436" t="s">
        <v>452</v>
      </c>
      <c r="B436">
        <v>40.98</v>
      </c>
      <c r="C436">
        <v>3.43</v>
      </c>
      <c r="D436">
        <v>40885491.719999999</v>
      </c>
      <c r="E436" s="5">
        <v>0.75694444444444442</v>
      </c>
    </row>
    <row r="437" spans="1:5" x14ac:dyDescent="0.25">
      <c r="A437" t="s">
        <v>453</v>
      </c>
      <c r="B437">
        <v>69.75</v>
      </c>
      <c r="C437">
        <v>1.45</v>
      </c>
      <c r="D437">
        <v>1658208339.5</v>
      </c>
      <c r="E437" s="5">
        <v>0.75694444444444442</v>
      </c>
    </row>
    <row r="438" spans="1:5" x14ac:dyDescent="0.25">
      <c r="A438" t="s">
        <v>454</v>
      </c>
      <c r="B438">
        <v>61.7</v>
      </c>
      <c r="C438">
        <v>9.98</v>
      </c>
      <c r="D438">
        <v>475893591.69999999</v>
      </c>
      <c r="E438" s="5">
        <v>0.75694444444444442</v>
      </c>
    </row>
    <row r="439" spans="1:5" x14ac:dyDescent="0.25">
      <c r="A439" t="s">
        <v>455</v>
      </c>
      <c r="B439">
        <v>32.78</v>
      </c>
      <c r="C439">
        <v>1.36</v>
      </c>
      <c r="D439">
        <v>12431355</v>
      </c>
      <c r="E439" s="5">
        <v>0.75694444444444442</v>
      </c>
    </row>
    <row r="440" spans="1:5" x14ac:dyDescent="0.25">
      <c r="A440" t="s">
        <v>456</v>
      </c>
      <c r="B440">
        <v>47.94</v>
      </c>
      <c r="C440">
        <v>2.04</v>
      </c>
      <c r="D440">
        <v>19176078.739999998</v>
      </c>
      <c r="E440" s="5">
        <v>0.75694444444444442</v>
      </c>
    </row>
    <row r="441" spans="1:5" x14ac:dyDescent="0.25">
      <c r="A441" t="s">
        <v>457</v>
      </c>
      <c r="B441">
        <v>20.399999999999999</v>
      </c>
      <c r="C441">
        <v>2.87</v>
      </c>
      <c r="D441">
        <v>10470481.73</v>
      </c>
      <c r="E441" s="5">
        <v>0.75694444444444442</v>
      </c>
    </row>
    <row r="442" spans="1:5" x14ac:dyDescent="0.25">
      <c r="A442" t="s">
        <v>458</v>
      </c>
      <c r="B442">
        <v>27.7</v>
      </c>
      <c r="C442">
        <v>-0.72</v>
      </c>
      <c r="D442">
        <v>17297007.800000001</v>
      </c>
      <c r="E442" s="5">
        <v>0.75694444444444442</v>
      </c>
    </row>
    <row r="443" spans="1:5" x14ac:dyDescent="0.25">
      <c r="A443" t="s">
        <v>459</v>
      </c>
      <c r="B443">
        <v>33.76</v>
      </c>
      <c r="C443">
        <v>-1.97</v>
      </c>
      <c r="D443">
        <v>1531035673.72</v>
      </c>
      <c r="E443" s="5">
        <v>0.75694444444444442</v>
      </c>
    </row>
    <row r="444" spans="1:5" x14ac:dyDescent="0.25">
      <c r="A444" t="s">
        <v>460</v>
      </c>
      <c r="B444">
        <v>89.95</v>
      </c>
      <c r="C444">
        <v>1.07</v>
      </c>
      <c r="D444">
        <v>103855701.59999999</v>
      </c>
      <c r="E444" s="5">
        <v>0.75694444444444442</v>
      </c>
    </row>
    <row r="445" spans="1:5" x14ac:dyDescent="0.25">
      <c r="A445" t="s">
        <v>461</v>
      </c>
      <c r="B445">
        <v>302.5</v>
      </c>
      <c r="C445">
        <v>-2.34</v>
      </c>
      <c r="D445">
        <v>137748989</v>
      </c>
      <c r="E445" s="5">
        <v>0.75694444444444442</v>
      </c>
    </row>
    <row r="446" spans="1:5" x14ac:dyDescent="0.25">
      <c r="A446" t="s">
        <v>462</v>
      </c>
      <c r="B446">
        <v>8.35</v>
      </c>
      <c r="C446">
        <v>-1.76</v>
      </c>
      <c r="D446">
        <v>169822552.87</v>
      </c>
      <c r="E446" s="5">
        <v>0.75694444444444442</v>
      </c>
    </row>
    <row r="447" spans="1:5" x14ac:dyDescent="0.25">
      <c r="A447" t="s">
        <v>463</v>
      </c>
      <c r="B447">
        <v>16.45</v>
      </c>
      <c r="C447">
        <v>0.8</v>
      </c>
      <c r="D447">
        <v>14488450.32</v>
      </c>
      <c r="E447" s="5">
        <v>0.75694444444444442</v>
      </c>
    </row>
    <row r="448" spans="1:5" x14ac:dyDescent="0.25">
      <c r="A448" t="s">
        <v>464</v>
      </c>
      <c r="B448">
        <v>27.48</v>
      </c>
      <c r="C448">
        <v>-6.85</v>
      </c>
      <c r="D448">
        <v>12091326.960000001</v>
      </c>
      <c r="E448" s="5">
        <v>0.75694444444444442</v>
      </c>
    </row>
    <row r="449" spans="1:5" x14ac:dyDescent="0.25">
      <c r="A449" t="s">
        <v>465</v>
      </c>
      <c r="B449">
        <v>64.2</v>
      </c>
      <c r="C449">
        <v>6.29</v>
      </c>
      <c r="D449">
        <v>232692588.55000001</v>
      </c>
      <c r="E449" s="5">
        <v>0.75694444444444442</v>
      </c>
    </row>
    <row r="450" spans="1:5" x14ac:dyDescent="0.25">
      <c r="A450" t="s">
        <v>466</v>
      </c>
      <c r="B450">
        <v>20.420000000000002</v>
      </c>
      <c r="C450">
        <v>-4.22</v>
      </c>
      <c r="D450">
        <v>5651475.4199999999</v>
      </c>
      <c r="E450" s="5">
        <v>0.75694444444444442</v>
      </c>
    </row>
    <row r="451" spans="1:5" x14ac:dyDescent="0.25">
      <c r="A451" t="s">
        <v>467</v>
      </c>
      <c r="B451">
        <v>12.11</v>
      </c>
      <c r="C451">
        <v>0.5</v>
      </c>
      <c r="D451">
        <v>10710548.800000001</v>
      </c>
      <c r="E451" s="5">
        <v>0.75694444444444442</v>
      </c>
    </row>
    <row r="452" spans="1:5" x14ac:dyDescent="0.25">
      <c r="A452" t="s">
        <v>468</v>
      </c>
      <c r="B452">
        <v>5.95</v>
      </c>
      <c r="C452">
        <v>-0.17</v>
      </c>
      <c r="D452">
        <v>10708425.890000001</v>
      </c>
      <c r="E452" s="5">
        <v>0.75694444444444442</v>
      </c>
    </row>
    <row r="453" spans="1:5" x14ac:dyDescent="0.25">
      <c r="A453" t="s">
        <v>469</v>
      </c>
      <c r="B453">
        <v>14.63</v>
      </c>
      <c r="C453">
        <v>0.48</v>
      </c>
      <c r="D453">
        <v>9651543.3200000003</v>
      </c>
      <c r="E453" s="5">
        <v>0.75694444444444442</v>
      </c>
    </row>
    <row r="454" spans="1:5" x14ac:dyDescent="0.25">
      <c r="A454" t="s">
        <v>24</v>
      </c>
      <c r="B454">
        <v>48</v>
      </c>
      <c r="C454">
        <v>-1.1100000000000001</v>
      </c>
      <c r="D454">
        <v>1151889482.78</v>
      </c>
      <c r="E454" s="5">
        <v>0.75694444444444442</v>
      </c>
    </row>
    <row r="455" spans="1:5" x14ac:dyDescent="0.25">
      <c r="A455" t="s">
        <v>470</v>
      </c>
      <c r="B455">
        <v>5.0599999999999996</v>
      </c>
      <c r="C455">
        <v>-2.69</v>
      </c>
      <c r="D455">
        <v>733047267.39999998</v>
      </c>
      <c r="E455" s="5">
        <v>0.75694444444444442</v>
      </c>
    </row>
    <row r="456" spans="1:5" x14ac:dyDescent="0.25">
      <c r="A456" t="s">
        <v>471</v>
      </c>
      <c r="B456">
        <v>4.92</v>
      </c>
      <c r="C456">
        <v>7.19</v>
      </c>
      <c r="D456">
        <v>39749923.689999998</v>
      </c>
      <c r="E456" s="5">
        <v>0.75694444444444442</v>
      </c>
    </row>
    <row r="457" spans="1:5" x14ac:dyDescent="0.25">
      <c r="A457" t="s">
        <v>472</v>
      </c>
      <c r="B457">
        <v>9.91</v>
      </c>
      <c r="C457">
        <v>9.99</v>
      </c>
      <c r="D457">
        <v>296137580.93000001</v>
      </c>
      <c r="E457" s="5">
        <v>0.75694444444444442</v>
      </c>
    </row>
    <row r="458" spans="1:5" x14ac:dyDescent="0.25">
      <c r="A458" t="s">
        <v>473</v>
      </c>
      <c r="B458">
        <v>33.32</v>
      </c>
      <c r="C458">
        <v>-0.36</v>
      </c>
      <c r="D458">
        <v>132923030.06</v>
      </c>
      <c r="E458" s="5">
        <v>0.75694444444444442</v>
      </c>
    </row>
    <row r="459" spans="1:5" x14ac:dyDescent="0.25">
      <c r="A459" t="s">
        <v>474</v>
      </c>
      <c r="B459">
        <v>58.85</v>
      </c>
      <c r="C459">
        <v>-0.34</v>
      </c>
      <c r="D459">
        <v>258720505</v>
      </c>
      <c r="E459" s="5">
        <v>0.75694444444444442</v>
      </c>
    </row>
    <row r="460" spans="1:5" x14ac:dyDescent="0.25">
      <c r="A460" t="s">
        <v>475</v>
      </c>
      <c r="B460">
        <v>3.17</v>
      </c>
      <c r="C460">
        <v>0.63</v>
      </c>
      <c r="D460">
        <v>59597987.43</v>
      </c>
      <c r="E460" s="5">
        <v>0.75694444444444442</v>
      </c>
    </row>
    <row r="461" spans="1:5" x14ac:dyDescent="0.25">
      <c r="A461" t="s">
        <v>476</v>
      </c>
      <c r="B461">
        <v>34.799999999999997</v>
      </c>
      <c r="C461">
        <v>9.99</v>
      </c>
      <c r="D461">
        <v>312162038.13999999</v>
      </c>
      <c r="E461" s="5">
        <v>0.75694444444444442</v>
      </c>
    </row>
    <row r="462" spans="1:5" x14ac:dyDescent="0.25">
      <c r="A462" t="s">
        <v>477</v>
      </c>
      <c r="B462">
        <v>26.6</v>
      </c>
      <c r="C462">
        <v>-6.67</v>
      </c>
      <c r="D462">
        <v>1552092.48</v>
      </c>
      <c r="E462" s="5">
        <v>0.75694444444444442</v>
      </c>
    </row>
    <row r="463" spans="1:5" x14ac:dyDescent="0.25">
      <c r="A463" t="s">
        <v>478</v>
      </c>
      <c r="B463">
        <v>101.8</v>
      </c>
      <c r="C463">
        <v>-7.45</v>
      </c>
      <c r="D463">
        <v>10191326.1</v>
      </c>
      <c r="E463" s="5">
        <v>0.75694444444444442</v>
      </c>
    </row>
    <row r="464" spans="1:5" x14ac:dyDescent="0.25">
      <c r="A464" t="s">
        <v>479</v>
      </c>
      <c r="B464">
        <v>71.900000000000006</v>
      </c>
      <c r="C464">
        <v>0</v>
      </c>
      <c r="D464">
        <v>2009533.1</v>
      </c>
      <c r="E464" s="5">
        <v>0.75694444444444442</v>
      </c>
    </row>
    <row r="465" spans="1:5" x14ac:dyDescent="0.25">
      <c r="A465" t="s">
        <v>480</v>
      </c>
      <c r="B465">
        <v>19.72</v>
      </c>
      <c r="C465">
        <v>2.44</v>
      </c>
      <c r="D465">
        <v>97254571.609999999</v>
      </c>
      <c r="E465" s="5">
        <v>0.75694444444444442</v>
      </c>
    </row>
    <row r="466" spans="1:5" x14ac:dyDescent="0.25">
      <c r="A466" t="s">
        <v>481</v>
      </c>
      <c r="B466">
        <v>55.85</v>
      </c>
      <c r="C466">
        <v>0.27</v>
      </c>
      <c r="D466">
        <v>397291689.75</v>
      </c>
      <c r="E466" s="5">
        <v>0.75694444444444442</v>
      </c>
    </row>
    <row r="467" spans="1:5" x14ac:dyDescent="0.25">
      <c r="A467" t="s">
        <v>482</v>
      </c>
      <c r="B467">
        <v>56.35</v>
      </c>
      <c r="C467">
        <v>-0.79</v>
      </c>
      <c r="D467">
        <v>6432905.75</v>
      </c>
      <c r="E467" s="5">
        <v>0.75694444444444442</v>
      </c>
    </row>
    <row r="468" spans="1:5" x14ac:dyDescent="0.25">
      <c r="A468" t="s">
        <v>483</v>
      </c>
      <c r="B468">
        <v>363.5</v>
      </c>
      <c r="C468">
        <v>1.25</v>
      </c>
      <c r="D468">
        <v>154525588.75</v>
      </c>
      <c r="E468" s="5">
        <v>0.75694444444444442</v>
      </c>
    </row>
    <row r="469" spans="1:5" x14ac:dyDescent="0.25">
      <c r="A469" t="s">
        <v>484</v>
      </c>
      <c r="B469">
        <v>221.8</v>
      </c>
      <c r="C469">
        <v>-6.53</v>
      </c>
      <c r="D469">
        <v>2917022.4</v>
      </c>
      <c r="E469" s="5">
        <v>0.75694444444444442</v>
      </c>
    </row>
    <row r="470" spans="1:5" x14ac:dyDescent="0.25">
      <c r="A470" t="s">
        <v>485</v>
      </c>
      <c r="B470">
        <v>15.77</v>
      </c>
      <c r="C470">
        <v>-0.06</v>
      </c>
      <c r="D470">
        <v>12147069.4</v>
      </c>
      <c r="E470" s="5">
        <v>0.75694444444444442</v>
      </c>
    </row>
    <row r="471" spans="1:5" x14ac:dyDescent="0.25">
      <c r="A471" t="s">
        <v>486</v>
      </c>
      <c r="B471">
        <v>46.42</v>
      </c>
      <c r="C471">
        <v>10</v>
      </c>
      <c r="D471">
        <v>823597825.20000005</v>
      </c>
      <c r="E471" s="5">
        <v>0.75694444444444442</v>
      </c>
    </row>
    <row r="472" spans="1:5" x14ac:dyDescent="0.25">
      <c r="A472" t="s">
        <v>487</v>
      </c>
      <c r="B472">
        <v>19.53</v>
      </c>
      <c r="C472">
        <v>3.55</v>
      </c>
      <c r="D472">
        <v>29551479.640000001</v>
      </c>
      <c r="E472" s="5">
        <v>0.75694444444444442</v>
      </c>
    </row>
    <row r="473" spans="1:5" x14ac:dyDescent="0.25">
      <c r="A473" t="s">
        <v>488</v>
      </c>
      <c r="B473">
        <v>123.8</v>
      </c>
      <c r="C473">
        <v>-0.48</v>
      </c>
      <c r="D473">
        <v>475271892.60000002</v>
      </c>
      <c r="E473" s="5">
        <v>0.75694444444444442</v>
      </c>
    </row>
    <row r="474" spans="1:5" x14ac:dyDescent="0.25">
      <c r="A474" t="s">
        <v>489</v>
      </c>
      <c r="B474">
        <v>594</v>
      </c>
      <c r="C474">
        <v>-2.62</v>
      </c>
      <c r="D474">
        <v>271896602</v>
      </c>
      <c r="E474" s="5">
        <v>0.75694444444444442</v>
      </c>
    </row>
    <row r="475" spans="1:5" x14ac:dyDescent="0.25">
      <c r="A475" t="s">
        <v>490</v>
      </c>
      <c r="B475">
        <v>38.520000000000003</v>
      </c>
      <c r="C475">
        <v>9.99</v>
      </c>
      <c r="D475">
        <v>503503436.25999999</v>
      </c>
      <c r="E475" s="5">
        <v>0.75694444444444442</v>
      </c>
    </row>
    <row r="476" spans="1:5" x14ac:dyDescent="0.25">
      <c r="A476" t="s">
        <v>491</v>
      </c>
      <c r="B476">
        <v>31.74</v>
      </c>
      <c r="C476">
        <v>0.19</v>
      </c>
      <c r="D476">
        <v>38708052.960000001</v>
      </c>
      <c r="E476" s="5">
        <v>0.75694444444444442</v>
      </c>
    </row>
    <row r="477" spans="1:5" x14ac:dyDescent="0.25">
      <c r="A477" t="s">
        <v>492</v>
      </c>
      <c r="B477">
        <v>127.9</v>
      </c>
      <c r="C477">
        <v>1.83</v>
      </c>
      <c r="D477">
        <v>374901749.39999998</v>
      </c>
      <c r="E477" s="5">
        <v>0.75694444444444442</v>
      </c>
    </row>
    <row r="478" spans="1:5" x14ac:dyDescent="0.25">
      <c r="A478" t="s">
        <v>493</v>
      </c>
      <c r="B478">
        <v>72.150000000000006</v>
      </c>
      <c r="C478">
        <v>1.55</v>
      </c>
      <c r="D478">
        <v>2005736.15</v>
      </c>
      <c r="E478" s="5">
        <v>0.75694444444444442</v>
      </c>
    </row>
    <row r="479" spans="1:5" x14ac:dyDescent="0.25">
      <c r="A479" t="s">
        <v>25</v>
      </c>
      <c r="B479">
        <v>65</v>
      </c>
      <c r="C479">
        <v>1.17</v>
      </c>
      <c r="D479">
        <v>2121045943.45</v>
      </c>
      <c r="E479" s="5">
        <v>0.75694444444444442</v>
      </c>
    </row>
    <row r="480" spans="1:5" x14ac:dyDescent="0.25">
      <c r="A480" t="s">
        <v>494</v>
      </c>
      <c r="B480">
        <v>8.2799999999999994</v>
      </c>
      <c r="C480">
        <v>1.85</v>
      </c>
      <c r="D480">
        <v>20847744.84</v>
      </c>
      <c r="E480" s="5">
        <v>0.75694444444444442</v>
      </c>
    </row>
    <row r="481" spans="1:5" x14ac:dyDescent="0.25">
      <c r="A481" t="s">
        <v>495</v>
      </c>
      <c r="B481">
        <v>3.07</v>
      </c>
      <c r="C481">
        <v>1.66</v>
      </c>
      <c r="D481">
        <v>25231238.050000001</v>
      </c>
      <c r="E481" s="5">
        <v>0.75694444444444442</v>
      </c>
    </row>
    <row r="482" spans="1:5" x14ac:dyDescent="0.25">
      <c r="A482" t="s">
        <v>496</v>
      </c>
      <c r="B482">
        <v>44.98</v>
      </c>
      <c r="C482">
        <v>1.22</v>
      </c>
      <c r="D482">
        <v>10283869.880000001</v>
      </c>
      <c r="E482" s="5">
        <v>0.75694444444444442</v>
      </c>
    </row>
    <row r="483" spans="1:5" x14ac:dyDescent="0.25">
      <c r="A483" t="s">
        <v>497</v>
      </c>
      <c r="B483">
        <v>3702.5</v>
      </c>
      <c r="C483">
        <v>1.02</v>
      </c>
      <c r="D483">
        <v>6735840</v>
      </c>
      <c r="E483" s="5">
        <v>0.75694444444444442</v>
      </c>
    </row>
    <row r="484" spans="1:5" x14ac:dyDescent="0.25">
      <c r="A484" t="s">
        <v>498</v>
      </c>
      <c r="B484">
        <v>18.809999999999999</v>
      </c>
      <c r="C484">
        <v>0.27</v>
      </c>
      <c r="D484">
        <v>42741305.899999999</v>
      </c>
      <c r="E484" s="5">
        <v>0.75694444444444442</v>
      </c>
    </row>
    <row r="485" spans="1:5" x14ac:dyDescent="0.25">
      <c r="A485" t="s">
        <v>499</v>
      </c>
      <c r="B485">
        <v>32</v>
      </c>
      <c r="C485">
        <v>8.33</v>
      </c>
      <c r="D485">
        <v>8444025.2799999993</v>
      </c>
      <c r="E485" s="5">
        <v>0.75694444444444442</v>
      </c>
    </row>
    <row r="486" spans="1:5" x14ac:dyDescent="0.25">
      <c r="A486" t="s">
        <v>26</v>
      </c>
      <c r="B486">
        <v>252.5</v>
      </c>
      <c r="C486">
        <v>1.08</v>
      </c>
      <c r="D486">
        <v>8861517965.3500004</v>
      </c>
      <c r="E486" s="5">
        <v>0.75694444444444442</v>
      </c>
    </row>
    <row r="487" spans="1:5" x14ac:dyDescent="0.25">
      <c r="A487" t="s">
        <v>500</v>
      </c>
      <c r="B487">
        <v>39.14</v>
      </c>
      <c r="C487">
        <v>0.67</v>
      </c>
      <c r="D487">
        <v>205853258.41999999</v>
      </c>
      <c r="E487" s="5">
        <v>0.75694444444444442</v>
      </c>
    </row>
    <row r="488" spans="1:5" x14ac:dyDescent="0.25">
      <c r="A488" t="s">
        <v>501</v>
      </c>
      <c r="B488">
        <v>35.700000000000003</v>
      </c>
      <c r="C488">
        <v>2.35</v>
      </c>
      <c r="D488">
        <v>140799009.68000001</v>
      </c>
      <c r="E488" s="5">
        <v>0.75694444444444442</v>
      </c>
    </row>
    <row r="489" spans="1:5" x14ac:dyDescent="0.25">
      <c r="A489" t="s">
        <v>502</v>
      </c>
      <c r="B489">
        <v>87.75</v>
      </c>
      <c r="C489">
        <v>1.04</v>
      </c>
      <c r="D489">
        <v>38228173.700000003</v>
      </c>
      <c r="E489" s="5">
        <v>0.75694444444444442</v>
      </c>
    </row>
    <row r="490" spans="1:5" x14ac:dyDescent="0.25">
      <c r="A490" t="s">
        <v>503</v>
      </c>
      <c r="B490">
        <v>74.650000000000006</v>
      </c>
      <c r="C490">
        <v>0.13</v>
      </c>
      <c r="D490">
        <v>23922462.449999999</v>
      </c>
      <c r="E490" s="5">
        <v>0.75694444444444442</v>
      </c>
    </row>
    <row r="491" spans="1:5" x14ac:dyDescent="0.25">
      <c r="A491" t="s">
        <v>504</v>
      </c>
      <c r="B491">
        <v>87.75</v>
      </c>
      <c r="C491">
        <v>-0.11</v>
      </c>
      <c r="D491">
        <v>74163845.849999994</v>
      </c>
      <c r="E491" s="5">
        <v>0.75694444444444442</v>
      </c>
    </row>
    <row r="492" spans="1:5" x14ac:dyDescent="0.25">
      <c r="A492" t="s">
        <v>505</v>
      </c>
      <c r="B492">
        <v>63.35</v>
      </c>
      <c r="C492">
        <v>2.1800000000000002</v>
      </c>
      <c r="D492">
        <v>28545034.449999999</v>
      </c>
      <c r="E492" s="5">
        <v>0.75694444444444442</v>
      </c>
    </row>
    <row r="493" spans="1:5" x14ac:dyDescent="0.25">
      <c r="A493" t="s">
        <v>506</v>
      </c>
      <c r="B493">
        <v>231</v>
      </c>
      <c r="C493">
        <v>-1.79</v>
      </c>
      <c r="D493">
        <v>623635323.79999995</v>
      </c>
      <c r="E493" s="5">
        <v>0.75694444444444442</v>
      </c>
    </row>
    <row r="494" spans="1:5" x14ac:dyDescent="0.25">
      <c r="A494" t="s">
        <v>507</v>
      </c>
      <c r="B494">
        <v>23.76</v>
      </c>
      <c r="C494">
        <v>4.21</v>
      </c>
      <c r="D494">
        <v>66429963.939999998</v>
      </c>
      <c r="E494" s="5">
        <v>0.75694444444444442</v>
      </c>
    </row>
    <row r="495" spans="1:5" x14ac:dyDescent="0.25">
      <c r="A495" t="s">
        <v>508</v>
      </c>
      <c r="B495">
        <v>34.22</v>
      </c>
      <c r="C495">
        <v>3.63</v>
      </c>
      <c r="D495">
        <v>139015084.46000001</v>
      </c>
      <c r="E495" s="5">
        <v>0.75694444444444442</v>
      </c>
    </row>
    <row r="496" spans="1:5" x14ac:dyDescent="0.25">
      <c r="A496" t="s">
        <v>509</v>
      </c>
      <c r="B496">
        <v>12.13</v>
      </c>
      <c r="C496">
        <v>0.5</v>
      </c>
      <c r="D496">
        <v>104142886.37</v>
      </c>
      <c r="E496" s="5">
        <v>0.75694444444444442</v>
      </c>
    </row>
    <row r="497" spans="1:5" x14ac:dyDescent="0.25">
      <c r="A497" t="s">
        <v>510</v>
      </c>
      <c r="B497">
        <v>5.81</v>
      </c>
      <c r="C497">
        <v>0.35</v>
      </c>
      <c r="D497">
        <v>20648721.800000001</v>
      </c>
      <c r="E497" s="5">
        <v>0.75694444444444442</v>
      </c>
    </row>
    <row r="498" spans="1:5" x14ac:dyDescent="0.25">
      <c r="A498" t="s">
        <v>511</v>
      </c>
      <c r="B498">
        <v>7.67</v>
      </c>
      <c r="C498">
        <v>1.99</v>
      </c>
      <c r="D498">
        <v>186325301.12</v>
      </c>
      <c r="E498" s="5">
        <v>0.75694444444444442</v>
      </c>
    </row>
    <row r="499" spans="1:5" x14ac:dyDescent="0.25">
      <c r="A499" t="s">
        <v>512</v>
      </c>
      <c r="B499">
        <v>2.59</v>
      </c>
      <c r="C499">
        <v>-0.38</v>
      </c>
      <c r="D499">
        <v>39430331.32</v>
      </c>
      <c r="E499" s="5">
        <v>0.75694444444444442</v>
      </c>
    </row>
    <row r="500" spans="1:5" x14ac:dyDescent="0.25">
      <c r="A500" t="s">
        <v>513</v>
      </c>
      <c r="B500">
        <v>29.9</v>
      </c>
      <c r="C500">
        <v>2.75</v>
      </c>
      <c r="D500">
        <v>1372514034.3</v>
      </c>
      <c r="E500" s="5">
        <v>0.75694444444444442</v>
      </c>
    </row>
    <row r="501" spans="1:5" x14ac:dyDescent="0.25">
      <c r="A501" t="s">
        <v>514</v>
      </c>
      <c r="B501">
        <v>721</v>
      </c>
      <c r="C501">
        <v>-2.2400000000000002</v>
      </c>
      <c r="D501">
        <v>382601621.5</v>
      </c>
      <c r="E501" s="5">
        <v>0.75694444444444442</v>
      </c>
    </row>
    <row r="502" spans="1:5" x14ac:dyDescent="0.25">
      <c r="A502" t="s">
        <v>515</v>
      </c>
      <c r="B502">
        <v>64.849999999999994</v>
      </c>
      <c r="C502">
        <v>1.89</v>
      </c>
      <c r="D502">
        <v>60967972.5</v>
      </c>
      <c r="E502" s="5">
        <v>0.75694444444444442</v>
      </c>
    </row>
    <row r="503" spans="1:5" x14ac:dyDescent="0.25">
      <c r="A503" t="s">
        <v>516</v>
      </c>
      <c r="B503">
        <v>7.25</v>
      </c>
      <c r="C503">
        <v>1.4</v>
      </c>
      <c r="D503">
        <v>106129165.40000001</v>
      </c>
      <c r="E503" s="5">
        <v>0.75694444444444442</v>
      </c>
    </row>
    <row r="504" spans="1:5" x14ac:dyDescent="0.25">
      <c r="A504" t="s">
        <v>27</v>
      </c>
      <c r="B504">
        <v>142.1</v>
      </c>
      <c r="C504">
        <v>-0.77</v>
      </c>
      <c r="D504">
        <v>2456946977.1999998</v>
      </c>
      <c r="E504" s="5">
        <v>0.75694444444444442</v>
      </c>
    </row>
    <row r="505" spans="1:5" x14ac:dyDescent="0.25">
      <c r="A505" t="s">
        <v>517</v>
      </c>
      <c r="B505">
        <v>29.36</v>
      </c>
      <c r="C505">
        <v>0.27</v>
      </c>
      <c r="D505">
        <v>43582284.159999996</v>
      </c>
      <c r="E505" s="5">
        <v>0.75694444444444442</v>
      </c>
    </row>
    <row r="506" spans="1:5" x14ac:dyDescent="0.25">
      <c r="A506" t="s">
        <v>518</v>
      </c>
      <c r="B506">
        <v>548.5</v>
      </c>
      <c r="C506">
        <v>3.3</v>
      </c>
      <c r="D506">
        <v>49825511.5</v>
      </c>
      <c r="E506" s="5">
        <v>0.75694444444444442</v>
      </c>
    </row>
    <row r="507" spans="1:5" x14ac:dyDescent="0.25">
      <c r="A507" t="s">
        <v>519</v>
      </c>
      <c r="B507">
        <v>45.28</v>
      </c>
      <c r="C507">
        <v>0</v>
      </c>
      <c r="D507">
        <v>292751909.48000002</v>
      </c>
      <c r="E507" s="5">
        <v>0.75694444444444442</v>
      </c>
    </row>
    <row r="508" spans="1:5" x14ac:dyDescent="0.25">
      <c r="A508" t="s">
        <v>520</v>
      </c>
      <c r="B508">
        <v>91.15</v>
      </c>
      <c r="C508">
        <v>-0.44</v>
      </c>
      <c r="D508">
        <v>1472836.55</v>
      </c>
      <c r="E508" s="5">
        <v>0.75694444444444442</v>
      </c>
    </row>
    <row r="509" spans="1:5" x14ac:dyDescent="0.25">
      <c r="A509" t="s">
        <v>521</v>
      </c>
      <c r="B509">
        <v>18.829999999999998</v>
      </c>
      <c r="C509">
        <v>9.99</v>
      </c>
      <c r="D509">
        <v>10637908.810000001</v>
      </c>
      <c r="E509" s="5">
        <v>0.75694444444444442</v>
      </c>
    </row>
    <row r="510" spans="1:5" x14ac:dyDescent="0.25">
      <c r="A510" t="s">
        <v>522</v>
      </c>
      <c r="B510">
        <v>80.95</v>
      </c>
      <c r="C510">
        <v>-2.65</v>
      </c>
      <c r="D510">
        <v>391294125.14999998</v>
      </c>
      <c r="E510" s="5">
        <v>0.75694444444444442</v>
      </c>
    </row>
    <row r="511" spans="1:5" x14ac:dyDescent="0.25">
      <c r="A511" t="s">
        <v>523</v>
      </c>
      <c r="B511">
        <v>8.8000000000000007</v>
      </c>
      <c r="C511">
        <v>0.69</v>
      </c>
      <c r="D511">
        <v>29233269.890000001</v>
      </c>
      <c r="E511" s="5">
        <v>0.75694444444444442</v>
      </c>
    </row>
    <row r="512" spans="1:5" x14ac:dyDescent="0.25">
      <c r="A512" t="s">
        <v>524</v>
      </c>
      <c r="B512">
        <v>133.1</v>
      </c>
      <c r="C512">
        <v>-2.2000000000000002</v>
      </c>
      <c r="D512">
        <v>11769894.300000001</v>
      </c>
      <c r="E512" s="5">
        <v>0.75694444444444442</v>
      </c>
    </row>
    <row r="513" spans="1:5" x14ac:dyDescent="0.25">
      <c r="A513" t="s">
        <v>525</v>
      </c>
      <c r="B513">
        <v>28.24</v>
      </c>
      <c r="C513">
        <v>-0.49</v>
      </c>
      <c r="D513">
        <v>61552994.759999998</v>
      </c>
      <c r="E513" s="5">
        <v>0.75694444444444442</v>
      </c>
    </row>
    <row r="514" spans="1:5" x14ac:dyDescent="0.25">
      <c r="A514" t="s">
        <v>526</v>
      </c>
      <c r="B514">
        <v>7.95</v>
      </c>
      <c r="C514">
        <v>-0.13</v>
      </c>
      <c r="D514">
        <v>910994.15</v>
      </c>
      <c r="E514" s="5">
        <v>0.75694444444444442</v>
      </c>
    </row>
    <row r="515" spans="1:5" x14ac:dyDescent="0.25">
      <c r="A515" t="s">
        <v>527</v>
      </c>
      <c r="B515">
        <v>16.79</v>
      </c>
      <c r="C515">
        <v>-1.81</v>
      </c>
      <c r="D515">
        <v>13106412.810000001</v>
      </c>
      <c r="E515" s="5">
        <v>0.75694444444444442</v>
      </c>
    </row>
    <row r="516" spans="1:5" x14ac:dyDescent="0.25">
      <c r="A516" t="s">
        <v>528</v>
      </c>
      <c r="B516">
        <v>11.86</v>
      </c>
      <c r="C516">
        <v>6.94</v>
      </c>
      <c r="D516">
        <v>143997164.77000001</v>
      </c>
      <c r="E516" s="5">
        <v>0.75694444444444442</v>
      </c>
    </row>
    <row r="517" spans="1:5" x14ac:dyDescent="0.25">
      <c r="A517" t="s">
        <v>529</v>
      </c>
      <c r="B517">
        <v>165</v>
      </c>
      <c r="C517">
        <v>-1.2</v>
      </c>
      <c r="D517">
        <v>2272031</v>
      </c>
      <c r="E517" s="5">
        <v>0.75694444444444442</v>
      </c>
    </row>
    <row r="518" spans="1:5" x14ac:dyDescent="0.25">
      <c r="A518" t="s">
        <v>530</v>
      </c>
      <c r="B518">
        <v>14.07</v>
      </c>
      <c r="C518">
        <v>-1.33</v>
      </c>
      <c r="D518">
        <v>629418466.07000005</v>
      </c>
      <c r="E518" s="5">
        <v>0.75694444444444442</v>
      </c>
    </row>
    <row r="519" spans="1:5" x14ac:dyDescent="0.25">
      <c r="A519" t="s">
        <v>531</v>
      </c>
      <c r="B519">
        <v>4.53</v>
      </c>
      <c r="C519">
        <v>-0.66</v>
      </c>
      <c r="D519">
        <v>79742102.469999999</v>
      </c>
      <c r="E519" s="5">
        <v>0.75694444444444442</v>
      </c>
    </row>
    <row r="520" spans="1:5" x14ac:dyDescent="0.25">
      <c r="A520" t="s">
        <v>532</v>
      </c>
      <c r="B520">
        <v>79.849999999999994</v>
      </c>
      <c r="C520">
        <v>-1.78</v>
      </c>
      <c r="D520">
        <v>20340553.399999999</v>
      </c>
      <c r="E520" s="5">
        <v>0.75694444444444442</v>
      </c>
    </row>
    <row r="521" spans="1:5" x14ac:dyDescent="0.25">
      <c r="A521" t="s">
        <v>533</v>
      </c>
      <c r="B521">
        <v>15.48</v>
      </c>
      <c r="C521">
        <v>-1.71</v>
      </c>
      <c r="D521">
        <v>14694545.810000001</v>
      </c>
      <c r="E521" s="5">
        <v>0.75694444444444442</v>
      </c>
    </row>
    <row r="522" spans="1:5" x14ac:dyDescent="0.25">
      <c r="A522" t="s">
        <v>534</v>
      </c>
      <c r="B522">
        <v>107.4</v>
      </c>
      <c r="C522">
        <v>-2.36</v>
      </c>
      <c r="D522">
        <v>111035096.7</v>
      </c>
      <c r="E522" s="5">
        <v>0.75694444444444442</v>
      </c>
    </row>
    <row r="523" spans="1:5" x14ac:dyDescent="0.25">
      <c r="A523" t="s">
        <v>535</v>
      </c>
      <c r="B523">
        <v>39.76</v>
      </c>
      <c r="C523">
        <v>3.11</v>
      </c>
      <c r="D523">
        <v>30497289.140000001</v>
      </c>
      <c r="E523" s="5">
        <v>0.75694444444444442</v>
      </c>
    </row>
    <row r="524" spans="1:5" x14ac:dyDescent="0.25">
      <c r="A524" t="s">
        <v>536</v>
      </c>
      <c r="B524">
        <v>224.2</v>
      </c>
      <c r="C524">
        <v>2.14</v>
      </c>
      <c r="D524">
        <v>42284255.700000003</v>
      </c>
      <c r="E524" s="5">
        <v>0.75694444444444442</v>
      </c>
    </row>
    <row r="525" spans="1:5" x14ac:dyDescent="0.25">
      <c r="A525" t="s">
        <v>537</v>
      </c>
      <c r="B525">
        <v>16.05</v>
      </c>
      <c r="C525">
        <v>-1.41</v>
      </c>
      <c r="D525">
        <v>75394452.370000005</v>
      </c>
      <c r="E525" s="5">
        <v>0.75694444444444442</v>
      </c>
    </row>
    <row r="526" spans="1:5" x14ac:dyDescent="0.25">
      <c r="A526" t="s">
        <v>538</v>
      </c>
      <c r="B526">
        <v>48.36</v>
      </c>
      <c r="C526">
        <v>-0.37</v>
      </c>
      <c r="D526">
        <v>185190728.90000001</v>
      </c>
      <c r="E526" s="5">
        <v>0.75694444444444442</v>
      </c>
    </row>
    <row r="527" spans="1:5" x14ac:dyDescent="0.25">
      <c r="A527" t="s">
        <v>539</v>
      </c>
      <c r="B527">
        <v>37.020000000000003</v>
      </c>
      <c r="C527">
        <v>-2.5299999999999998</v>
      </c>
      <c r="D527">
        <v>58007683.799999997</v>
      </c>
      <c r="E527" s="5">
        <v>0.75694444444444442</v>
      </c>
    </row>
    <row r="528" spans="1:5" x14ac:dyDescent="0.25">
      <c r="A528" t="s">
        <v>540</v>
      </c>
      <c r="B528">
        <v>1.95</v>
      </c>
      <c r="C528">
        <v>-1.02</v>
      </c>
      <c r="D528">
        <v>48943631.170000002</v>
      </c>
      <c r="E528" s="5">
        <v>0.75694444444444442</v>
      </c>
    </row>
    <row r="529" spans="1:5" x14ac:dyDescent="0.25">
      <c r="A529" t="s">
        <v>541</v>
      </c>
      <c r="B529">
        <v>29.86</v>
      </c>
      <c r="C529">
        <v>-2.1</v>
      </c>
      <c r="D529">
        <v>33857909.579999998</v>
      </c>
      <c r="E529" s="5">
        <v>0.75694444444444442</v>
      </c>
    </row>
    <row r="530" spans="1:5" x14ac:dyDescent="0.25">
      <c r="A530" t="s">
        <v>542</v>
      </c>
      <c r="B530">
        <v>28</v>
      </c>
      <c r="C530">
        <v>-2.5099999999999998</v>
      </c>
      <c r="D530">
        <v>213540518.19999999</v>
      </c>
      <c r="E530" s="5">
        <v>0.75694444444444442</v>
      </c>
    </row>
    <row r="531" spans="1:5" x14ac:dyDescent="0.25">
      <c r="A531" t="s">
        <v>543</v>
      </c>
      <c r="B531">
        <v>223.9</v>
      </c>
      <c r="C531">
        <v>-2.35</v>
      </c>
      <c r="D531">
        <v>61214950.799999997</v>
      </c>
      <c r="E531" s="5">
        <v>0.75694444444444442</v>
      </c>
    </row>
    <row r="532" spans="1:5" x14ac:dyDescent="0.25">
      <c r="A532" t="s">
        <v>544</v>
      </c>
      <c r="B532">
        <v>26.44</v>
      </c>
      <c r="C532">
        <v>0.84</v>
      </c>
      <c r="D532">
        <v>47535254.960000001</v>
      </c>
      <c r="E532" s="5">
        <v>0.75694444444444442</v>
      </c>
    </row>
    <row r="533" spans="1:5" x14ac:dyDescent="0.25">
      <c r="A533" t="s">
        <v>545</v>
      </c>
      <c r="B533">
        <v>8.69</v>
      </c>
      <c r="C533">
        <v>10</v>
      </c>
      <c r="D533">
        <v>77153710.730000004</v>
      </c>
      <c r="E533" s="5">
        <v>0.75694444444444442</v>
      </c>
    </row>
    <row r="534" spans="1:5" x14ac:dyDescent="0.25">
      <c r="A534" t="s">
        <v>546</v>
      </c>
      <c r="B534">
        <v>145000</v>
      </c>
      <c r="C534">
        <v>2.83</v>
      </c>
      <c r="D534">
        <v>3595975</v>
      </c>
      <c r="E534" s="5">
        <v>0.75694444444444442</v>
      </c>
    </row>
    <row r="535" spans="1:5" x14ac:dyDescent="0.25">
      <c r="A535" t="s">
        <v>547</v>
      </c>
      <c r="B535">
        <v>213.6</v>
      </c>
      <c r="C535">
        <v>-1.25</v>
      </c>
      <c r="D535">
        <v>726552970.5</v>
      </c>
      <c r="E535" s="5">
        <v>0.75694444444444442</v>
      </c>
    </row>
    <row r="536" spans="1:5" x14ac:dyDescent="0.25">
      <c r="A536" t="s">
        <v>548</v>
      </c>
      <c r="B536">
        <v>4.28</v>
      </c>
      <c r="C536">
        <v>2.88</v>
      </c>
      <c r="D536">
        <v>46835277.340000004</v>
      </c>
      <c r="E536" s="5">
        <v>0.75694444444444442</v>
      </c>
    </row>
    <row r="537" spans="1:5" x14ac:dyDescent="0.25">
      <c r="A537" t="s">
        <v>549</v>
      </c>
      <c r="B537">
        <v>38.76</v>
      </c>
      <c r="C537">
        <v>2.27</v>
      </c>
      <c r="D537">
        <v>19224514.640000001</v>
      </c>
      <c r="E537" s="5">
        <v>0.75694444444444442</v>
      </c>
    </row>
    <row r="538" spans="1:5" x14ac:dyDescent="0.25">
      <c r="A538" t="s">
        <v>550</v>
      </c>
      <c r="B538">
        <v>4.54</v>
      </c>
      <c r="C538">
        <v>9.66</v>
      </c>
      <c r="D538">
        <v>33169266.710000001</v>
      </c>
      <c r="E538" s="5">
        <v>0.75694444444444442</v>
      </c>
    </row>
    <row r="539" spans="1:5" x14ac:dyDescent="0.25">
      <c r="A539" t="s">
        <v>28</v>
      </c>
      <c r="B539">
        <v>22.18</v>
      </c>
      <c r="C539">
        <v>-0.36</v>
      </c>
      <c r="D539">
        <v>3032815065.96</v>
      </c>
      <c r="E539" s="5">
        <v>0.75694444444444442</v>
      </c>
    </row>
    <row r="540" spans="1:5" x14ac:dyDescent="0.25">
      <c r="A540" t="s">
        <v>551</v>
      </c>
      <c r="B540">
        <v>13.78</v>
      </c>
      <c r="C540">
        <v>-2.13</v>
      </c>
      <c r="D540">
        <v>26959284.739999998</v>
      </c>
      <c r="E540" s="5">
        <v>0.75694444444444442</v>
      </c>
    </row>
    <row r="541" spans="1:5" x14ac:dyDescent="0.25">
      <c r="A541" t="s">
        <v>552</v>
      </c>
      <c r="B541">
        <v>45</v>
      </c>
      <c r="C541">
        <v>-1.96</v>
      </c>
      <c r="D541">
        <v>428420.6</v>
      </c>
      <c r="E541" s="5">
        <v>0.75694444444444442</v>
      </c>
    </row>
    <row r="542" spans="1:5" x14ac:dyDescent="0.25">
      <c r="A542" t="s">
        <v>553</v>
      </c>
      <c r="B542">
        <v>76.25</v>
      </c>
      <c r="C542">
        <v>-1.93</v>
      </c>
      <c r="D542">
        <v>39207931.350000001</v>
      </c>
      <c r="E542" s="5">
        <v>0.75694444444444442</v>
      </c>
    </row>
    <row r="543" spans="1:5" x14ac:dyDescent="0.25">
      <c r="A543" t="s">
        <v>554</v>
      </c>
      <c r="B543">
        <v>3.35</v>
      </c>
      <c r="C543">
        <v>5.0199999999999996</v>
      </c>
      <c r="D543">
        <v>59975333.93</v>
      </c>
      <c r="E543" s="5">
        <v>0.75694444444444442</v>
      </c>
    </row>
    <row r="544" spans="1:5" x14ac:dyDescent="0.25">
      <c r="A544" t="s">
        <v>555</v>
      </c>
      <c r="B544">
        <v>14.53</v>
      </c>
      <c r="C544">
        <v>3.05</v>
      </c>
      <c r="D544">
        <v>367696015.44999999</v>
      </c>
      <c r="E544" s="5">
        <v>0.75694444444444442</v>
      </c>
    </row>
    <row r="545" spans="1:5" x14ac:dyDescent="0.25">
      <c r="A545" t="s">
        <v>556</v>
      </c>
      <c r="B545">
        <v>74.05</v>
      </c>
      <c r="C545">
        <v>1.51</v>
      </c>
      <c r="D545">
        <v>27535195.5</v>
      </c>
      <c r="E545" s="5">
        <v>0.75694444444444442</v>
      </c>
    </row>
    <row r="546" spans="1:5" x14ac:dyDescent="0.25">
      <c r="A546" t="s">
        <v>557</v>
      </c>
      <c r="B546">
        <v>4.3899999999999997</v>
      </c>
      <c r="C546">
        <v>-0.68</v>
      </c>
      <c r="D546">
        <v>260482577.18000001</v>
      </c>
      <c r="E546" s="5">
        <v>0.75694444444444442</v>
      </c>
    </row>
    <row r="547" spans="1:5" x14ac:dyDescent="0.25">
      <c r="A547" t="s">
        <v>558</v>
      </c>
      <c r="B547">
        <v>6.94</v>
      </c>
      <c r="C547">
        <v>0.43</v>
      </c>
      <c r="D547">
        <v>114481485.43000001</v>
      </c>
      <c r="E547" s="5">
        <v>0.75694444444444442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7A78-75DC-4A61-B8DA-5CF17E9A94B8}">
  <dimension ref="A1:E65"/>
  <sheetViews>
    <sheetView zoomScaleNormal="100" workbookViewId="0">
      <selection activeCell="D7" sqref="D7"/>
    </sheetView>
  </sheetViews>
  <sheetFormatPr defaultRowHeight="15" x14ac:dyDescent="0.25"/>
  <cols>
    <col min="1" max="1" width="10.140625" bestFit="1" customWidth="1"/>
    <col min="2" max="2" width="8" bestFit="1" customWidth="1"/>
    <col min="3" max="3" width="9.5703125" bestFit="1" customWidth="1"/>
    <col min="4" max="4" width="8.7109375" bestFit="1" customWidth="1"/>
    <col min="5" max="5" width="10.140625" bestFit="1" customWidth="1"/>
  </cols>
  <sheetData>
    <row r="1" spans="1:5" x14ac:dyDescent="0.25">
      <c r="A1" t="s">
        <v>559</v>
      </c>
      <c r="B1" t="s">
        <v>560</v>
      </c>
      <c r="C1" t="s">
        <v>561</v>
      </c>
      <c r="D1" t="s">
        <v>562</v>
      </c>
      <c r="E1" t="s">
        <v>563</v>
      </c>
    </row>
    <row r="2" spans="1:5" x14ac:dyDescent="0.25">
      <c r="A2" s="2">
        <v>45288</v>
      </c>
      <c r="B2">
        <v>7278.1</v>
      </c>
      <c r="C2">
        <v>7444.9</v>
      </c>
      <c r="D2">
        <v>7278.1</v>
      </c>
      <c r="E2">
        <v>7396.3</v>
      </c>
    </row>
    <row r="3" spans="1:5" x14ac:dyDescent="0.25">
      <c r="A3" s="2">
        <v>45287</v>
      </c>
      <c r="B3">
        <v>7282.2</v>
      </c>
      <c r="C3">
        <v>7365.1</v>
      </c>
      <c r="D3">
        <v>7215</v>
      </c>
      <c r="E3">
        <v>7260.4</v>
      </c>
    </row>
    <row r="4" spans="1:5" x14ac:dyDescent="0.25">
      <c r="A4" s="2">
        <v>45286</v>
      </c>
      <c r="B4">
        <v>7303.3</v>
      </c>
      <c r="C4">
        <v>7405.1</v>
      </c>
      <c r="D4">
        <v>7202.9</v>
      </c>
      <c r="E4">
        <v>7299.3</v>
      </c>
    </row>
    <row r="5" spans="1:5" x14ac:dyDescent="0.25">
      <c r="A5" s="2">
        <v>45282</v>
      </c>
      <c r="B5">
        <v>7769.8</v>
      </c>
      <c r="C5">
        <v>7795</v>
      </c>
      <c r="D5">
        <v>7553.9</v>
      </c>
      <c r="E5">
        <v>7557.6</v>
      </c>
    </row>
    <row r="6" spans="1:5" x14ac:dyDescent="0.25">
      <c r="A6" s="2">
        <v>45281</v>
      </c>
      <c r="B6">
        <v>7657</v>
      </c>
      <c r="C6">
        <v>7789.9</v>
      </c>
      <c r="D6">
        <v>7621.3</v>
      </c>
      <c r="E6">
        <v>7765</v>
      </c>
    </row>
    <row r="7" spans="1:5" x14ac:dyDescent="0.25">
      <c r="A7" s="2">
        <v>45280</v>
      </c>
      <c r="B7">
        <v>7717.2</v>
      </c>
      <c r="C7">
        <v>7764.2</v>
      </c>
      <c r="D7">
        <v>7614.7</v>
      </c>
      <c r="E7">
        <v>7662.9</v>
      </c>
    </row>
    <row r="8" spans="1:5" x14ac:dyDescent="0.25">
      <c r="A8" s="2">
        <v>45279</v>
      </c>
      <c r="B8">
        <v>7783.9</v>
      </c>
      <c r="C8">
        <v>7786.4</v>
      </c>
      <c r="D8">
        <v>7642.7</v>
      </c>
      <c r="E8">
        <v>7725.9</v>
      </c>
    </row>
    <row r="9" spans="1:5" x14ac:dyDescent="0.25">
      <c r="A9" s="2">
        <v>45278</v>
      </c>
      <c r="B9">
        <v>7957.5</v>
      </c>
      <c r="C9">
        <v>8010.5</v>
      </c>
      <c r="D9">
        <v>7782.3</v>
      </c>
      <c r="E9">
        <v>7790.4</v>
      </c>
    </row>
    <row r="10" spans="1:5" x14ac:dyDescent="0.25">
      <c r="A10" s="2">
        <v>45275</v>
      </c>
      <c r="B10">
        <v>7822</v>
      </c>
      <c r="C10">
        <v>7998.4</v>
      </c>
      <c r="D10">
        <v>7812.5</v>
      </c>
      <c r="E10">
        <v>7993.9</v>
      </c>
    </row>
    <row r="11" spans="1:5" x14ac:dyDescent="0.25">
      <c r="A11" s="2">
        <v>45274</v>
      </c>
      <c r="B11">
        <v>7622.7</v>
      </c>
      <c r="C11">
        <v>7831.9</v>
      </c>
      <c r="D11">
        <v>7582.3</v>
      </c>
      <c r="E11">
        <v>7813.4</v>
      </c>
    </row>
    <row r="12" spans="1:5" x14ac:dyDescent="0.25">
      <c r="A12" s="2">
        <v>45273</v>
      </c>
      <c r="B12">
        <v>7719</v>
      </c>
      <c r="C12">
        <v>7721.2</v>
      </c>
      <c r="D12">
        <v>7529.3</v>
      </c>
      <c r="E12">
        <v>7529.3</v>
      </c>
    </row>
    <row r="13" spans="1:5" x14ac:dyDescent="0.25">
      <c r="A13" s="2">
        <v>45272</v>
      </c>
      <c r="B13">
        <v>7727.4</v>
      </c>
      <c r="C13">
        <v>7790.8</v>
      </c>
      <c r="D13">
        <v>7661.6</v>
      </c>
      <c r="E13">
        <v>7748.9</v>
      </c>
    </row>
    <row r="14" spans="1:5" x14ac:dyDescent="0.25">
      <c r="A14" s="2">
        <v>45271</v>
      </c>
      <c r="B14">
        <v>7920.3</v>
      </c>
      <c r="C14">
        <v>7924.7</v>
      </c>
      <c r="D14">
        <v>7723.2</v>
      </c>
      <c r="E14">
        <v>7728.4</v>
      </c>
    </row>
    <row r="15" spans="1:5" x14ac:dyDescent="0.25">
      <c r="A15" s="2">
        <v>45268</v>
      </c>
      <c r="B15">
        <v>7988.6</v>
      </c>
      <c r="C15">
        <v>7992.3</v>
      </c>
      <c r="D15">
        <v>7888.5</v>
      </c>
      <c r="E15">
        <v>7913.8</v>
      </c>
    </row>
    <row r="16" spans="1:5" x14ac:dyDescent="0.25">
      <c r="A16" s="2">
        <v>45267</v>
      </c>
      <c r="B16">
        <v>7867.7</v>
      </c>
      <c r="C16">
        <v>7978.8</v>
      </c>
      <c r="D16">
        <v>7747.5</v>
      </c>
      <c r="E16">
        <v>7978.8</v>
      </c>
    </row>
    <row r="17" spans="1:5" x14ac:dyDescent="0.25">
      <c r="A17" s="2">
        <v>45266</v>
      </c>
      <c r="B17">
        <v>8066.5</v>
      </c>
      <c r="C17">
        <v>8112.4</v>
      </c>
      <c r="D17">
        <v>7855.1</v>
      </c>
      <c r="E17">
        <v>7855.1</v>
      </c>
    </row>
    <row r="18" spans="1:5" x14ac:dyDescent="0.25">
      <c r="A18" s="2">
        <v>45265</v>
      </c>
      <c r="B18">
        <v>8094.7</v>
      </c>
      <c r="C18">
        <v>8120.5</v>
      </c>
      <c r="D18">
        <v>8023.4</v>
      </c>
      <c r="E18">
        <v>8057.4</v>
      </c>
    </row>
    <row r="19" spans="1:5" x14ac:dyDescent="0.25">
      <c r="A19" s="2">
        <v>45264</v>
      </c>
      <c r="B19">
        <v>8050.8</v>
      </c>
      <c r="C19">
        <v>8108.2</v>
      </c>
      <c r="D19">
        <v>7962.3</v>
      </c>
      <c r="E19">
        <v>8087.2</v>
      </c>
    </row>
    <row r="20" spans="1:5" x14ac:dyDescent="0.25">
      <c r="A20" s="2">
        <v>45261</v>
      </c>
      <c r="B20">
        <v>8071.5</v>
      </c>
      <c r="C20">
        <v>8090.2</v>
      </c>
      <c r="D20">
        <v>7956.6</v>
      </c>
      <c r="E20">
        <v>8026.3</v>
      </c>
    </row>
    <row r="21" spans="1:5" x14ac:dyDescent="0.25">
      <c r="A21" s="2">
        <v>45260</v>
      </c>
      <c r="B21">
        <v>8007.8</v>
      </c>
      <c r="C21">
        <v>8049.3</v>
      </c>
      <c r="D21">
        <v>7912</v>
      </c>
      <c r="E21">
        <v>7948.6</v>
      </c>
    </row>
    <row r="22" spans="1:5" x14ac:dyDescent="0.25">
      <c r="A22" s="2">
        <v>45259</v>
      </c>
      <c r="B22">
        <v>8115.4</v>
      </c>
      <c r="C22">
        <v>8125.1</v>
      </c>
      <c r="D22">
        <v>7993.1</v>
      </c>
      <c r="E22">
        <v>8009.3</v>
      </c>
    </row>
    <row r="23" spans="1:5" x14ac:dyDescent="0.25">
      <c r="A23" s="2">
        <v>45258</v>
      </c>
      <c r="B23">
        <v>8116</v>
      </c>
      <c r="C23">
        <v>8149.4</v>
      </c>
      <c r="D23">
        <v>8046.1</v>
      </c>
      <c r="E23">
        <v>8093.5</v>
      </c>
    </row>
    <row r="24" spans="1:5" x14ac:dyDescent="0.25">
      <c r="A24" s="2">
        <v>45257</v>
      </c>
      <c r="B24">
        <v>8028.8</v>
      </c>
      <c r="C24">
        <v>8129.1</v>
      </c>
      <c r="D24">
        <v>8023.4</v>
      </c>
      <c r="E24">
        <v>8107.2</v>
      </c>
    </row>
    <row r="25" spans="1:5" x14ac:dyDescent="0.25">
      <c r="A25" s="2">
        <v>45254</v>
      </c>
      <c r="B25">
        <v>7902.4</v>
      </c>
      <c r="C25">
        <v>7996.1</v>
      </c>
      <c r="D25">
        <v>7851.3</v>
      </c>
      <c r="E25">
        <v>7960</v>
      </c>
    </row>
    <row r="26" spans="1:5" x14ac:dyDescent="0.25">
      <c r="A26" s="2">
        <v>45253</v>
      </c>
      <c r="B26">
        <v>7991.9</v>
      </c>
      <c r="C26">
        <v>8062.1</v>
      </c>
      <c r="D26">
        <v>7898.6</v>
      </c>
      <c r="E26">
        <v>7898.6</v>
      </c>
    </row>
    <row r="27" spans="1:5" x14ac:dyDescent="0.25">
      <c r="A27" s="2">
        <v>45252</v>
      </c>
      <c r="B27">
        <v>8054.8</v>
      </c>
      <c r="C27">
        <v>8060.3</v>
      </c>
      <c r="D27">
        <v>7984.9</v>
      </c>
      <c r="E27">
        <v>7987</v>
      </c>
    </row>
    <row r="28" spans="1:5" x14ac:dyDescent="0.25">
      <c r="A28" s="2">
        <v>45251</v>
      </c>
      <c r="B28">
        <v>7993.9</v>
      </c>
      <c r="C28">
        <v>8046.6</v>
      </c>
      <c r="D28">
        <v>7945.4</v>
      </c>
      <c r="E28">
        <v>8046.6</v>
      </c>
    </row>
    <row r="29" spans="1:5" x14ac:dyDescent="0.25">
      <c r="A29" s="2">
        <v>45250</v>
      </c>
      <c r="B29">
        <v>7918.3</v>
      </c>
      <c r="C29">
        <v>7984.7</v>
      </c>
      <c r="D29">
        <v>7918.3</v>
      </c>
      <c r="E29">
        <v>7946.4</v>
      </c>
    </row>
    <row r="30" spans="1:5" x14ac:dyDescent="0.25">
      <c r="A30" s="2">
        <v>45247</v>
      </c>
      <c r="B30">
        <v>7786.7</v>
      </c>
      <c r="C30">
        <v>7864</v>
      </c>
      <c r="D30">
        <v>7773.7</v>
      </c>
      <c r="E30">
        <v>7853.4</v>
      </c>
    </row>
    <row r="31" spans="1:5" x14ac:dyDescent="0.25">
      <c r="A31" s="2">
        <v>45246</v>
      </c>
      <c r="B31">
        <v>7675.4</v>
      </c>
      <c r="C31">
        <v>7813.2</v>
      </c>
      <c r="D31">
        <v>7675.4</v>
      </c>
      <c r="E31">
        <v>7780.7</v>
      </c>
    </row>
    <row r="32" spans="1:5" x14ac:dyDescent="0.25">
      <c r="A32" s="2">
        <v>45245</v>
      </c>
      <c r="B32">
        <v>7716.1</v>
      </c>
      <c r="C32">
        <v>7738.2</v>
      </c>
      <c r="D32">
        <v>7634.4</v>
      </c>
      <c r="E32">
        <v>7665.9</v>
      </c>
    </row>
    <row r="33" spans="1:5" x14ac:dyDescent="0.25">
      <c r="A33" s="2">
        <v>45244</v>
      </c>
      <c r="B33">
        <v>7601.4</v>
      </c>
      <c r="C33">
        <v>7689.1</v>
      </c>
      <c r="D33">
        <v>7520</v>
      </c>
      <c r="E33">
        <v>7671.1</v>
      </c>
    </row>
    <row r="34" spans="1:5" x14ac:dyDescent="0.25">
      <c r="A34" s="2">
        <v>45243</v>
      </c>
      <c r="B34">
        <v>7784.3</v>
      </c>
      <c r="C34">
        <v>7785.6</v>
      </c>
      <c r="D34">
        <v>7568.3</v>
      </c>
      <c r="E34">
        <v>7568.3</v>
      </c>
    </row>
    <row r="35" spans="1:5" x14ac:dyDescent="0.25">
      <c r="A35" s="2">
        <v>45240</v>
      </c>
      <c r="B35">
        <v>7838.3</v>
      </c>
      <c r="C35">
        <v>7855.2</v>
      </c>
      <c r="D35">
        <v>7765.4</v>
      </c>
      <c r="E35">
        <v>7771.3</v>
      </c>
    </row>
    <row r="36" spans="1:5" x14ac:dyDescent="0.25">
      <c r="A36" s="2">
        <v>45239</v>
      </c>
      <c r="B36">
        <v>7801.3</v>
      </c>
      <c r="C36">
        <v>7885.7</v>
      </c>
      <c r="D36">
        <v>7738.7</v>
      </c>
      <c r="E36">
        <v>7841.5</v>
      </c>
    </row>
    <row r="37" spans="1:5" x14ac:dyDescent="0.25">
      <c r="A37" s="2">
        <v>45238</v>
      </c>
      <c r="B37">
        <v>7912.4</v>
      </c>
      <c r="C37">
        <v>7942.8</v>
      </c>
      <c r="D37">
        <v>7821.5</v>
      </c>
      <c r="E37">
        <v>7860.9</v>
      </c>
    </row>
    <row r="38" spans="1:5" x14ac:dyDescent="0.25">
      <c r="A38" s="2">
        <v>45237</v>
      </c>
      <c r="B38">
        <v>7874.2</v>
      </c>
      <c r="C38">
        <v>7919.3</v>
      </c>
      <c r="D38">
        <v>7818.6</v>
      </c>
      <c r="E38">
        <v>7844.8</v>
      </c>
    </row>
    <row r="39" spans="1:5" x14ac:dyDescent="0.25">
      <c r="A39" s="2">
        <v>45236</v>
      </c>
      <c r="B39">
        <v>7792.8</v>
      </c>
      <c r="C39">
        <v>7900.5</v>
      </c>
      <c r="D39">
        <v>7788.6</v>
      </c>
      <c r="E39">
        <v>7868</v>
      </c>
    </row>
    <row r="40" spans="1:5" x14ac:dyDescent="0.25">
      <c r="A40" s="2">
        <v>45233</v>
      </c>
      <c r="B40">
        <v>7673.7</v>
      </c>
      <c r="C40">
        <v>7721.2</v>
      </c>
      <c r="D40">
        <v>7581.6</v>
      </c>
      <c r="E40">
        <v>7706</v>
      </c>
    </row>
    <row r="41" spans="1:5" x14ac:dyDescent="0.25">
      <c r="A41" s="2">
        <v>45232</v>
      </c>
      <c r="B41">
        <v>7585.2</v>
      </c>
      <c r="C41">
        <v>7701.1</v>
      </c>
      <c r="D41">
        <v>7577.5</v>
      </c>
      <c r="E41">
        <v>7663.6</v>
      </c>
    </row>
    <row r="42" spans="1:5" x14ac:dyDescent="0.25">
      <c r="A42" s="2">
        <v>45231</v>
      </c>
      <c r="B42">
        <v>7568.9</v>
      </c>
      <c r="C42">
        <v>7597.8</v>
      </c>
      <c r="D42">
        <v>7297</v>
      </c>
      <c r="E42">
        <v>7528.6</v>
      </c>
    </row>
    <row r="43" spans="1:5" x14ac:dyDescent="0.25">
      <c r="A43" s="2">
        <v>45230</v>
      </c>
      <c r="B43">
        <v>7749.3</v>
      </c>
      <c r="C43">
        <v>7775.1</v>
      </c>
      <c r="D43">
        <v>7496.4</v>
      </c>
      <c r="E43">
        <v>7514.1</v>
      </c>
    </row>
    <row r="44" spans="1:5" x14ac:dyDescent="0.25">
      <c r="A44" s="2">
        <v>45229</v>
      </c>
      <c r="B44">
        <v>7688.4</v>
      </c>
      <c r="C44">
        <v>7786.4</v>
      </c>
      <c r="D44">
        <v>7660.9</v>
      </c>
      <c r="E44">
        <v>7712.9</v>
      </c>
    </row>
    <row r="45" spans="1:5" x14ac:dyDescent="0.25">
      <c r="A45" s="2">
        <v>45226</v>
      </c>
      <c r="B45">
        <v>7671.9</v>
      </c>
      <c r="C45">
        <v>7740.5</v>
      </c>
      <c r="D45">
        <v>7500.5</v>
      </c>
      <c r="E45">
        <v>7706.4</v>
      </c>
    </row>
    <row r="46" spans="1:5" x14ac:dyDescent="0.25">
      <c r="A46" s="2">
        <v>45225</v>
      </c>
      <c r="B46">
        <v>7516.5</v>
      </c>
      <c r="C46">
        <v>7741.3</v>
      </c>
      <c r="D46">
        <v>7384.5</v>
      </c>
      <c r="E46">
        <v>7662.1</v>
      </c>
    </row>
    <row r="47" spans="1:5" x14ac:dyDescent="0.25">
      <c r="A47" s="2">
        <v>45224</v>
      </c>
      <c r="B47">
        <v>8035.8</v>
      </c>
      <c r="C47">
        <v>8084.4</v>
      </c>
      <c r="D47">
        <v>7425</v>
      </c>
      <c r="E47">
        <v>7425</v>
      </c>
    </row>
    <row r="48" spans="1:5" x14ac:dyDescent="0.25">
      <c r="A48" s="2">
        <v>45223</v>
      </c>
      <c r="B48">
        <v>7797.1</v>
      </c>
      <c r="C48">
        <v>8014.8</v>
      </c>
      <c r="D48">
        <v>7765.5</v>
      </c>
      <c r="E48">
        <v>7990.4</v>
      </c>
    </row>
    <row r="49" spans="1:5" x14ac:dyDescent="0.25">
      <c r="A49" s="2">
        <v>45222</v>
      </c>
      <c r="B49">
        <v>7649.4</v>
      </c>
      <c r="C49">
        <v>7794.5</v>
      </c>
      <c r="D49">
        <v>7520.1</v>
      </c>
      <c r="E49">
        <v>7750.4</v>
      </c>
    </row>
    <row r="50" spans="1:5" x14ac:dyDescent="0.25">
      <c r="A50" s="2">
        <v>45219</v>
      </c>
      <c r="B50">
        <v>7691</v>
      </c>
      <c r="C50">
        <v>7711.2</v>
      </c>
      <c r="D50">
        <v>7447</v>
      </c>
      <c r="E50">
        <v>7510.7</v>
      </c>
    </row>
    <row r="51" spans="1:5" x14ac:dyDescent="0.25">
      <c r="A51" s="2">
        <v>45218</v>
      </c>
      <c r="B51">
        <v>7868</v>
      </c>
      <c r="C51">
        <v>7971.4</v>
      </c>
      <c r="D51">
        <v>7728.4</v>
      </c>
      <c r="E51">
        <v>7769</v>
      </c>
    </row>
    <row r="52" spans="1:5" x14ac:dyDescent="0.25">
      <c r="A52" s="2">
        <v>45217</v>
      </c>
      <c r="B52">
        <v>7964.6</v>
      </c>
      <c r="C52">
        <v>8015.3</v>
      </c>
      <c r="D52">
        <v>7837</v>
      </c>
      <c r="E52">
        <v>7842.7</v>
      </c>
    </row>
    <row r="53" spans="1:5" x14ac:dyDescent="0.25">
      <c r="A53" s="2">
        <v>45216</v>
      </c>
      <c r="B53">
        <v>7962.6</v>
      </c>
      <c r="C53">
        <v>8115</v>
      </c>
      <c r="D53">
        <v>7908.1</v>
      </c>
      <c r="E53">
        <v>8115</v>
      </c>
    </row>
    <row r="54" spans="1:5" x14ac:dyDescent="0.25">
      <c r="A54" s="2">
        <v>45215</v>
      </c>
      <c r="B54">
        <v>8228.5</v>
      </c>
      <c r="C54">
        <v>8252.2999999999993</v>
      </c>
      <c r="D54">
        <v>7926.6</v>
      </c>
      <c r="E54">
        <v>7934.6</v>
      </c>
    </row>
    <row r="55" spans="1:5" x14ac:dyDescent="0.25">
      <c r="A55" s="2">
        <v>45212</v>
      </c>
      <c r="B55">
        <v>8242.2999999999993</v>
      </c>
      <c r="C55">
        <v>8242.2999999999993</v>
      </c>
      <c r="D55">
        <v>8071.5</v>
      </c>
      <c r="E55">
        <v>8113.3</v>
      </c>
    </row>
    <row r="56" spans="1:5" x14ac:dyDescent="0.25">
      <c r="A56" s="2">
        <v>45211</v>
      </c>
      <c r="B56">
        <v>8440.5</v>
      </c>
      <c r="C56">
        <v>8471.1</v>
      </c>
      <c r="D56">
        <v>8054.6</v>
      </c>
      <c r="E56">
        <v>8259.2999999999993</v>
      </c>
    </row>
    <row r="57" spans="1:5" x14ac:dyDescent="0.25">
      <c r="A57" s="2">
        <v>45210</v>
      </c>
      <c r="B57">
        <v>8482.4</v>
      </c>
      <c r="C57">
        <v>8518.9</v>
      </c>
      <c r="D57">
        <v>8315.7000000000007</v>
      </c>
      <c r="E57">
        <v>8330.6</v>
      </c>
    </row>
    <row r="58" spans="1:5" x14ac:dyDescent="0.25">
      <c r="A58" s="2">
        <v>45209</v>
      </c>
      <c r="B58">
        <v>8304.7999999999993</v>
      </c>
      <c r="C58">
        <v>8450.7999999999993</v>
      </c>
      <c r="D58">
        <v>8304.7999999999993</v>
      </c>
      <c r="E58">
        <v>8442.7999999999993</v>
      </c>
    </row>
    <row r="59" spans="1:5" x14ac:dyDescent="0.25">
      <c r="A59" s="2">
        <v>45208</v>
      </c>
      <c r="B59">
        <v>8300.7000000000007</v>
      </c>
      <c r="C59">
        <v>8383.5</v>
      </c>
      <c r="D59">
        <v>8193.4</v>
      </c>
      <c r="E59">
        <v>8193.4</v>
      </c>
    </row>
    <row r="60" spans="1:5" x14ac:dyDescent="0.25">
      <c r="A60" s="2">
        <v>45205</v>
      </c>
      <c r="B60">
        <v>8410.2999999999993</v>
      </c>
      <c r="C60">
        <v>8516.7999999999993</v>
      </c>
      <c r="D60">
        <v>8397.6</v>
      </c>
      <c r="E60">
        <v>8464.9</v>
      </c>
    </row>
    <row r="61" spans="1:5" x14ac:dyDescent="0.25">
      <c r="A61" s="2">
        <v>45204</v>
      </c>
      <c r="B61">
        <v>8386.2999999999993</v>
      </c>
      <c r="C61">
        <v>8496.4</v>
      </c>
      <c r="D61">
        <v>8179.9</v>
      </c>
      <c r="E61">
        <v>8488</v>
      </c>
    </row>
    <row r="62" spans="1:5" x14ac:dyDescent="0.25">
      <c r="A62" s="2">
        <v>45203</v>
      </c>
      <c r="B62">
        <v>8523.7000000000007</v>
      </c>
      <c r="C62">
        <v>8533.5</v>
      </c>
      <c r="D62">
        <v>8329</v>
      </c>
      <c r="E62">
        <v>8333.1</v>
      </c>
    </row>
    <row r="63" spans="1:5" x14ac:dyDescent="0.25">
      <c r="A63" s="2">
        <v>45202</v>
      </c>
      <c r="B63">
        <v>8547.4</v>
      </c>
      <c r="C63">
        <v>8562.7000000000007</v>
      </c>
      <c r="D63">
        <v>8462</v>
      </c>
      <c r="E63">
        <v>8513.5</v>
      </c>
    </row>
    <row r="64" spans="1:5" x14ac:dyDescent="0.25">
      <c r="A64" s="2">
        <v>45201</v>
      </c>
      <c r="B64">
        <v>8374.6</v>
      </c>
      <c r="C64">
        <v>8511.6</v>
      </c>
      <c r="D64">
        <v>8367.2999999999993</v>
      </c>
      <c r="E64">
        <v>8487</v>
      </c>
    </row>
    <row r="65" spans="1:5" x14ac:dyDescent="0.25">
      <c r="A65" s="2">
        <v>45198</v>
      </c>
      <c r="B65">
        <v>8239.1</v>
      </c>
      <c r="C65">
        <v>8379.4</v>
      </c>
      <c r="D65">
        <v>8239.1</v>
      </c>
      <c r="E65">
        <v>8334.9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D5C3-63FA-4D77-A7C8-FBD9A3C9F260}">
  <dimension ref="A1:A5"/>
  <sheetViews>
    <sheetView zoomScale="130" zoomScaleNormal="130" workbookViewId="0">
      <selection activeCell="C9" sqref="C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s="1" t="s">
        <v>6</v>
      </c>
    </row>
    <row r="4" spans="1:1" x14ac:dyDescent="0.25">
      <c r="A4" t="s">
        <v>7</v>
      </c>
    </row>
    <row r="5" spans="1:1" x14ac:dyDescent="0.25">
      <c r="A5" s="1" t="s">
        <v>8</v>
      </c>
    </row>
  </sheetData>
  <hyperlinks>
    <hyperlink ref="A2" r:id="rId1" xr:uid="{5D98281C-C002-4448-AFA6-8E97CF912571}"/>
    <hyperlink ref="A5" r:id="rId2" xr:uid="{98FE3D5E-CD9C-4560-AF8E-83545DA85E2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27F0-8602-4EC4-874F-25EAADBBFD41}">
  <dimension ref="A1:V39"/>
  <sheetViews>
    <sheetView tabSelected="1" zoomScaleNormal="100" workbookViewId="0">
      <selection activeCell="J22" sqref="J22"/>
    </sheetView>
  </sheetViews>
  <sheetFormatPr defaultRowHeight="15" x14ac:dyDescent="0.25"/>
  <cols>
    <col min="1" max="1" width="11.7109375" bestFit="1" customWidth="1"/>
    <col min="5" max="5" width="9.140625" customWidth="1"/>
    <col min="6" max="6" width="1.7109375" customWidth="1"/>
    <col min="8" max="8" width="8.5703125" customWidth="1"/>
    <col min="9" max="9" width="13.7109375" customWidth="1"/>
    <col min="10" max="10" width="9" style="20" customWidth="1"/>
    <col min="13" max="13" width="7.85546875" customWidth="1"/>
    <col min="19" max="19" width="5.42578125" customWidth="1"/>
  </cols>
  <sheetData>
    <row r="1" spans="1:22" x14ac:dyDescent="0.25">
      <c r="A1" s="3"/>
      <c r="B1" s="3"/>
      <c r="C1" s="3"/>
      <c r="D1" s="3"/>
      <c r="E1" s="3"/>
      <c r="F1" s="3"/>
      <c r="G1" s="3"/>
      <c r="H1" s="3"/>
      <c r="I1" s="3"/>
      <c r="J1" s="2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3"/>
      <c r="B2" s="3"/>
      <c r="C2" s="3"/>
      <c r="D2" s="3"/>
      <c r="E2" s="3"/>
      <c r="F2" s="3"/>
      <c r="G2" s="3"/>
      <c r="H2" s="3"/>
      <c r="I2" s="3"/>
      <c r="J2" s="2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3"/>
      <c r="B3" s="3"/>
      <c r="C3" s="3"/>
      <c r="D3" s="3"/>
      <c r="E3" s="3"/>
      <c r="F3" s="3"/>
      <c r="G3" s="3"/>
      <c r="H3" s="3"/>
      <c r="I3" s="3"/>
      <c r="J3" s="2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3"/>
      <c r="B4" s="3"/>
      <c r="C4" s="3"/>
      <c r="D4" s="3"/>
      <c r="E4" s="3"/>
      <c r="F4" s="3"/>
      <c r="G4" s="12" t="s">
        <v>571</v>
      </c>
      <c r="H4" s="3"/>
      <c r="I4" s="3"/>
      <c r="J4" s="18">
        <v>10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3"/>
      <c r="B5" s="3"/>
      <c r="C5" s="3"/>
      <c r="D5" s="3"/>
      <c r="E5" s="3"/>
      <c r="F5" s="3"/>
      <c r="G5" s="3"/>
      <c r="H5" s="3"/>
      <c r="I5" s="3"/>
      <c r="J5" s="2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3"/>
      <c r="B6" s="3"/>
      <c r="C6" s="3"/>
      <c r="D6" s="3"/>
      <c r="E6" s="3"/>
      <c r="F6" s="3"/>
      <c r="G6" s="11" t="str" cm="1">
        <f t="array" ref="G6:J16">_xlfn._xlws.FILTER(parametre!A:D,parametre!D:D&gt;=LARGE(parametre!D:D,J4))</f>
        <v>Hisseler</v>
      </c>
      <c r="H6" s="11" t="str">
        <v>Ort.Mal.</v>
      </c>
      <c r="I6" s="11" t="str">
        <v>Güncel Fiyat</v>
      </c>
      <c r="J6" s="14" t="str">
        <v>Değişim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s="3"/>
      <c r="B7" s="3"/>
      <c r="C7" s="3"/>
      <c r="D7" s="3"/>
      <c r="E7" s="3"/>
      <c r="F7" s="3"/>
      <c r="G7" s="15" t="str">
        <v>AEFES</v>
      </c>
      <c r="H7" s="16">
        <v>18.75</v>
      </c>
      <c r="I7" s="16">
        <v>131.69999999999999</v>
      </c>
      <c r="J7" s="19">
        <v>6.0239999999999991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5">
      <c r="A8" s="3"/>
      <c r="B8" s="3"/>
      <c r="C8" s="3"/>
      <c r="D8" s="3"/>
      <c r="E8" s="3"/>
      <c r="F8" s="3"/>
      <c r="G8" s="15" t="str">
        <v>AKBNK</v>
      </c>
      <c r="H8" s="16">
        <v>13.87</v>
      </c>
      <c r="I8" s="16">
        <v>42</v>
      </c>
      <c r="J8" s="19">
        <v>2.0281182408074985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A9" s="3"/>
      <c r="B9" s="3"/>
      <c r="C9" s="3"/>
      <c r="D9" s="3"/>
      <c r="E9" s="3"/>
      <c r="F9" s="3"/>
      <c r="G9" s="15" t="str">
        <v>AKSA</v>
      </c>
      <c r="H9" s="16">
        <v>28</v>
      </c>
      <c r="I9" s="16">
        <v>87.85</v>
      </c>
      <c r="J9" s="19">
        <v>2.1374999999999997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5">
      <c r="A10" s="3"/>
      <c r="B10" s="3"/>
      <c r="C10" s="3"/>
      <c r="D10" s="3"/>
      <c r="E10" s="3"/>
      <c r="F10" s="3"/>
      <c r="G10" s="15" t="str">
        <v>CCOLA</v>
      </c>
      <c r="H10" s="15">
        <v>179.42500000000001</v>
      </c>
      <c r="I10" s="15">
        <v>524.5</v>
      </c>
      <c r="J10" s="19">
        <v>1.9232269750592168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5.75" x14ac:dyDescent="0.25">
      <c r="A11" s="28" t="s">
        <v>9</v>
      </c>
      <c r="B11" s="28"/>
      <c r="C11" s="28"/>
      <c r="D11" s="28"/>
      <c r="E11" s="28"/>
      <c r="F11" s="4"/>
      <c r="G11" s="15" t="str">
        <v>CIMSA</v>
      </c>
      <c r="H11" s="15">
        <v>12.8</v>
      </c>
      <c r="I11" s="15">
        <v>30.78</v>
      </c>
      <c r="J11" s="19">
        <v>1.4046874999999999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5">
      <c r="A12" s="3"/>
      <c r="B12" s="3"/>
      <c r="C12" s="3"/>
      <c r="D12" s="3"/>
      <c r="E12" s="3"/>
      <c r="F12" s="3"/>
      <c r="G12" s="15" t="str">
        <v>ENJSA</v>
      </c>
      <c r="H12" s="15">
        <v>21.04</v>
      </c>
      <c r="I12" s="15">
        <v>50.4</v>
      </c>
      <c r="J12" s="19">
        <v>1.3954372623574145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3"/>
      <c r="B13" s="3"/>
      <c r="C13" s="3"/>
      <c r="D13" s="3"/>
      <c r="E13" s="3"/>
      <c r="F13" s="3"/>
      <c r="G13" s="15" t="str">
        <v>ISYAT</v>
      </c>
      <c r="H13" s="15">
        <v>3.03</v>
      </c>
      <c r="I13" s="15">
        <v>10.37</v>
      </c>
      <c r="J13" s="19">
        <v>2.4224422442244227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5">
      <c r="A14" s="3"/>
      <c r="B14" s="3"/>
      <c r="C14" s="3"/>
      <c r="D14" s="3"/>
      <c r="E14" s="3"/>
      <c r="F14" s="3"/>
      <c r="G14" s="15" t="str">
        <v>KCHOL</v>
      </c>
      <c r="H14" s="15">
        <v>39</v>
      </c>
      <c r="I14" s="15">
        <v>158</v>
      </c>
      <c r="J14" s="19">
        <v>3.0512820512820511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5">
      <c r="A15" s="3"/>
      <c r="B15" s="3"/>
      <c r="C15" s="3"/>
      <c r="D15" s="3"/>
      <c r="E15" s="3"/>
      <c r="F15" s="3"/>
      <c r="G15" s="15" t="str">
        <v>NUHCM</v>
      </c>
      <c r="H15" s="15">
        <v>44.29</v>
      </c>
      <c r="I15" s="15">
        <v>296.75</v>
      </c>
      <c r="J15" s="19">
        <v>5.7001580492210433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3"/>
      <c r="B16" s="3"/>
      <c r="C16" s="3"/>
      <c r="D16" s="3"/>
      <c r="E16" s="3"/>
      <c r="F16" s="3"/>
      <c r="G16" s="15" t="str">
        <v>PGSUS</v>
      </c>
      <c r="H16" s="15">
        <v>310.39999999999998</v>
      </c>
      <c r="I16" s="15">
        <v>718</v>
      </c>
      <c r="J16" s="19">
        <v>1.3131443298969074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5">
      <c r="A17" s="3"/>
      <c r="B17" s="3"/>
      <c r="C17" s="3"/>
      <c r="D17" s="3"/>
      <c r="E17" s="3"/>
      <c r="F17" s="3"/>
      <c r="G17" s="15"/>
      <c r="H17" s="15"/>
      <c r="I17" s="15"/>
      <c r="J17" s="2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5">
      <c r="A18" s="3"/>
      <c r="B18" s="3"/>
      <c r="C18" s="3"/>
      <c r="D18" s="3"/>
      <c r="E18" s="3"/>
      <c r="F18" s="3"/>
      <c r="G18" s="15"/>
      <c r="H18" s="15"/>
      <c r="I18" s="15"/>
      <c r="J18" s="2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5">
      <c r="A19" s="3"/>
      <c r="B19" s="3"/>
      <c r="C19" s="3"/>
      <c r="D19" s="3"/>
      <c r="E19" s="3"/>
      <c r="F19" s="3"/>
      <c r="G19" s="15"/>
      <c r="H19" s="15"/>
      <c r="I19" s="15"/>
      <c r="J19" s="2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5">
      <c r="A20" s="3"/>
      <c r="B20" s="3"/>
      <c r="C20" s="3"/>
      <c r="D20" s="3"/>
      <c r="E20" s="3"/>
      <c r="F20" s="3"/>
      <c r="G20" s="15"/>
      <c r="H20" s="15"/>
      <c r="I20" s="15"/>
      <c r="J20" s="2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5">
      <c r="A21" s="3"/>
      <c r="B21" s="3"/>
      <c r="C21" s="3"/>
      <c r="D21" s="3"/>
      <c r="E21" s="3"/>
      <c r="F21" s="3"/>
      <c r="G21" s="15"/>
      <c r="H21" s="15"/>
      <c r="I21" s="15"/>
      <c r="J21" s="2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5">
      <c r="A22" s="3"/>
      <c r="B22" s="3"/>
      <c r="C22" s="3"/>
      <c r="D22" s="3"/>
      <c r="E22" s="3"/>
      <c r="F22" s="3"/>
      <c r="G22" s="15"/>
      <c r="H22" s="15"/>
      <c r="I22" s="14"/>
      <c r="J22" s="2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5">
      <c r="A23" s="10"/>
      <c r="B23" s="10"/>
      <c r="C23" s="10"/>
      <c r="D23" s="10"/>
      <c r="E23" s="10"/>
      <c r="F23" s="10"/>
      <c r="G23" s="15"/>
      <c r="H23" s="15"/>
      <c r="I23" s="15"/>
      <c r="J23" s="2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5">
      <c r="A24" s="10"/>
      <c r="B24" s="10"/>
      <c r="C24" s="10"/>
      <c r="D24" s="10"/>
      <c r="E24" s="10"/>
      <c r="F24" s="10"/>
      <c r="G24" s="15"/>
      <c r="H24" s="15"/>
      <c r="I24" s="15"/>
      <c r="J24" s="2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5">
      <c r="A25" s="10"/>
      <c r="B25" s="10"/>
      <c r="C25" s="10"/>
      <c r="D25" s="10"/>
      <c r="E25" s="10"/>
      <c r="F25" s="10"/>
      <c r="G25" s="15"/>
      <c r="H25" s="15"/>
      <c r="I25" s="15"/>
      <c r="J25" s="2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10"/>
      <c r="B26" s="10"/>
      <c r="C26" s="10"/>
      <c r="D26" s="10"/>
      <c r="E26" s="10"/>
      <c r="F26" s="10"/>
      <c r="G26" s="15"/>
      <c r="H26" s="15"/>
      <c r="I26" s="15"/>
      <c r="J26" s="2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3"/>
      <c r="B27" s="3"/>
      <c r="C27" s="3"/>
      <c r="D27" s="3"/>
      <c r="E27" s="3"/>
      <c r="F27" s="3"/>
      <c r="G27" s="15"/>
      <c r="H27" s="15"/>
      <c r="I27" s="15"/>
      <c r="J27" s="2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3"/>
      <c r="B28" s="3"/>
      <c r="C28" s="3"/>
      <c r="D28" s="3"/>
      <c r="E28" s="3"/>
      <c r="F28" s="3"/>
      <c r="G28" s="15"/>
      <c r="H28" s="15"/>
      <c r="I28" s="15"/>
      <c r="J28" s="2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3"/>
      <c r="B29" s="3"/>
      <c r="C29" s="3"/>
      <c r="D29" s="3"/>
      <c r="E29" s="3"/>
      <c r="F29" s="3"/>
      <c r="G29" s="15"/>
      <c r="H29" s="15"/>
      <c r="I29" s="15"/>
      <c r="J29" s="2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5">
      <c r="G30" s="17"/>
      <c r="H30" s="17"/>
      <c r="I30" s="17"/>
      <c r="J30" s="23"/>
    </row>
    <row r="31" spans="1:22" x14ac:dyDescent="0.25">
      <c r="G31" s="17"/>
      <c r="H31" s="17"/>
      <c r="I31" s="17"/>
      <c r="J31" s="23"/>
    </row>
    <row r="32" spans="1:22" x14ac:dyDescent="0.25">
      <c r="G32" s="17"/>
      <c r="H32" s="17"/>
      <c r="I32" s="17"/>
      <c r="J32" s="23"/>
    </row>
    <row r="33" spans="7:10" x14ac:dyDescent="0.25">
      <c r="G33" s="17"/>
      <c r="H33" s="17"/>
      <c r="I33" s="17"/>
      <c r="J33" s="23"/>
    </row>
    <row r="34" spans="7:10" x14ac:dyDescent="0.25">
      <c r="G34" s="17"/>
      <c r="H34" s="17"/>
      <c r="I34" s="17"/>
      <c r="J34" s="23"/>
    </row>
    <row r="35" spans="7:10" x14ac:dyDescent="0.25">
      <c r="G35" s="17"/>
      <c r="H35" s="17"/>
      <c r="I35" s="17"/>
      <c r="J35" s="23"/>
    </row>
    <row r="36" spans="7:10" x14ac:dyDescent="0.25">
      <c r="G36" s="17"/>
      <c r="H36" s="17"/>
      <c r="I36" s="17"/>
      <c r="J36" s="23"/>
    </row>
    <row r="37" spans="7:10" x14ac:dyDescent="0.25">
      <c r="G37" s="17"/>
      <c r="H37" s="17"/>
      <c r="I37" s="17"/>
      <c r="J37" s="23"/>
    </row>
    <row r="38" spans="7:10" x14ac:dyDescent="0.25">
      <c r="G38" s="17"/>
      <c r="H38" s="17"/>
      <c r="I38" s="17"/>
      <c r="J38" s="23"/>
    </row>
    <row r="39" spans="7:10" x14ac:dyDescent="0.25">
      <c r="G39" s="17"/>
      <c r="H39" s="17"/>
      <c r="I39" s="17"/>
      <c r="J39" s="23"/>
    </row>
  </sheetData>
  <mergeCells count="5">
    <mergeCell ref="A23:F23"/>
    <mergeCell ref="A24:F24"/>
    <mergeCell ref="A25:F25"/>
    <mergeCell ref="A26:F26"/>
    <mergeCell ref="A11:E11"/>
  </mergeCells>
  <conditionalFormatting sqref="I22">
    <cfRule type="cellIs" dxfId="11" priority="2" operator="lessThan">
      <formula>0</formula>
    </cfRule>
    <cfRule type="cellIs" dxfId="10" priority="3" operator="greaterThan">
      <formula>0</formula>
    </cfRule>
  </conditionalFormatting>
  <conditionalFormatting sqref="J7:J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3BD6CA1-DB9A-4C4F-8E25-EF8C34B79955}">
          <x14:formula1>
            <xm:f>_xlfn.ANCHORARRAY(parametre!$A$2)</xm:f>
          </x14:formula1>
          <xm:sqref>A11:E11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6709-A634-4102-AB8C-07C158B7B67C}">
  <dimension ref="A1:G43"/>
  <sheetViews>
    <sheetView zoomScaleNormal="100" workbookViewId="0">
      <selection activeCell="A44" sqref="A44:XFD44"/>
    </sheetView>
  </sheetViews>
  <sheetFormatPr defaultColWidth="11.7109375" defaultRowHeight="15" x14ac:dyDescent="0.25"/>
  <cols>
    <col min="2" max="2" width="11.7109375" style="2"/>
  </cols>
  <sheetData>
    <row r="1" spans="1:7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565</v>
      </c>
      <c r="G1" t="s">
        <v>567</v>
      </c>
    </row>
    <row r="2" spans="1:7" x14ac:dyDescent="0.25">
      <c r="A2" t="s">
        <v>13</v>
      </c>
      <c r="B2" s="2">
        <v>44456</v>
      </c>
      <c r="C2">
        <v>7.32</v>
      </c>
      <c r="D2">
        <v>71</v>
      </c>
      <c r="E2">
        <f>portfoy[[#This Row],[Fiyat]]*portfoy[[#This Row],[Adet]]</f>
        <v>519.72</v>
      </c>
      <c r="F2">
        <f>VLOOKUP(portfoy[[#This Row],[Hisse]],hisseler!A:B,2,0)</f>
        <v>48.3</v>
      </c>
      <c r="G2">
        <f>portfoy[[#This Row],[Güncel Fiyat]]*portfoy[[#This Row],[Adet]]</f>
        <v>3429.2999999999997</v>
      </c>
    </row>
    <row r="3" spans="1:7" x14ac:dyDescent="0.25">
      <c r="A3" t="s">
        <v>9</v>
      </c>
      <c r="B3" s="2">
        <v>44460</v>
      </c>
      <c r="C3">
        <v>18.75</v>
      </c>
      <c r="D3">
        <v>77</v>
      </c>
      <c r="E3">
        <f>portfoy[[#This Row],[Fiyat]]*portfoy[[#This Row],[Adet]]</f>
        <v>1443.75</v>
      </c>
      <c r="F3">
        <f>VLOOKUP(portfoy[[#This Row],[Hisse]],hisseler!A:B,2,0)</f>
        <v>131.69999999999999</v>
      </c>
      <c r="G3">
        <f>portfoy[[#This Row],[Güncel Fiyat]]*portfoy[[#This Row],[Adet]]</f>
        <v>10140.9</v>
      </c>
    </row>
    <row r="4" spans="1:7" x14ac:dyDescent="0.25">
      <c r="A4" t="s">
        <v>16</v>
      </c>
      <c r="B4" s="2">
        <v>44505</v>
      </c>
      <c r="C4">
        <v>10</v>
      </c>
      <c r="D4">
        <v>16</v>
      </c>
      <c r="E4">
        <f>portfoy[[#This Row],[Fiyat]]*portfoy[[#This Row],[Adet]]</f>
        <v>160</v>
      </c>
      <c r="F4">
        <f>VLOOKUP(portfoy[[#This Row],[Hisse]],hisseler!A:B,2,0)</f>
        <v>50.4</v>
      </c>
      <c r="G4">
        <f>portfoy[[#This Row],[Güncel Fiyat]]*portfoy[[#This Row],[Adet]]</f>
        <v>806.4</v>
      </c>
    </row>
    <row r="5" spans="1:7" x14ac:dyDescent="0.25">
      <c r="A5" t="s">
        <v>28</v>
      </c>
      <c r="B5" s="2">
        <v>44519</v>
      </c>
      <c r="C5">
        <v>3.18</v>
      </c>
      <c r="D5">
        <v>71</v>
      </c>
      <c r="E5">
        <f>portfoy[[#This Row],[Fiyat]]*portfoy[[#This Row],[Adet]]</f>
        <v>225.78</v>
      </c>
      <c r="F5">
        <f>VLOOKUP(portfoy[[#This Row],[Hisse]],hisseler!A:B,2,0)</f>
        <v>22.18</v>
      </c>
      <c r="G5">
        <f>portfoy[[#This Row],[Güncel Fiyat]]*portfoy[[#This Row],[Adet]]</f>
        <v>1574.78</v>
      </c>
    </row>
    <row r="6" spans="1:7" x14ac:dyDescent="0.25">
      <c r="A6" t="s">
        <v>11</v>
      </c>
      <c r="B6" s="2">
        <v>44537</v>
      </c>
      <c r="C6">
        <v>28</v>
      </c>
      <c r="D6">
        <v>15</v>
      </c>
      <c r="E6">
        <f>portfoy[[#This Row],[Fiyat]]*portfoy[[#This Row],[Adet]]</f>
        <v>420</v>
      </c>
      <c r="F6">
        <f>VLOOKUP(portfoy[[#This Row],[Hisse]],hisseler!A:B,2,0)</f>
        <v>87.85</v>
      </c>
      <c r="G6">
        <f>portfoy[[#This Row],[Güncel Fiyat]]*portfoy[[#This Row],[Adet]]</f>
        <v>1317.75</v>
      </c>
    </row>
    <row r="7" spans="1:7" x14ac:dyDescent="0.25">
      <c r="A7" t="s">
        <v>17</v>
      </c>
      <c r="B7" s="2">
        <v>44554</v>
      </c>
      <c r="C7">
        <v>224.7</v>
      </c>
      <c r="D7">
        <v>36</v>
      </c>
      <c r="E7">
        <f>portfoy[[#This Row],[Fiyat]]*portfoy[[#This Row],[Adet]]</f>
        <v>8089.2</v>
      </c>
      <c r="F7">
        <f>VLOOKUP(portfoy[[#This Row],[Hisse]],hisseler!A:B,2,0)</f>
        <v>801</v>
      </c>
      <c r="G7">
        <f>portfoy[[#This Row],[Güncel Fiyat]]*portfoy[[#This Row],[Adet]]</f>
        <v>28836</v>
      </c>
    </row>
    <row r="8" spans="1:7" x14ac:dyDescent="0.25">
      <c r="A8" t="s">
        <v>22</v>
      </c>
      <c r="B8" s="2">
        <v>44579</v>
      </c>
      <c r="C8">
        <v>44.29</v>
      </c>
      <c r="D8">
        <v>81</v>
      </c>
      <c r="E8">
        <f>portfoy[[#This Row],[Fiyat]]*portfoy[[#This Row],[Adet]]</f>
        <v>3587.49</v>
      </c>
      <c r="F8">
        <f>VLOOKUP(portfoy[[#This Row],[Hisse]],hisseler!A:B,2,0)</f>
        <v>296.75</v>
      </c>
      <c r="G8">
        <f>portfoy[[#This Row],[Güncel Fiyat]]*portfoy[[#This Row],[Adet]]</f>
        <v>24036.75</v>
      </c>
    </row>
    <row r="9" spans="1:7" x14ac:dyDescent="0.25">
      <c r="A9" t="s">
        <v>24</v>
      </c>
      <c r="B9" s="2">
        <v>44589</v>
      </c>
      <c r="C9">
        <v>13.4</v>
      </c>
      <c r="D9">
        <v>29</v>
      </c>
      <c r="E9">
        <f>portfoy[[#This Row],[Fiyat]]*portfoy[[#This Row],[Adet]]</f>
        <v>388.6</v>
      </c>
      <c r="F9">
        <f>VLOOKUP(portfoy[[#This Row],[Hisse]],hisseler!A:B,2,0)</f>
        <v>48</v>
      </c>
      <c r="G9">
        <f>portfoy[[#This Row],[Güncel Fiyat]]*portfoy[[#This Row],[Adet]]</f>
        <v>1392</v>
      </c>
    </row>
    <row r="10" spans="1:7" x14ac:dyDescent="0.25">
      <c r="A10" t="s">
        <v>16</v>
      </c>
      <c r="B10" s="2">
        <v>44602</v>
      </c>
      <c r="C10">
        <v>12.6</v>
      </c>
      <c r="D10">
        <v>37</v>
      </c>
      <c r="E10">
        <f>portfoy[[#This Row],[Fiyat]]*portfoy[[#This Row],[Adet]]</f>
        <v>466.2</v>
      </c>
      <c r="F10">
        <f>VLOOKUP(portfoy[[#This Row],[Hisse]],hisseler!A:B,2,0)</f>
        <v>50.4</v>
      </c>
      <c r="G10">
        <f>portfoy[[#This Row],[Güncel Fiyat]]*portfoy[[#This Row],[Adet]]</f>
        <v>1864.8</v>
      </c>
    </row>
    <row r="11" spans="1:7" x14ac:dyDescent="0.25">
      <c r="A11" t="s">
        <v>23</v>
      </c>
      <c r="B11" s="2">
        <v>44630</v>
      </c>
      <c r="C11">
        <v>85</v>
      </c>
      <c r="D11">
        <v>42</v>
      </c>
      <c r="E11">
        <f>portfoy[[#This Row],[Fiyat]]*portfoy[[#This Row],[Adet]]</f>
        <v>3570</v>
      </c>
      <c r="F11">
        <f>VLOOKUP(portfoy[[#This Row],[Hisse]],hisseler!A:B,2,0)</f>
        <v>718</v>
      </c>
      <c r="G11">
        <f>portfoy[[#This Row],[Güncel Fiyat]]*portfoy[[#This Row],[Adet]]</f>
        <v>30156</v>
      </c>
    </row>
    <row r="12" spans="1:7" x14ac:dyDescent="0.25">
      <c r="A12" t="s">
        <v>16</v>
      </c>
      <c r="B12" s="2">
        <v>44656</v>
      </c>
      <c r="C12">
        <v>14.4</v>
      </c>
      <c r="D12">
        <v>84</v>
      </c>
      <c r="E12">
        <f>portfoy[[#This Row],[Fiyat]]*portfoy[[#This Row],[Adet]]</f>
        <v>1209.6000000000001</v>
      </c>
      <c r="F12">
        <f>VLOOKUP(portfoy[[#This Row],[Hisse]],hisseler!A:B,2,0)</f>
        <v>50.4</v>
      </c>
      <c r="G12">
        <f>portfoy[[#This Row],[Güncel Fiyat]]*portfoy[[#This Row],[Adet]]</f>
        <v>4233.5999999999995</v>
      </c>
    </row>
    <row r="13" spans="1:7" x14ac:dyDescent="0.25">
      <c r="A13" t="s">
        <v>23</v>
      </c>
      <c r="B13" s="2">
        <v>44671</v>
      </c>
      <c r="C13">
        <v>125</v>
      </c>
      <c r="D13">
        <v>82</v>
      </c>
      <c r="E13">
        <f>portfoy[[#This Row],[Fiyat]]*portfoy[[#This Row],[Adet]]</f>
        <v>10250</v>
      </c>
      <c r="F13">
        <f>VLOOKUP(portfoy[[#This Row],[Hisse]],hisseler!A:B,2,0)</f>
        <v>718</v>
      </c>
      <c r="G13">
        <f>portfoy[[#This Row],[Güncel Fiyat]]*portfoy[[#This Row],[Adet]]</f>
        <v>58876</v>
      </c>
    </row>
    <row r="14" spans="1:7" x14ac:dyDescent="0.25">
      <c r="A14" t="s">
        <v>19</v>
      </c>
      <c r="B14" s="2">
        <v>44707</v>
      </c>
      <c r="C14">
        <v>6.4</v>
      </c>
      <c r="D14">
        <v>70</v>
      </c>
      <c r="E14">
        <f>portfoy[[#This Row],[Fiyat]]*portfoy[[#This Row],[Adet]]</f>
        <v>448</v>
      </c>
      <c r="F14">
        <f>VLOOKUP(portfoy[[#This Row],[Hisse]],hisseler!A:B,2,0)</f>
        <v>8.85</v>
      </c>
      <c r="G14">
        <f>portfoy[[#This Row],[Güncel Fiyat]]*portfoy[[#This Row],[Adet]]</f>
        <v>619.5</v>
      </c>
    </row>
    <row r="15" spans="1:7" x14ac:dyDescent="0.25">
      <c r="A15" t="s">
        <v>18</v>
      </c>
      <c r="B15" s="2">
        <v>44715</v>
      </c>
      <c r="C15">
        <v>3.03</v>
      </c>
      <c r="D15">
        <v>59</v>
      </c>
      <c r="E15">
        <f>portfoy[[#This Row],[Fiyat]]*portfoy[[#This Row],[Adet]]</f>
        <v>178.76999999999998</v>
      </c>
      <c r="F15">
        <f>VLOOKUP(portfoy[[#This Row],[Hisse]],hisseler!A:B,2,0)</f>
        <v>10.37</v>
      </c>
      <c r="G15">
        <f>portfoy[[#This Row],[Güncel Fiyat]]*portfoy[[#This Row],[Adet]]</f>
        <v>611.82999999999993</v>
      </c>
    </row>
    <row r="16" spans="1:7" x14ac:dyDescent="0.25">
      <c r="A16" t="s">
        <v>27</v>
      </c>
      <c r="B16" s="2">
        <v>44718</v>
      </c>
      <c r="C16">
        <v>35.64</v>
      </c>
      <c r="D16">
        <v>16</v>
      </c>
      <c r="E16">
        <f>portfoy[[#This Row],[Fiyat]]*portfoy[[#This Row],[Adet]]</f>
        <v>570.24</v>
      </c>
      <c r="F16">
        <f>VLOOKUP(portfoy[[#This Row],[Hisse]],hisseler!A:B,2,0)</f>
        <v>142.1</v>
      </c>
      <c r="G16">
        <f>portfoy[[#This Row],[Güncel Fiyat]]*portfoy[[#This Row],[Adet]]</f>
        <v>2273.6</v>
      </c>
    </row>
    <row r="17" spans="1:7" x14ac:dyDescent="0.25">
      <c r="A17" t="s">
        <v>10</v>
      </c>
      <c r="B17" s="2">
        <v>44740</v>
      </c>
      <c r="C17">
        <v>7.54</v>
      </c>
      <c r="D17">
        <v>37</v>
      </c>
      <c r="E17">
        <f>portfoy[[#This Row],[Fiyat]]*portfoy[[#This Row],[Adet]]</f>
        <v>278.98</v>
      </c>
      <c r="F17">
        <f>VLOOKUP(portfoy[[#This Row],[Hisse]],hisseler!A:B,2,0)</f>
        <v>42</v>
      </c>
      <c r="G17">
        <f>portfoy[[#This Row],[Güncel Fiyat]]*portfoy[[#This Row],[Adet]]</f>
        <v>1554</v>
      </c>
    </row>
    <row r="18" spans="1:7" x14ac:dyDescent="0.25">
      <c r="A18" t="s">
        <v>16</v>
      </c>
      <c r="B18" s="2">
        <v>44740</v>
      </c>
      <c r="C18">
        <v>13</v>
      </c>
      <c r="D18">
        <v>57</v>
      </c>
      <c r="E18">
        <f>portfoy[[#This Row],[Fiyat]]*portfoy[[#This Row],[Adet]]</f>
        <v>741</v>
      </c>
      <c r="F18">
        <f>VLOOKUP(portfoy[[#This Row],[Hisse]],hisseler!A:B,2,0)</f>
        <v>50.4</v>
      </c>
      <c r="G18">
        <f>portfoy[[#This Row],[Güncel Fiyat]]*portfoy[[#This Row],[Adet]]</f>
        <v>2872.7999999999997</v>
      </c>
    </row>
    <row r="19" spans="1:7" x14ac:dyDescent="0.25">
      <c r="A19" t="s">
        <v>14</v>
      </c>
      <c r="B19" s="2">
        <v>44760</v>
      </c>
      <c r="C19">
        <v>140.80000000000001</v>
      </c>
      <c r="D19">
        <v>40</v>
      </c>
      <c r="E19">
        <f>portfoy[[#This Row],[Fiyat]]*portfoy[[#This Row],[Adet]]</f>
        <v>5632</v>
      </c>
      <c r="F19">
        <f>VLOOKUP(portfoy[[#This Row],[Hisse]],hisseler!A:B,2,0)</f>
        <v>524.5</v>
      </c>
      <c r="G19">
        <f>portfoy[[#This Row],[Güncel Fiyat]]*portfoy[[#This Row],[Adet]]</f>
        <v>20980</v>
      </c>
    </row>
    <row r="20" spans="1:7" x14ac:dyDescent="0.25">
      <c r="A20" t="s">
        <v>20</v>
      </c>
      <c r="B20" s="2">
        <v>44782</v>
      </c>
      <c r="C20">
        <v>39</v>
      </c>
      <c r="D20">
        <v>12</v>
      </c>
      <c r="E20">
        <f>portfoy[[#This Row],[Fiyat]]*portfoy[[#This Row],[Adet]]</f>
        <v>468</v>
      </c>
      <c r="F20">
        <f>VLOOKUP(portfoy[[#This Row],[Hisse]],hisseler!A:B,2,0)</f>
        <v>158</v>
      </c>
      <c r="G20">
        <f>portfoy[[#This Row],[Güncel Fiyat]]*portfoy[[#This Row],[Adet]]</f>
        <v>1896</v>
      </c>
    </row>
    <row r="21" spans="1:7" x14ac:dyDescent="0.25">
      <c r="A21" t="s">
        <v>14</v>
      </c>
      <c r="B21" s="2">
        <v>44784</v>
      </c>
      <c r="C21">
        <v>155</v>
      </c>
      <c r="D21">
        <v>16</v>
      </c>
      <c r="E21">
        <f>portfoy[[#This Row],[Fiyat]]*portfoy[[#This Row],[Adet]]</f>
        <v>2480</v>
      </c>
      <c r="F21">
        <f>VLOOKUP(portfoy[[#This Row],[Hisse]],hisseler!A:B,2,0)</f>
        <v>524.5</v>
      </c>
      <c r="G21">
        <f>portfoy[[#This Row],[Güncel Fiyat]]*portfoy[[#This Row],[Adet]]</f>
        <v>8392</v>
      </c>
    </row>
    <row r="22" spans="1:7" x14ac:dyDescent="0.25">
      <c r="A22" t="s">
        <v>26</v>
      </c>
      <c r="B22" s="2">
        <v>44831</v>
      </c>
      <c r="C22">
        <v>71</v>
      </c>
      <c r="D22">
        <v>38</v>
      </c>
      <c r="E22">
        <f>portfoy[[#This Row],[Fiyat]]*portfoy[[#This Row],[Adet]]</f>
        <v>2698</v>
      </c>
      <c r="F22">
        <f>VLOOKUP(portfoy[[#This Row],[Hisse]],hisseler!A:B,2,0)</f>
        <v>252.5</v>
      </c>
      <c r="G22">
        <f>portfoy[[#This Row],[Güncel Fiyat]]*portfoy[[#This Row],[Adet]]</f>
        <v>9595</v>
      </c>
    </row>
    <row r="23" spans="1:7" x14ac:dyDescent="0.25">
      <c r="A23" t="s">
        <v>13</v>
      </c>
      <c r="B23" s="2">
        <v>44832</v>
      </c>
      <c r="C23">
        <v>14.3</v>
      </c>
      <c r="D23">
        <v>55</v>
      </c>
      <c r="E23">
        <f>portfoy[[#This Row],[Fiyat]]*portfoy[[#This Row],[Adet]]</f>
        <v>786.5</v>
      </c>
      <c r="F23">
        <f>VLOOKUP(portfoy[[#This Row],[Hisse]],hisseler!A:B,2,0)</f>
        <v>48.3</v>
      </c>
      <c r="G23">
        <f>portfoy[[#This Row],[Güncel Fiyat]]*portfoy[[#This Row],[Adet]]</f>
        <v>2656.5</v>
      </c>
    </row>
    <row r="24" spans="1:7" x14ac:dyDescent="0.25">
      <c r="A24" t="s">
        <v>27</v>
      </c>
      <c r="B24" s="2">
        <v>44855</v>
      </c>
      <c r="C24">
        <v>48.11</v>
      </c>
      <c r="D24">
        <v>63</v>
      </c>
      <c r="E24">
        <f>portfoy[[#This Row],[Fiyat]]*portfoy[[#This Row],[Adet]]</f>
        <v>3030.93</v>
      </c>
      <c r="F24">
        <f>VLOOKUP(portfoy[[#This Row],[Hisse]],hisseler!A:B,2,0)</f>
        <v>142.1</v>
      </c>
      <c r="G24">
        <f>portfoy[[#This Row],[Güncel Fiyat]]*portfoy[[#This Row],[Adet]]</f>
        <v>8952.2999999999993</v>
      </c>
    </row>
    <row r="25" spans="1:7" x14ac:dyDescent="0.25">
      <c r="A25" t="s">
        <v>23</v>
      </c>
      <c r="B25" s="2">
        <v>44874</v>
      </c>
      <c r="C25">
        <v>393</v>
      </c>
      <c r="D25">
        <v>68</v>
      </c>
      <c r="E25">
        <f>portfoy[[#This Row],[Fiyat]]*portfoy[[#This Row],[Adet]]</f>
        <v>26724</v>
      </c>
      <c r="F25">
        <f>VLOOKUP(portfoy[[#This Row],[Hisse]],hisseler!A:B,2,0)</f>
        <v>718</v>
      </c>
      <c r="G25">
        <f>portfoy[[#This Row],[Güncel Fiyat]]*portfoy[[#This Row],[Adet]]</f>
        <v>48824</v>
      </c>
    </row>
    <row r="26" spans="1:7" x14ac:dyDescent="0.25">
      <c r="A26" t="s">
        <v>23</v>
      </c>
      <c r="B26" s="2">
        <v>44911</v>
      </c>
      <c r="C26">
        <v>463</v>
      </c>
      <c r="D26">
        <v>92</v>
      </c>
      <c r="E26">
        <f>portfoy[[#This Row],[Fiyat]]*portfoy[[#This Row],[Adet]]</f>
        <v>42596</v>
      </c>
      <c r="F26">
        <f>VLOOKUP(portfoy[[#This Row],[Hisse]],hisseler!A:B,2,0)</f>
        <v>718</v>
      </c>
      <c r="G26">
        <f>portfoy[[#This Row],[Güncel Fiyat]]*portfoy[[#This Row],[Adet]]</f>
        <v>66056</v>
      </c>
    </row>
    <row r="27" spans="1:7" x14ac:dyDescent="0.25">
      <c r="A27" t="s">
        <v>21</v>
      </c>
      <c r="B27" s="2">
        <v>44914</v>
      </c>
      <c r="C27">
        <v>62.51</v>
      </c>
      <c r="D27">
        <v>16</v>
      </c>
      <c r="E27">
        <f>portfoy[[#This Row],[Fiyat]]*portfoy[[#This Row],[Adet]]</f>
        <v>1000.16</v>
      </c>
      <c r="F27">
        <f>VLOOKUP(portfoy[[#This Row],[Hisse]],hisseler!A:B,2,0)</f>
        <v>130</v>
      </c>
      <c r="G27">
        <f>portfoy[[#This Row],[Güncel Fiyat]]*portfoy[[#This Row],[Adet]]</f>
        <v>2080</v>
      </c>
    </row>
    <row r="28" spans="1:7" x14ac:dyDescent="0.25">
      <c r="A28" t="s">
        <v>26</v>
      </c>
      <c r="B28" s="2">
        <v>44928</v>
      </c>
      <c r="C28">
        <v>146.80000000000001</v>
      </c>
      <c r="D28">
        <v>64</v>
      </c>
      <c r="E28">
        <f>portfoy[[#This Row],[Fiyat]]*portfoy[[#This Row],[Adet]]</f>
        <v>9395.2000000000007</v>
      </c>
      <c r="F28">
        <f>VLOOKUP(portfoy[[#This Row],[Hisse]],hisseler!A:B,2,0)</f>
        <v>252.5</v>
      </c>
      <c r="G28">
        <f>portfoy[[#This Row],[Güncel Fiyat]]*portfoy[[#This Row],[Adet]]</f>
        <v>16160</v>
      </c>
    </row>
    <row r="29" spans="1:7" x14ac:dyDescent="0.25">
      <c r="A29" t="s">
        <v>14</v>
      </c>
      <c r="B29" s="2">
        <v>44943</v>
      </c>
      <c r="C29">
        <v>193</v>
      </c>
      <c r="D29">
        <v>40</v>
      </c>
      <c r="E29">
        <f>portfoy[[#This Row],[Fiyat]]*portfoy[[#This Row],[Adet]]</f>
        <v>7720</v>
      </c>
      <c r="F29">
        <f>VLOOKUP(portfoy[[#This Row],[Hisse]],hisseler!A:B,2,0)</f>
        <v>524.5</v>
      </c>
      <c r="G29">
        <f>portfoy[[#This Row],[Güncel Fiyat]]*portfoy[[#This Row],[Adet]]</f>
        <v>20980</v>
      </c>
    </row>
    <row r="30" spans="1:7" x14ac:dyDescent="0.25">
      <c r="A30" t="s">
        <v>15</v>
      </c>
      <c r="B30" s="2">
        <v>44943</v>
      </c>
      <c r="C30">
        <v>12.8</v>
      </c>
      <c r="D30">
        <v>96</v>
      </c>
      <c r="E30">
        <f>portfoy[[#This Row],[Fiyat]]*portfoy[[#This Row],[Adet]]</f>
        <v>1228.8000000000002</v>
      </c>
      <c r="F30">
        <f>VLOOKUP(portfoy[[#This Row],[Hisse]],hisseler!A:B,2,0)</f>
        <v>30.78</v>
      </c>
      <c r="G30">
        <f>portfoy[[#This Row],[Güncel Fiyat]]*portfoy[[#This Row],[Adet]]</f>
        <v>2954.88</v>
      </c>
    </row>
    <row r="31" spans="1:7" x14ac:dyDescent="0.25">
      <c r="A31" t="s">
        <v>26</v>
      </c>
      <c r="B31" s="2">
        <v>44977</v>
      </c>
      <c r="C31">
        <v>141.30000000000001</v>
      </c>
      <c r="D31">
        <v>30</v>
      </c>
      <c r="E31">
        <f>portfoy[[#This Row],[Fiyat]]*portfoy[[#This Row],[Adet]]</f>
        <v>4239</v>
      </c>
      <c r="F31">
        <f>VLOOKUP(portfoy[[#This Row],[Hisse]],hisseler!A:B,2,0)</f>
        <v>252.5</v>
      </c>
      <c r="G31">
        <f>portfoy[[#This Row],[Güncel Fiyat]]*portfoy[[#This Row],[Adet]]</f>
        <v>7575</v>
      </c>
    </row>
    <row r="32" spans="1:7" x14ac:dyDescent="0.25">
      <c r="A32" t="s">
        <v>23</v>
      </c>
      <c r="B32" s="2">
        <v>44977</v>
      </c>
      <c r="C32">
        <v>486</v>
      </c>
      <c r="D32">
        <v>30</v>
      </c>
      <c r="E32">
        <f>portfoy[[#This Row],[Fiyat]]*portfoy[[#This Row],[Adet]]</f>
        <v>14580</v>
      </c>
      <c r="F32">
        <f>VLOOKUP(portfoy[[#This Row],[Hisse]],hisseler!A:B,2,0)</f>
        <v>718</v>
      </c>
      <c r="G32">
        <f>portfoy[[#This Row],[Güncel Fiyat]]*portfoy[[#This Row],[Adet]]</f>
        <v>21540</v>
      </c>
    </row>
    <row r="33" spans="1:7" x14ac:dyDescent="0.25">
      <c r="A33" t="s">
        <v>24</v>
      </c>
      <c r="B33" s="2">
        <v>45055</v>
      </c>
      <c r="C33">
        <v>37.6</v>
      </c>
      <c r="D33">
        <v>26</v>
      </c>
      <c r="E33">
        <f>portfoy[[#This Row],[Fiyat]]*portfoy[[#This Row],[Adet]]</f>
        <v>977.6</v>
      </c>
      <c r="F33">
        <f>VLOOKUP(portfoy[[#This Row],[Hisse]],hisseler!A:B,2,0)</f>
        <v>48</v>
      </c>
      <c r="G33">
        <f>portfoy[[#This Row],[Güncel Fiyat]]*portfoy[[#This Row],[Adet]]</f>
        <v>1248</v>
      </c>
    </row>
    <row r="34" spans="1:7" x14ac:dyDescent="0.25">
      <c r="A34" t="s">
        <v>14</v>
      </c>
      <c r="B34" s="2">
        <v>45070</v>
      </c>
      <c r="C34">
        <v>228.9</v>
      </c>
      <c r="D34">
        <v>49</v>
      </c>
      <c r="E34">
        <f>portfoy[[#This Row],[Fiyat]]*portfoy[[#This Row],[Adet]]</f>
        <v>11216.1</v>
      </c>
      <c r="F34">
        <f>VLOOKUP(portfoy[[#This Row],[Hisse]],hisseler!A:B,2,0)</f>
        <v>524.5</v>
      </c>
      <c r="G34">
        <f>portfoy[[#This Row],[Güncel Fiyat]]*portfoy[[#This Row],[Adet]]</f>
        <v>25700.5</v>
      </c>
    </row>
    <row r="35" spans="1:7" x14ac:dyDescent="0.25">
      <c r="A35" t="s">
        <v>25</v>
      </c>
      <c r="B35" s="2">
        <v>45086</v>
      </c>
      <c r="C35">
        <v>37.299999999999997</v>
      </c>
      <c r="D35">
        <v>27</v>
      </c>
      <c r="E35">
        <f>portfoy[[#This Row],[Fiyat]]*portfoy[[#This Row],[Adet]]</f>
        <v>1007.0999999999999</v>
      </c>
      <c r="F35">
        <f>VLOOKUP(portfoy[[#This Row],[Hisse]],hisseler!A:B,2,0)</f>
        <v>65</v>
      </c>
      <c r="G35">
        <f>portfoy[[#This Row],[Güncel Fiyat]]*portfoy[[#This Row],[Adet]]</f>
        <v>1755</v>
      </c>
    </row>
    <row r="36" spans="1:7" x14ac:dyDescent="0.25">
      <c r="A36" t="s">
        <v>17</v>
      </c>
      <c r="B36" s="2">
        <v>45113</v>
      </c>
      <c r="C36">
        <v>837.7</v>
      </c>
      <c r="D36">
        <v>94</v>
      </c>
      <c r="E36">
        <f>portfoy[[#This Row],[Fiyat]]*portfoy[[#This Row],[Adet]]</f>
        <v>78743.8</v>
      </c>
      <c r="F36">
        <f>VLOOKUP(portfoy[[#This Row],[Hisse]],hisseler!A:B,2,0)</f>
        <v>801</v>
      </c>
      <c r="G36">
        <f>portfoy[[#This Row],[Güncel Fiyat]]*portfoy[[#This Row],[Adet]]</f>
        <v>75294</v>
      </c>
    </row>
    <row r="37" spans="1:7" x14ac:dyDescent="0.25">
      <c r="A37" t="s">
        <v>10</v>
      </c>
      <c r="B37" s="2">
        <v>45114</v>
      </c>
      <c r="C37">
        <v>20.2</v>
      </c>
      <c r="D37">
        <v>85</v>
      </c>
      <c r="E37">
        <f>portfoy[[#This Row],[Fiyat]]*portfoy[[#This Row],[Adet]]</f>
        <v>1717</v>
      </c>
      <c r="F37">
        <f>VLOOKUP(portfoy[[#This Row],[Hisse]],hisseler!A:B,2,0)</f>
        <v>42</v>
      </c>
      <c r="G37">
        <f>portfoy[[#This Row],[Güncel Fiyat]]*portfoy[[#This Row],[Adet]]</f>
        <v>3570</v>
      </c>
    </row>
    <row r="38" spans="1:7" x14ac:dyDescent="0.25">
      <c r="A38" t="s">
        <v>12</v>
      </c>
      <c r="B38" s="2">
        <v>45121</v>
      </c>
      <c r="C38">
        <v>154.69999999999999</v>
      </c>
      <c r="D38">
        <v>29</v>
      </c>
      <c r="E38">
        <f>portfoy[[#This Row],[Fiyat]]*portfoy[[#This Row],[Adet]]</f>
        <v>4486.2999999999993</v>
      </c>
      <c r="F38">
        <f>VLOOKUP(portfoy[[#This Row],[Hisse]],hisseler!A:B,2,0)</f>
        <v>130.69999999999999</v>
      </c>
      <c r="G38">
        <f>portfoy[[#This Row],[Güncel Fiyat]]*portfoy[[#This Row],[Adet]]</f>
        <v>3790.2999999999997</v>
      </c>
    </row>
    <row r="39" spans="1:7" x14ac:dyDescent="0.25">
      <c r="A39" t="s">
        <v>24</v>
      </c>
      <c r="B39" s="2">
        <v>45145</v>
      </c>
      <c r="C39">
        <v>53.5</v>
      </c>
      <c r="D39">
        <v>25</v>
      </c>
      <c r="E39">
        <f>portfoy[[#This Row],[Fiyat]]*portfoy[[#This Row],[Adet]]</f>
        <v>1337.5</v>
      </c>
      <c r="F39">
        <f>VLOOKUP(portfoy[[#This Row],[Hisse]],hisseler!A:B,2,0)</f>
        <v>48</v>
      </c>
      <c r="G39">
        <f>portfoy[[#This Row],[Güncel Fiyat]]*portfoy[[#This Row],[Adet]]</f>
        <v>1200</v>
      </c>
    </row>
    <row r="40" spans="1:7" x14ac:dyDescent="0.25">
      <c r="A40" t="s">
        <v>16</v>
      </c>
      <c r="B40" s="2">
        <v>45176</v>
      </c>
      <c r="C40">
        <v>55.2</v>
      </c>
      <c r="D40">
        <v>60</v>
      </c>
      <c r="E40">
        <f>portfoy[[#This Row],[Fiyat]]*portfoy[[#This Row],[Adet]]</f>
        <v>3312</v>
      </c>
      <c r="F40">
        <f>VLOOKUP(portfoy[[#This Row],[Hisse]],hisseler!A:B,2,0)</f>
        <v>50.4</v>
      </c>
      <c r="G40">
        <f>portfoy[[#This Row],[Güncel Fiyat]]*portfoy[[#This Row],[Adet]]</f>
        <v>3024</v>
      </c>
    </row>
    <row r="41" spans="1:7" x14ac:dyDescent="0.25">
      <c r="A41" t="s">
        <v>27</v>
      </c>
      <c r="B41" s="2">
        <v>45195</v>
      </c>
      <c r="C41">
        <v>161.9</v>
      </c>
      <c r="D41">
        <v>80</v>
      </c>
      <c r="E41">
        <f>portfoy[[#This Row],[Fiyat]]*portfoy[[#This Row],[Adet]]</f>
        <v>12952</v>
      </c>
      <c r="F41">
        <f>VLOOKUP(portfoy[[#This Row],[Hisse]],hisseler!A:B,2,0)</f>
        <v>142.1</v>
      </c>
      <c r="G41">
        <f>portfoy[[#This Row],[Güncel Fiyat]]*portfoy[[#This Row],[Adet]]</f>
        <v>11368</v>
      </c>
    </row>
    <row r="42" spans="1:7" x14ac:dyDescent="0.25">
      <c r="A42" t="s">
        <v>28</v>
      </c>
      <c r="B42" s="2">
        <v>45246</v>
      </c>
      <c r="C42">
        <v>16.84</v>
      </c>
      <c r="D42">
        <v>20</v>
      </c>
      <c r="E42">
        <f>portfoy[[#This Row],[Fiyat]]*portfoy[[#This Row],[Adet]]</f>
        <v>336.8</v>
      </c>
      <c r="F42">
        <f>VLOOKUP(portfoy[[#This Row],[Hisse]],hisseler!A:B,2,0)</f>
        <v>22.18</v>
      </c>
      <c r="G42">
        <f>portfoy[[#This Row],[Güncel Fiyat]]*portfoy[[#This Row],[Adet]]</f>
        <v>443.6</v>
      </c>
    </row>
    <row r="43" spans="1:7" x14ac:dyDescent="0.25">
      <c r="A43" t="s">
        <v>13</v>
      </c>
      <c r="B43" s="2">
        <v>45273</v>
      </c>
      <c r="C43">
        <v>45.3</v>
      </c>
      <c r="D43">
        <v>69</v>
      </c>
      <c r="E43">
        <f>portfoy[[#This Row],[Fiyat]]*portfoy[[#This Row],[Adet]]</f>
        <v>3125.7</v>
      </c>
      <c r="F43">
        <f>VLOOKUP(portfoy[[#This Row],[Hisse]],hisseler!A:B,2,0)</f>
        <v>48.3</v>
      </c>
      <c r="G43">
        <f>portfoy[[#This Row],[Güncel Fiyat]]*portfoy[[#This Row],[Adet]]</f>
        <v>3332.7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EFC5-E6C9-41F7-8A3D-8CC366361F02}">
  <dimension ref="A1:S24"/>
  <sheetViews>
    <sheetView topLeftCell="N1" zoomScale="115" zoomScaleNormal="115" workbookViewId="0">
      <selection activeCell="R2" sqref="P2:R7"/>
    </sheetView>
  </sheetViews>
  <sheetFormatPr defaultRowHeight="15" x14ac:dyDescent="0.25"/>
  <cols>
    <col min="3" max="3" width="12.140625" customWidth="1"/>
    <col min="7" max="7" width="19.28515625" customWidth="1"/>
    <col min="8" max="8" width="20.7109375" customWidth="1"/>
    <col min="11" max="11" width="16.85546875" customWidth="1"/>
    <col min="12" max="12" width="11.85546875" customWidth="1"/>
  </cols>
  <sheetData>
    <row r="1" spans="1:19" x14ac:dyDescent="0.25">
      <c r="A1" t="s">
        <v>29</v>
      </c>
      <c r="B1" t="s">
        <v>564</v>
      </c>
      <c r="C1" t="s">
        <v>565</v>
      </c>
      <c r="D1" t="s">
        <v>566</v>
      </c>
      <c r="G1" t="s">
        <v>568</v>
      </c>
      <c r="H1" s="7">
        <f>SUM(portfoy[İşlem Tutarı])</f>
        <v>274337.82</v>
      </c>
      <c r="K1" t="s">
        <v>564</v>
      </c>
      <c r="L1" s="7">
        <f>AVERAGEIFS(portföy!C:C,portföy!A:A,Dashboard!A11)</f>
        <v>18.75</v>
      </c>
      <c r="O1" s="13"/>
      <c r="P1" s="13" t="s">
        <v>572</v>
      </c>
      <c r="Q1" s="13"/>
      <c r="R1" s="13"/>
      <c r="S1" s="13"/>
    </row>
    <row r="2" spans="1:19" x14ac:dyDescent="0.25">
      <c r="A2" t="str" cm="1">
        <f t="array" ref="A2:A21">_xlfn._xlws.SORT(_xlfn.UNIQUE(portfoy[Hisse]))</f>
        <v>AEFES</v>
      </c>
      <c r="B2">
        <f>AVERAGEIFS(portföy!C:C,portföy!A:A,parametre!A2)</f>
        <v>18.75</v>
      </c>
      <c r="C2">
        <f>IF(B2="","",VLOOKUP(A2,hisseler!A:B,2,0))</f>
        <v>131.69999999999999</v>
      </c>
      <c r="D2" s="6">
        <f>IF(C2="","",(C2-B2)/B2)</f>
        <v>6.0239999999999991</v>
      </c>
      <c r="G2" t="s">
        <v>567</v>
      </c>
      <c r="H2" s="7">
        <f>SUM(portföy!G:G)</f>
        <v>543963.78999999992</v>
      </c>
      <c r="K2" t="s">
        <v>569</v>
      </c>
      <c r="L2" s="7">
        <f>SUMIFS(portföy!D:D,portföy!A:A,Dashboard!A11)</f>
        <v>77</v>
      </c>
      <c r="O2" s="13"/>
      <c r="P2" s="25" t="str" cm="1">
        <f t="array" ref="P2:R7">_xlfn._xlws.FILTER(hisseler!A:C,hisseler!C:C&gt;=LARGE(hisseler!C:C,5))</f>
        <v>Hisseler</v>
      </c>
      <c r="Q2" s="25" t="str">
        <v>Fiyat</v>
      </c>
      <c r="R2" s="25" t="str">
        <v>Değişim%</v>
      </c>
      <c r="S2" s="13"/>
    </row>
    <row r="3" spans="1:19" x14ac:dyDescent="0.25">
      <c r="A3" t="str">
        <v>AKBNK</v>
      </c>
      <c r="B3">
        <f>AVERAGEIFS(portföy!C:C,portföy!A:A,parametre!A3)</f>
        <v>13.87</v>
      </c>
      <c r="C3">
        <f>IF(B3="","",VLOOKUP(A3,hisseler!A:B,2,0))</f>
        <v>42</v>
      </c>
      <c r="D3" s="6">
        <f t="shared" ref="D3:D21" si="0">IF(C3="","",(C3-B3)/B3)</f>
        <v>2.0281182408074985</v>
      </c>
      <c r="G3" t="s">
        <v>566</v>
      </c>
      <c r="H3" s="8">
        <f>(H2-H1)/H1</f>
        <v>0.98282464298943506</v>
      </c>
      <c r="K3" t="s">
        <v>570</v>
      </c>
      <c r="L3" s="7">
        <f>SUMIFS(portföy!E:E,portföy!A:A,Dashboard!A11)</f>
        <v>1443.75</v>
      </c>
      <c r="O3" s="13"/>
      <c r="P3" s="24" t="str">
        <v>GARFA</v>
      </c>
      <c r="Q3" s="24">
        <v>108.9</v>
      </c>
      <c r="R3" s="24">
        <v>10</v>
      </c>
      <c r="S3" s="13"/>
    </row>
    <row r="4" spans="1:19" x14ac:dyDescent="0.25">
      <c r="A4" t="str">
        <v>AKSA</v>
      </c>
      <c r="B4">
        <f>AVERAGEIFS(portföy!C:C,portföy!A:A,parametre!A4)</f>
        <v>28</v>
      </c>
      <c r="C4">
        <f>IF(B4="","",VLOOKUP(A4,hisseler!A:B,2,0))</f>
        <v>87.85</v>
      </c>
      <c r="D4" s="6">
        <f t="shared" si="0"/>
        <v>2.1374999999999997</v>
      </c>
      <c r="K4" t="s">
        <v>565</v>
      </c>
      <c r="L4" s="7">
        <f>VLOOKUP(Dashboard!A11,hisseler!A:B,2,0)</f>
        <v>131.69999999999999</v>
      </c>
      <c r="O4" s="27"/>
      <c r="P4" s="24" t="str">
        <v>KFEIN</v>
      </c>
      <c r="Q4" s="24">
        <v>74.25</v>
      </c>
      <c r="R4" s="24">
        <v>10</v>
      </c>
      <c r="S4" s="13"/>
    </row>
    <row r="5" spans="1:19" x14ac:dyDescent="0.25">
      <c r="A5" t="str">
        <v>ARCLK</v>
      </c>
      <c r="B5">
        <f>AVERAGEIFS(portföy!C:C,portföy!A:A,parametre!A5)</f>
        <v>154.69999999999999</v>
      </c>
      <c r="C5">
        <f>IF(B5="","",VLOOKUP(A5,hisseler!A:B,2,0))</f>
        <v>130.69999999999999</v>
      </c>
      <c r="D5" s="6">
        <f t="shared" si="0"/>
        <v>-0.15513897866839044</v>
      </c>
      <c r="K5" t="s">
        <v>567</v>
      </c>
      <c r="L5" s="7">
        <f>L4*L2</f>
        <v>10140.9</v>
      </c>
      <c r="O5" s="13"/>
      <c r="P5" s="24" t="str">
        <v>MEGMT</v>
      </c>
      <c r="Q5" s="24">
        <v>39.82</v>
      </c>
      <c r="R5" s="24">
        <v>10</v>
      </c>
      <c r="S5" s="13"/>
    </row>
    <row r="6" spans="1:19" x14ac:dyDescent="0.25">
      <c r="A6" t="str">
        <v>ASELS</v>
      </c>
      <c r="B6">
        <f>AVERAGEIFS(portföy!C:C,portföy!A:A,parametre!A6)</f>
        <v>22.306666666666668</v>
      </c>
      <c r="C6">
        <f>IF(B6="","",VLOOKUP(A6,hisseler!A:B,2,0))</f>
        <v>48.3</v>
      </c>
      <c r="D6" s="6">
        <f t="shared" si="0"/>
        <v>1.1652719665271964</v>
      </c>
      <c r="K6" t="s">
        <v>566</v>
      </c>
      <c r="L6" s="9">
        <f>(L5-L3)/L3</f>
        <v>6.024</v>
      </c>
      <c r="O6" s="13"/>
      <c r="P6" s="24" t="str">
        <v>SURGY</v>
      </c>
      <c r="Q6" s="24">
        <v>46.42</v>
      </c>
      <c r="R6" s="24">
        <v>10</v>
      </c>
      <c r="S6" s="13"/>
    </row>
    <row r="7" spans="1:19" x14ac:dyDescent="0.25">
      <c r="A7" t="str">
        <v>CCOLA</v>
      </c>
      <c r="B7">
        <f>AVERAGEIFS(portföy!C:C,portföy!A:A,parametre!A7)</f>
        <v>179.42500000000001</v>
      </c>
      <c r="C7">
        <f>IF(B7="","",VLOOKUP(A7,hisseler!A:B,2,0))</f>
        <v>524.5</v>
      </c>
      <c r="D7" s="6">
        <f t="shared" si="0"/>
        <v>1.9232269750592168</v>
      </c>
      <c r="O7" s="13"/>
      <c r="P7" s="24" t="str">
        <v>YAYLA</v>
      </c>
      <c r="Q7" s="24">
        <v>8.69</v>
      </c>
      <c r="R7" s="24">
        <v>10</v>
      </c>
      <c r="S7" s="13"/>
    </row>
    <row r="8" spans="1:19" x14ac:dyDescent="0.25">
      <c r="A8" t="str">
        <v>CIMSA</v>
      </c>
      <c r="B8">
        <f>AVERAGEIFS(portföy!C:C,portföy!A:A,parametre!A8)</f>
        <v>12.8</v>
      </c>
      <c r="C8">
        <f>IF(B8="","",VLOOKUP(A8,hisseler!A:B,2,0))</f>
        <v>30.78</v>
      </c>
      <c r="D8" s="6">
        <f t="shared" si="0"/>
        <v>1.4046874999999999</v>
      </c>
      <c r="O8" s="13"/>
      <c r="P8" s="13"/>
      <c r="Q8" s="13"/>
      <c r="R8" s="13"/>
      <c r="S8" s="13"/>
    </row>
    <row r="9" spans="1:19" x14ac:dyDescent="0.25">
      <c r="A9" t="str">
        <v>ENJSA</v>
      </c>
      <c r="B9">
        <f>AVERAGEIFS(portföy!C:C,portföy!A:A,parametre!A9)</f>
        <v>21.04</v>
      </c>
      <c r="C9">
        <f>IF(B9="","",VLOOKUP(A9,hisseler!A:B,2,0))</f>
        <v>50.4</v>
      </c>
      <c r="D9" s="6">
        <f t="shared" si="0"/>
        <v>1.3954372623574145</v>
      </c>
    </row>
    <row r="10" spans="1:19" x14ac:dyDescent="0.25">
      <c r="A10" t="str">
        <v>FROTO</v>
      </c>
      <c r="B10">
        <f>AVERAGEIFS(portföy!C:C,portföy!A:A,parametre!A10)</f>
        <v>531.20000000000005</v>
      </c>
      <c r="C10">
        <f>IF(B10="","",VLOOKUP(A10,hisseler!A:B,2,0))</f>
        <v>801</v>
      </c>
      <c r="D10" s="6">
        <f t="shared" si="0"/>
        <v>0.50790662650602392</v>
      </c>
      <c r="O10" s="13"/>
      <c r="P10" s="13"/>
      <c r="Q10" s="13"/>
      <c r="R10" s="13"/>
      <c r="S10" s="13"/>
    </row>
    <row r="11" spans="1:19" x14ac:dyDescent="0.25">
      <c r="A11" t="str">
        <v>ISYAT</v>
      </c>
      <c r="B11">
        <f>AVERAGEIFS(portföy!C:C,portföy!A:A,parametre!A11)</f>
        <v>3.03</v>
      </c>
      <c r="C11">
        <f>IF(B11="","",VLOOKUP(A11,hisseler!A:B,2,0))</f>
        <v>10.37</v>
      </c>
      <c r="D11" s="6">
        <f t="shared" si="0"/>
        <v>2.4224422442244227</v>
      </c>
      <c r="O11" s="13"/>
      <c r="P11" s="25" t="s">
        <v>29</v>
      </c>
      <c r="Q11" s="25" t="s">
        <v>2</v>
      </c>
      <c r="R11" s="25" t="s">
        <v>30</v>
      </c>
      <c r="S11" s="13"/>
    </row>
    <row r="12" spans="1:19" x14ac:dyDescent="0.25">
      <c r="A12" t="str">
        <v>KARSN</v>
      </c>
      <c r="B12">
        <f>AVERAGEIFS(portföy!C:C,portföy!A:A,parametre!A12)</f>
        <v>6.4</v>
      </c>
      <c r="C12">
        <f>IF(B12="","",VLOOKUP(A12,hisseler!A:B,2,0))</f>
        <v>8.85</v>
      </c>
      <c r="D12" s="6">
        <f t="shared" si="0"/>
        <v>0.38281249999999989</v>
      </c>
      <c r="O12" s="13"/>
      <c r="P12" s="26" t="str" cm="1">
        <f t="array" ref="P12:R16">_xlfn._xlws.FILTER(hisseler!A:C,hisseler!C:C&lt;=SMALL(hisseler!C:C,5))</f>
        <v>ANELE</v>
      </c>
      <c r="Q12" s="26">
        <v>12.36</v>
      </c>
      <c r="R12" s="26">
        <v>-6.72</v>
      </c>
      <c r="S12" s="13"/>
    </row>
    <row r="13" spans="1:19" x14ac:dyDescent="0.25">
      <c r="A13" t="str">
        <v>KCHOL</v>
      </c>
      <c r="B13">
        <f>AVERAGEIFS(portföy!C:C,portföy!A:A,parametre!A13)</f>
        <v>39</v>
      </c>
      <c r="C13">
        <f>IF(B13="","",VLOOKUP(A13,hisseler!A:B,2,0))</f>
        <v>158</v>
      </c>
      <c r="D13" s="6">
        <f t="shared" si="0"/>
        <v>3.0512820512820511</v>
      </c>
      <c r="O13" s="13"/>
      <c r="P13" s="26" t="str">
        <v>EKOS</v>
      </c>
      <c r="Q13" s="26">
        <v>50.75</v>
      </c>
      <c r="R13" s="26">
        <v>-6.88</v>
      </c>
      <c r="S13" s="13"/>
    </row>
    <row r="14" spans="1:19" x14ac:dyDescent="0.25">
      <c r="A14" t="str">
        <v>MAVI</v>
      </c>
      <c r="B14">
        <f>AVERAGEIFS(portföy!C:C,portföy!A:A,parametre!A14)</f>
        <v>62.51</v>
      </c>
      <c r="C14">
        <f>IF(B14="","",VLOOKUP(A14,hisseler!A:B,2,0))</f>
        <v>130</v>
      </c>
      <c r="D14" s="6">
        <f t="shared" si="0"/>
        <v>1.0796672532394818</v>
      </c>
      <c r="O14" s="13"/>
      <c r="P14" s="26" t="str">
        <v>SEKUR</v>
      </c>
      <c r="Q14" s="26">
        <v>27.48</v>
      </c>
      <c r="R14" s="26">
        <v>-6.85</v>
      </c>
      <c r="S14" s="13"/>
    </row>
    <row r="15" spans="1:19" x14ac:dyDescent="0.25">
      <c r="A15" t="str">
        <v>NUHCM</v>
      </c>
      <c r="B15">
        <f>AVERAGEIFS(portföy!C:C,portföy!A:A,parametre!A15)</f>
        <v>44.29</v>
      </c>
      <c r="C15">
        <f>IF(B15="","",VLOOKUP(A15,hisseler!A:B,2,0))</f>
        <v>296.75</v>
      </c>
      <c r="D15" s="6">
        <f t="shared" si="0"/>
        <v>5.7001580492210433</v>
      </c>
      <c r="O15" s="13"/>
      <c r="P15" s="26" t="str">
        <v>SNKRN</v>
      </c>
      <c r="Q15" s="26">
        <v>26.6</v>
      </c>
      <c r="R15" s="26">
        <v>-6.67</v>
      </c>
      <c r="S15" s="13"/>
    </row>
    <row r="16" spans="1:19" x14ac:dyDescent="0.25">
      <c r="A16" t="str">
        <v>PGSUS</v>
      </c>
      <c r="B16">
        <f>AVERAGEIFS(portföy!C:C,portföy!A:A,parametre!A16)</f>
        <v>310.39999999999998</v>
      </c>
      <c r="C16">
        <f>IF(B16="","",VLOOKUP(A16,hisseler!A:B,2,0))</f>
        <v>718</v>
      </c>
      <c r="D16" s="6">
        <f t="shared" si="0"/>
        <v>1.3131443298969074</v>
      </c>
      <c r="O16" s="15"/>
      <c r="P16" s="26" t="str">
        <v>SNPAM</v>
      </c>
      <c r="Q16" s="26">
        <v>101.8</v>
      </c>
      <c r="R16" s="26">
        <v>-7.45</v>
      </c>
      <c r="S16" s="15"/>
    </row>
    <row r="17" spans="1:19" x14ac:dyDescent="0.25">
      <c r="A17" t="str">
        <v>SISE</v>
      </c>
      <c r="B17">
        <f>AVERAGEIFS(portföy!C:C,portföy!A:A,parametre!A17)</f>
        <v>34.833333333333336</v>
      </c>
      <c r="C17">
        <f>IF(B17="","",VLOOKUP(A17,hisseler!A:B,2,0))</f>
        <v>48</v>
      </c>
      <c r="D17" s="6">
        <f t="shared" si="0"/>
        <v>0.37799043062200949</v>
      </c>
      <c r="O17" s="15"/>
      <c r="P17" s="15"/>
      <c r="Q17" s="15"/>
      <c r="R17" s="15"/>
      <c r="S17" s="15"/>
    </row>
    <row r="18" spans="1:19" x14ac:dyDescent="0.25">
      <c r="A18" t="str">
        <v>TCELL</v>
      </c>
      <c r="B18">
        <f>AVERAGEIFS(portföy!C:C,portföy!A:A,parametre!A18)</f>
        <v>37.299999999999997</v>
      </c>
      <c r="C18">
        <f>IF(B18="","",VLOOKUP(A18,hisseler!A:B,2,0))</f>
        <v>65</v>
      </c>
      <c r="D18" s="6">
        <f t="shared" si="0"/>
        <v>0.74262734584450418</v>
      </c>
    </row>
    <row r="19" spans="1:19" x14ac:dyDescent="0.25">
      <c r="A19" t="str">
        <v>THYAO</v>
      </c>
      <c r="B19">
        <f>AVERAGEIFS(portföy!C:C,portföy!A:A,parametre!A19)</f>
        <v>119.7</v>
      </c>
      <c r="C19">
        <f>IF(B19="","",VLOOKUP(A19,hisseler!A:B,2,0))</f>
        <v>252.5</v>
      </c>
      <c r="D19" s="6">
        <f t="shared" si="0"/>
        <v>1.1094402673350043</v>
      </c>
    </row>
    <row r="20" spans="1:19" x14ac:dyDescent="0.25">
      <c r="A20" t="str">
        <v>TUPRS</v>
      </c>
      <c r="B20">
        <f>AVERAGEIFS(portföy!C:C,portföy!A:A,parametre!A20)</f>
        <v>81.88333333333334</v>
      </c>
      <c r="C20">
        <f>IF(B20="","",VLOOKUP(A20,hisseler!A:B,2,0))</f>
        <v>142.1</v>
      </c>
      <c r="D20" s="6">
        <f t="shared" si="0"/>
        <v>0.73539588845918968</v>
      </c>
    </row>
    <row r="21" spans="1:19" x14ac:dyDescent="0.25">
      <c r="A21" t="str">
        <v>YKBNK</v>
      </c>
      <c r="B21">
        <f>AVERAGEIFS(portföy!C:C,portföy!A:A,parametre!A21)</f>
        <v>10.01</v>
      </c>
      <c r="C21">
        <f>IF(B21="","",VLOOKUP(A21,hisseler!A:B,2,0))</f>
        <v>22.18</v>
      </c>
      <c r="D21" s="6">
        <f t="shared" si="0"/>
        <v>1.2157842157842158</v>
      </c>
    </row>
    <row r="22" spans="1:19" x14ac:dyDescent="0.25">
      <c r="C22" t="str">
        <f>IF(B22="","",VLOOKUP(A22,hisseler!A:B,2,0))</f>
        <v/>
      </c>
    </row>
    <row r="23" spans="1:19" x14ac:dyDescent="0.25">
      <c r="C23" t="str">
        <f>IF(B23="","",VLOOKUP(A23,hisseler!A:B,2,0))</f>
        <v/>
      </c>
    </row>
    <row r="24" spans="1:19" x14ac:dyDescent="0.25">
      <c r="C24" t="str">
        <f>IF(B24="","",VLOOKUP(A24,hisseler!A:B,2,0))</f>
        <v/>
      </c>
    </row>
  </sheetData>
  <conditionalFormatting sqref="H3">
    <cfRule type="cellIs" dxfId="9" priority="10" operator="lessThan">
      <formula>0</formula>
    </cfRule>
    <cfRule type="cellIs" dxfId="8" priority="11" operator="greaterThan">
      <formula>0</formula>
    </cfRule>
  </conditionalFormatting>
  <conditionalFormatting sqref="L6">
    <cfRule type="cellIs" dxfId="7" priority="3" operator="lessThan">
      <formula>0</formula>
    </cfRule>
    <cfRule type="cellIs" dxfId="6" priority="4" operator="greaterThan">
      <formula>0</formula>
    </cfRule>
  </conditionalFormatting>
  <conditionalFormatting sqref="R3:R7">
    <cfRule type="iconSet" priority="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R12:R16">
    <cfRule type="iconSet" priority="1">
      <iconSet iconSet="4Arrow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832C374A9FA61549B9DD0528D580A37C" ma:contentTypeVersion="0" ma:contentTypeDescription="Yeni belge oluşturun." ma:contentTypeScope="" ma:versionID="b0d1ed6e38d0c3e680f353d938374e0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dfff78c4e29d3c3f6b27b616514d6a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29C58776-68B6-40C9-8DD5-0DB3268D0F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562BA9F-E6E6-49CA-A650-65FC222A72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34DCCD-DB3B-4354-89CF-488080F858A5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EFB83D82-2910-4A00-8E65-8E4EFA3353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hisseler</vt:lpstr>
      <vt:lpstr>endeks</vt:lpstr>
      <vt:lpstr>kaynaklar</vt:lpstr>
      <vt:lpstr>Dashboard</vt:lpstr>
      <vt:lpstr>portföy</vt:lpstr>
      <vt:lpstr>parametre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kader bastem</cp:lastModifiedBy>
  <dcterms:created xsi:type="dcterms:W3CDTF">2023-12-29T13:26:32Z</dcterms:created>
  <dcterms:modified xsi:type="dcterms:W3CDTF">2024-01-17T19:57:55Z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0x010100832C374A9FA61549B9DD0528D580A37C</vt:lpwstr>
  </property>
</Properties>
</file>