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Kings College London\Computer Science\Final Year Project\Final report\"/>
    </mc:Choice>
  </mc:AlternateContent>
  <bookViews>
    <workbookView xWindow="0" yWindow="0" windowWidth="28800" windowHeight="12435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Sheet2!$A$1:$A$124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O25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9" i="1"/>
  <c r="J2" i="1"/>
  <c r="L2" i="1" s="1"/>
  <c r="K2" i="1" l="1"/>
  <c r="K3" i="1" s="1"/>
  <c r="L3" i="1" s="1"/>
  <c r="J3" i="1" s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C28" i="1" l="1"/>
  <c r="C31" i="1"/>
  <c r="C30" i="1"/>
  <c r="C29" i="1"/>
  <c r="K4" i="1"/>
  <c r="L4" i="1" s="1"/>
  <c r="J4" i="1" s="1"/>
  <c r="C27" i="1"/>
  <c r="C2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C25" i="1" s="1"/>
  <c r="E2" i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C2" i="1"/>
  <c r="C20" i="1" l="1"/>
  <c r="C24" i="1"/>
  <c r="K5" i="1"/>
  <c r="C17" i="1"/>
  <c r="C23" i="1"/>
  <c r="C15" i="1"/>
  <c r="C22" i="1"/>
  <c r="C14" i="1"/>
  <c r="C12" i="1"/>
  <c r="C16" i="1"/>
  <c r="C21" i="1"/>
  <c r="C13" i="1"/>
  <c r="C19" i="1"/>
  <c r="C7" i="1"/>
  <c r="C4" i="1"/>
  <c r="C10" i="1"/>
  <c r="C11" i="1"/>
  <c r="C5" i="1"/>
  <c r="C6" i="1"/>
  <c r="C8" i="1"/>
  <c r="C9" i="1"/>
  <c r="C18" i="1"/>
  <c r="L5" i="1" l="1"/>
  <c r="J5" i="1" s="1"/>
  <c r="K6" i="1"/>
  <c r="L6" i="1" l="1"/>
  <c r="K7" i="1" s="1"/>
  <c r="L7" i="1" l="1"/>
  <c r="J7" i="1" s="1"/>
  <c r="J6" i="1"/>
  <c r="K8" i="1" l="1"/>
  <c r="L8" i="1" s="1"/>
  <c r="J8" i="1" s="1"/>
  <c r="K9" i="1" l="1"/>
  <c r="L9" i="1" s="1"/>
  <c r="K10" i="1" s="1"/>
  <c r="L10" i="1" l="1"/>
  <c r="J10" i="1" s="1"/>
  <c r="J9" i="1"/>
  <c r="K11" i="1" l="1"/>
  <c r="L11" i="1" s="1"/>
  <c r="K12" i="1" s="1"/>
  <c r="L12" i="1" s="1"/>
  <c r="K13" i="1" s="1"/>
  <c r="L13" i="1" s="1"/>
  <c r="J13" i="1" s="1"/>
  <c r="J11" i="1" l="1"/>
  <c r="J12" i="1"/>
  <c r="K14" i="1"/>
  <c r="L14" i="1" l="1"/>
  <c r="K15" i="1" s="1"/>
  <c r="J14" i="1" l="1"/>
  <c r="L15" i="1"/>
  <c r="K16" i="1" s="1"/>
  <c r="L16" i="1" l="1"/>
  <c r="J16" i="1" s="1"/>
  <c r="J15" i="1"/>
  <c r="K17" i="1" l="1"/>
  <c r="L17" i="1" s="1"/>
  <c r="K18" i="1" s="1"/>
  <c r="L18" i="1" l="1"/>
  <c r="J18" i="1" s="1"/>
  <c r="J17" i="1"/>
  <c r="K19" i="1" l="1"/>
  <c r="L19" i="1" s="1"/>
  <c r="K20" i="1" s="1"/>
  <c r="L20" i="1" l="1"/>
  <c r="K21" i="1" s="1"/>
  <c r="J19" i="1"/>
  <c r="L21" i="1" l="1"/>
  <c r="J21" i="1" s="1"/>
  <c r="J20" i="1"/>
  <c r="K22" i="1" l="1"/>
  <c r="L22" i="1" l="1"/>
  <c r="K23" i="1" s="1"/>
  <c r="L23" i="1" l="1"/>
  <c r="J23" i="1" s="1"/>
  <c r="J22" i="1"/>
  <c r="K24" i="1" l="1"/>
  <c r="L24" i="1" l="1"/>
  <c r="J24" i="1" s="1"/>
  <c r="K25" i="1" l="1"/>
  <c r="L25" i="1" l="1"/>
  <c r="K26" i="1" s="1"/>
  <c r="J25" i="1" l="1"/>
  <c r="L26" i="1"/>
  <c r="K27" i="1" s="1"/>
  <c r="J26" i="1" l="1"/>
  <c r="L27" i="1"/>
  <c r="K28" i="1" s="1"/>
  <c r="L28" i="1" l="1"/>
  <c r="K29" i="1" s="1"/>
  <c r="J27" i="1"/>
  <c r="L29" i="1" l="1"/>
  <c r="K30" i="1" s="1"/>
  <c r="J28" i="1"/>
  <c r="J29" i="1" l="1"/>
  <c r="L30" i="1"/>
  <c r="K31" i="1" s="1"/>
  <c r="L31" i="1" l="1"/>
  <c r="J31" i="1" s="1"/>
  <c r="J30" i="1"/>
</calcChain>
</file>

<file path=xl/sharedStrings.xml><?xml version="1.0" encoding="utf-8"?>
<sst xmlns="http://schemas.openxmlformats.org/spreadsheetml/2006/main" count="858" uniqueCount="246">
  <si>
    <t>Deviation</t>
  </si>
  <si>
    <t>Order</t>
  </si>
  <si>
    <t>WMA</t>
  </si>
  <si>
    <t>EMA</t>
  </si>
  <si>
    <t>Smoothing factor</t>
  </si>
  <si>
    <t>Weighted</t>
  </si>
  <si>
    <t>Double Exponential Smoothing Model</t>
  </si>
  <si>
    <t>Ct</t>
  </si>
  <si>
    <t>Tt</t>
  </si>
  <si>
    <t>alpha</t>
  </si>
  <si>
    <t>beta</t>
  </si>
  <si>
    <t>HF020</t>
  </si>
  <si>
    <t>2015-02-19 19:08:10+00</t>
  </si>
  <si>
    <t>2015-02-19 20:50:06+00</t>
  </si>
  <si>
    <t>f</t>
  </si>
  <si>
    <t>2015-02-19 21:26:07+00</t>
  </si>
  <si>
    <t>2015-02-19 22:33:18+00</t>
  </si>
  <si>
    <t>R0752</t>
  </si>
  <si>
    <t>LE169</t>
  </si>
  <si>
    <t>D8</t>
  </si>
  <si>
    <t>2015-02-19 08:25:09+00</t>
  </si>
  <si>
    <t>2015-02-19 09:31:52+00</t>
  </si>
  <si>
    <t>2015-02-19 21:00:21+00</t>
  </si>
  <si>
    <t>2015-02-19 22:02:51+00</t>
  </si>
  <si>
    <t>2015-02-19 13:21:05+00</t>
  </si>
  <si>
    <t>2015-02-19 14:07:02+00</t>
  </si>
  <si>
    <t>OC30</t>
  </si>
  <si>
    <t>OC32</t>
  </si>
  <si>
    <t>2015-02-19 13:31:21+00</t>
  </si>
  <si>
    <t>2015-02-19 14:17:09+00</t>
  </si>
  <si>
    <t>2015-02-19 21:21:01+00</t>
  </si>
  <si>
    <t>2015-02-19 21:57:47+00</t>
  </si>
  <si>
    <t>OC35</t>
  </si>
  <si>
    <t>OC39</t>
  </si>
  <si>
    <t>2015-02-19 21:15:50+00</t>
  </si>
  <si>
    <t>2015-02-19 21:52:27+00</t>
  </si>
  <si>
    <t>2015-02-19 22:28:08+00</t>
  </si>
  <si>
    <t>2015-02-19 23:03:39+00</t>
  </si>
  <si>
    <t>BP3307</t>
  </si>
  <si>
    <t>2015-02-19 16:50:23+00</t>
  </si>
  <si>
    <t>2015-02-19 17:25:48+00</t>
  </si>
  <si>
    <t>2015-02-19 01:13:28+00</t>
  </si>
  <si>
    <t>2015-02-19 01:43:48+00</t>
  </si>
  <si>
    <t>2015-02-19 19:33:35+00</t>
  </si>
  <si>
    <t>2015-02-19 19:59:17+00</t>
  </si>
  <si>
    <t>2015-02-19 21:47:25+00</t>
  </si>
  <si>
    <t>2015-02-19 22:12:59+00</t>
  </si>
  <si>
    <t>2015-02-19 12:09:53+00</t>
  </si>
  <si>
    <t>2015-02-19 12:35:26+00</t>
  </si>
  <si>
    <t>BP779</t>
  </si>
  <si>
    <t>BP778</t>
  </si>
  <si>
    <t>W11</t>
  </si>
  <si>
    <t>2015-02-19 14:32:21+00</t>
  </si>
  <si>
    <t>2015-02-19 14:57:51+00</t>
  </si>
  <si>
    <t>BP3761</t>
  </si>
  <si>
    <t>N2</t>
  </si>
  <si>
    <t>2015-02-19 05:12:18+00</t>
  </si>
  <si>
    <t>2015-02-19 05:37:39+00</t>
  </si>
  <si>
    <t>R0790</t>
  </si>
  <si>
    <t>2015-02-19 12:30:22+00</t>
  </si>
  <si>
    <t>2015-02-19 12:55:40+00</t>
  </si>
  <si>
    <t>R0880</t>
  </si>
  <si>
    <t>2015-02-19 22:53:25+00</t>
  </si>
  <si>
    <t>BP3120</t>
  </si>
  <si>
    <t>2015-02-19 04:52:03+00</t>
  </si>
  <si>
    <t>2015-02-19 05:17:20+00</t>
  </si>
  <si>
    <t>BP5456</t>
  </si>
  <si>
    <t>2015-02-19 17:20:45+00</t>
  </si>
  <si>
    <t>2015-02-19 17:41:40+00</t>
  </si>
  <si>
    <t>2015-02-19 19:53:59+00</t>
  </si>
  <si>
    <t>2015-02-19 20:14:31+00</t>
  </si>
  <si>
    <t>2015-02-19 10:53:23+00</t>
  </si>
  <si>
    <t>2015-02-19 11:13:54+00</t>
  </si>
  <si>
    <t>H17</t>
  </si>
  <si>
    <t>2015-02-19 11:24:04+00</t>
  </si>
  <si>
    <t>2015-02-19 11:44:34+00</t>
  </si>
  <si>
    <t>2015-02-19 13:10:53+00</t>
  </si>
  <si>
    <t>2015-02-19 13:41:29+00</t>
  </si>
  <si>
    <t>2015-02-19 15:08:00+00</t>
  </si>
  <si>
    <t>2015-02-19 15:28:24+00</t>
  </si>
  <si>
    <t>2015-02-19 18:27:26+00</t>
  </si>
  <si>
    <t>2015-02-19 18:47:46+00</t>
  </si>
  <si>
    <t>BP5266</t>
  </si>
  <si>
    <t>2015-02-19 12:45:34+00</t>
  </si>
  <si>
    <t>2015-02-19 13:05:50+00</t>
  </si>
  <si>
    <t>2015-02-19 22:23:06+00</t>
  </si>
  <si>
    <t>2015-02-19 15:48:37+00</t>
  </si>
  <si>
    <t>2015-02-19 16:13:59+00</t>
  </si>
  <si>
    <t>2015-02-19 16:30:06+00</t>
  </si>
  <si>
    <t>2015-02-19 16:19:07+00</t>
  </si>
  <si>
    <t>2015-02-19 16:35:09+00</t>
  </si>
  <si>
    <t>R0876</t>
  </si>
  <si>
    <t>2015-02-19 14:42:31+00</t>
  </si>
  <si>
    <t>2015-02-19 16:03:48+00</t>
  </si>
  <si>
    <t>2015-02-19 13:00:46+00</t>
  </si>
  <si>
    <t>2015-02-19 13:16:00+00</t>
  </si>
  <si>
    <t>2015-02-19 17:05:37+00</t>
  </si>
  <si>
    <t>2015-02-19 12:50:36+00</t>
  </si>
  <si>
    <t>SL28</t>
  </si>
  <si>
    <t>BP2370</t>
  </si>
  <si>
    <t>2015-02-19 06:38:22+00</t>
  </si>
  <si>
    <t>2015-02-19 06:53:36+00</t>
  </si>
  <si>
    <t>2015-02-19 12:15:09+00</t>
  </si>
  <si>
    <t>OC568</t>
  </si>
  <si>
    <t>2015-02-19 11:34:24+00</t>
  </si>
  <si>
    <t>2015-02-19 11:49:37+00</t>
  </si>
  <si>
    <t>H91</t>
  </si>
  <si>
    <t>2015-02-19 20:39:56+00</t>
  </si>
  <si>
    <t>2015-02-19 20:55:08+00</t>
  </si>
  <si>
    <t>BP3718</t>
  </si>
  <si>
    <t>BP1619</t>
  </si>
  <si>
    <t>2015-02-19 15:53:41+00</t>
  </si>
  <si>
    <t>2015-02-19 16:08:52+00</t>
  </si>
  <si>
    <t>2015-02-19 09:42:03+00</t>
  </si>
  <si>
    <t>2015-02-19 09:57:10+00</t>
  </si>
  <si>
    <t>2015-02-19 16:24:11+00</t>
  </si>
  <si>
    <t>BP4318</t>
  </si>
  <si>
    <t>2015-02-19 13:51:39+00</t>
  </si>
  <si>
    <t>2015-02-19 14:01:58+00</t>
  </si>
  <si>
    <t>BP4727</t>
  </si>
  <si>
    <t>BP4770</t>
  </si>
  <si>
    <t>BP5255</t>
  </si>
  <si>
    <t>2015-02-19 20:24:40+00</t>
  </si>
  <si>
    <t>2015-02-19 20:34:55+00</t>
  </si>
  <si>
    <t>BP4425</t>
  </si>
  <si>
    <t>BP2328</t>
  </si>
  <si>
    <t>T31</t>
  </si>
  <si>
    <t>2015-02-19 11:03:39+00</t>
  </si>
  <si>
    <t>2015-02-19 21:05:23+00</t>
  </si>
  <si>
    <t>BP2804</t>
  </si>
  <si>
    <t>BP2806</t>
  </si>
  <si>
    <t>2015-02-19 18:07:02+00</t>
  </si>
  <si>
    <t>2015-02-19 18:17:15+00</t>
  </si>
  <si>
    <t>2015-02-19 21:42:15+00</t>
  </si>
  <si>
    <t>2015-02-19 15:02:56+00</t>
  </si>
  <si>
    <t>2015-02-19 15:13:07+00</t>
  </si>
  <si>
    <t>2015-02-19 13:46:37+00</t>
  </si>
  <si>
    <t>2015-02-19 13:56:46+00</t>
  </si>
  <si>
    <t>2015-02-19 11:54:41+00</t>
  </si>
  <si>
    <t>2015-02-19 12:04:50+00</t>
  </si>
  <si>
    <t>2015-02-19 20:45:04+00</t>
  </si>
  <si>
    <t>2015-02-19 18:57:55+00</t>
  </si>
  <si>
    <t>BP1131</t>
  </si>
  <si>
    <t>R0701</t>
  </si>
  <si>
    <t>2015-02-19 19:18:17+00</t>
  </si>
  <si>
    <t>BP4666</t>
  </si>
  <si>
    <t>BP4510</t>
  </si>
  <si>
    <t>2015-02-19 13:26:07+00</t>
  </si>
  <si>
    <t>N38</t>
  </si>
  <si>
    <t>2015-02-19 02:55:32+00</t>
  </si>
  <si>
    <t>2015-02-19 03:05:38+00</t>
  </si>
  <si>
    <t>2015-02-19 15:33:28+00</t>
  </si>
  <si>
    <t>2015-02-19 15:43:34+00</t>
  </si>
  <si>
    <t>OC38</t>
  </si>
  <si>
    <t>2015-02-19 14:12:06+00</t>
  </si>
  <si>
    <t>2015-02-19 14:22:11+00</t>
  </si>
  <si>
    <t>R0717</t>
  </si>
  <si>
    <t>2015-02-19 19:54:01+00</t>
  </si>
  <si>
    <t>2015-02-19 14:52:35+00</t>
  </si>
  <si>
    <t>2015-02-19 08:09:52+00</t>
  </si>
  <si>
    <t>2015-02-19 08:15:02+00</t>
  </si>
  <si>
    <t>2015-02-19 16:40:11+00</t>
  </si>
  <si>
    <t>2015-02-19 16:45:21+00</t>
  </si>
  <si>
    <t>2015-02-19 18:22:18+00</t>
  </si>
  <si>
    <t>2015-02-19 23:54:40+00</t>
  </si>
  <si>
    <t>2015-02-19 23:59:48+00</t>
  </si>
  <si>
    <t>2015-02-19 17:46:48+00</t>
  </si>
  <si>
    <t>2015-02-19 17:56:54+00</t>
  </si>
  <si>
    <t>2015-02-19 18:02:00+00</t>
  </si>
  <si>
    <t>2015-02-19 17:51:49+00</t>
  </si>
  <si>
    <t>BP2405</t>
  </si>
  <si>
    <t>2015-02-19 05:42:44+00</t>
  </si>
  <si>
    <t>BP138</t>
  </si>
  <si>
    <t>2015-02-19 12:40:30+00</t>
  </si>
  <si>
    <t>2015-02-19 15:18:10+00</t>
  </si>
  <si>
    <t>BP112</t>
  </si>
  <si>
    <t>2015-02-19 15:58:45+00</t>
  </si>
  <si>
    <t>OC06</t>
  </si>
  <si>
    <t>2015-02-19 15:23:13+00</t>
  </si>
  <si>
    <t>R0590</t>
  </si>
  <si>
    <t>2015-02-19 14:47:34+00</t>
  </si>
  <si>
    <t>BP1281</t>
  </si>
  <si>
    <t>OC17</t>
  </si>
  <si>
    <t>2015-02-19 15:38:32+00</t>
  </si>
  <si>
    <t>2015-02-19 12:20:11+00</t>
  </si>
  <si>
    <t>2015-02-19 11:59:48+00</t>
  </si>
  <si>
    <t>2015-02-19 09:36:56+00</t>
  </si>
  <si>
    <t>2015-02-19 04:31:42+00</t>
  </si>
  <si>
    <t>BP900</t>
  </si>
  <si>
    <t>BP1112</t>
  </si>
  <si>
    <t>2015-02-19 17:31:24+00</t>
  </si>
  <si>
    <t>RV1</t>
  </si>
  <si>
    <t>2015-02-19 19:48:57+00</t>
  </si>
  <si>
    <t>HC50</t>
  </si>
  <si>
    <t>E9</t>
  </si>
  <si>
    <t>2015-02-19 03:45:54+00</t>
  </si>
  <si>
    <t>2015-02-19 04:21:20+00</t>
  </si>
  <si>
    <t>EL1</t>
  </si>
  <si>
    <t>2015-02-19 03:35:46+00</t>
  </si>
  <si>
    <t>2015-02-19 04:11:09+00</t>
  </si>
  <si>
    <t>2015-02-19 18:37:34+00</t>
  </si>
  <si>
    <t>BP1085</t>
  </si>
  <si>
    <t>R0702</t>
  </si>
  <si>
    <t>2015-02-19 19:08:09+00</t>
  </si>
  <si>
    <t>2015-02-19 19:38:38+00</t>
  </si>
  <si>
    <t>OC782</t>
  </si>
  <si>
    <t>2015-02-19 05:22:22+00</t>
  </si>
  <si>
    <t>BP3897</t>
  </si>
  <si>
    <t>K3</t>
  </si>
  <si>
    <t>2015-02-19 06:58:44+00</t>
  </si>
  <si>
    <t>2015-02-19 05:47:47+00</t>
  </si>
  <si>
    <t>2015-02-19 06:08:07+00</t>
  </si>
  <si>
    <t>OC03</t>
  </si>
  <si>
    <t>2015-02-19 22:43:21+00</t>
  </si>
  <si>
    <t>2015-02-19 02:45:28+00</t>
  </si>
  <si>
    <t>BP2659</t>
  </si>
  <si>
    <t>2015-02-19 02:09:10+00</t>
  </si>
  <si>
    <t>2015-02-19 02:25:07+00</t>
  </si>
  <si>
    <t>OC05</t>
  </si>
  <si>
    <t>2015-02-19 21:36:49+00</t>
  </si>
  <si>
    <t>2015-02-19 04:36:43+00</t>
  </si>
  <si>
    <t>2015-02-19 04:47:00+00</t>
  </si>
  <si>
    <t>BP4773</t>
  </si>
  <si>
    <t>BP4479</t>
  </si>
  <si>
    <t>K1</t>
  </si>
  <si>
    <t>2015-02-19 10:02:18+00</t>
  </si>
  <si>
    <t>2015-02-19 10:12:23+00</t>
  </si>
  <si>
    <t>OC641</t>
  </si>
  <si>
    <t>S4</t>
  </si>
  <si>
    <t>OC02</t>
  </si>
  <si>
    <t>2015-02-19 08:30:40+00</t>
  </si>
  <si>
    <t>2015-02-19 10:17:36+00</t>
  </si>
  <si>
    <t>2015-02-19 20:29:52+00</t>
  </si>
  <si>
    <t>2015-02-19 10:58:30+00</t>
  </si>
  <si>
    <t>2015-02-19 03:00:38+00</t>
  </si>
  <si>
    <t>BP5427</t>
  </si>
  <si>
    <t>2015-02-19 07:29:16+00</t>
  </si>
  <si>
    <t>2015-02-19 07:34:20+00</t>
  </si>
  <si>
    <t>2015-02-19 11:08:42+00</t>
  </si>
  <si>
    <t>E11</t>
  </si>
  <si>
    <t>2015-02-19 06:43:30+00</t>
  </si>
  <si>
    <t>2015-02-19 06:48:33+00</t>
  </si>
  <si>
    <t>BP4999</t>
  </si>
  <si>
    <t>2015-02-19 17:10:40+00</t>
  </si>
  <si>
    <t>2015-02-19 17:15:42+00</t>
  </si>
  <si>
    <t>2015-02-19 02:50:31+00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</si>
</sst>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2" fillId="2" borderId="1" xfId="1" applyFont="1" applyBorder="1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0" fontId="4" fillId="0" borderId="0" xfId="0" applyFont="1"/>
    <xf numFmtId="2" fontId="4" fillId="0" borderId="0" xfId="0" applyNumberFormat="1" applyFont="1"/>
    <xf numFmtId="0" fontId="5" fillId="0" borderId="0" xfId="0" applyFont="1"/>
    <xf numFmtId="2" fontId="5" fillId="0" borderId="0" xfId="0" applyNumberFormat="1" applyFont="1"/>
    <xf numFmtId="21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</cellXfs>
  <cellStyles count="2">
    <cellStyle name="Accent6" xfId="1" builtinId="49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2" formatCode="0.0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2" formatCode="0.0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E31" totalsRowShown="0">
  <autoFilter ref="A1:E31"/>
  <tableColumns count="5">
    <tableColumn id="1" name="Order"/>
    <tableColumn id="2" name="Deviation" dataDxfId="3"/>
    <tableColumn id="4" name="WMA" dataDxfId="2">
      <calculatedColumnFormula>SUM($E$2:E2)/SUM($A$2:A2)</calculatedColumnFormula>
    </tableColumn>
    <tableColumn id="5" name="EMA" dataDxfId="1">
      <calculatedColumnFormula>B2*$H$1+(1-$H$1)*D1</calculatedColumnFormula>
    </tableColumn>
    <tableColumn id="3" name="Weighted" dataDxfId="0">
      <calculatedColumnFormula>B2*A2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workbookViewId="0">
      <pane ySplit="1" topLeftCell="A2" activePane="bottomLeft" state="frozen"/>
      <selection pane="bottomLeft" activeCell="G7" sqref="G7:H31"/>
    </sheetView>
  </sheetViews>
  <sheetFormatPr defaultRowHeight="15" x14ac:dyDescent="0.25"/>
  <cols>
    <col min="1" max="1" width="8.42578125" bestFit="1" customWidth="1"/>
    <col min="2" max="2" width="20.85546875" customWidth="1"/>
    <col min="3" max="3" width="17.5703125" customWidth="1"/>
    <col min="4" max="4" width="14" style="2" customWidth="1"/>
    <col min="5" max="5" width="12.140625" style="8" bestFit="1" customWidth="1"/>
    <col min="6" max="6" width="12" customWidth="1"/>
    <col min="7" max="8" width="16.28515625" bestFit="1" customWidth="1"/>
    <col min="9" max="9" width="5" bestFit="1" customWidth="1"/>
    <col min="10" max="10" width="35.42578125" style="10" bestFit="1" customWidth="1"/>
    <col min="11" max="12" width="10.28515625" style="2" customWidth="1"/>
    <col min="13" max="13" width="20.85546875" customWidth="1"/>
    <col min="15" max="15" width="11" bestFit="1" customWidth="1"/>
    <col min="18" max="18" width="15.5703125" customWidth="1"/>
    <col min="19" max="19" width="16.5703125" bestFit="1" customWidth="1"/>
  </cols>
  <sheetData>
    <row r="1" spans="1:15" ht="16.5" thickTop="1" thickBot="1" x14ac:dyDescent="0.3">
      <c r="A1" t="s">
        <v>1</v>
      </c>
      <c r="B1" t="s">
        <v>0</v>
      </c>
      <c r="C1" s="2" t="s">
        <v>2</v>
      </c>
      <c r="D1" s="2" t="s">
        <v>3</v>
      </c>
      <c r="E1" s="7" t="s">
        <v>5</v>
      </c>
      <c r="G1" s="1" t="s">
        <v>4</v>
      </c>
      <c r="H1" s="1">
        <v>0.5</v>
      </c>
      <c r="J1" s="10" t="s">
        <v>6</v>
      </c>
      <c r="K1" s="2" t="s">
        <v>7</v>
      </c>
      <c r="L1" s="2" t="s">
        <v>8</v>
      </c>
      <c r="N1" t="s">
        <v>9</v>
      </c>
      <c r="O1">
        <v>0.8</v>
      </c>
    </row>
    <row r="2" spans="1:15" ht="19.5" thickTop="1" x14ac:dyDescent="0.3">
      <c r="A2">
        <v>1</v>
      </c>
      <c r="B2" s="3">
        <v>-3</v>
      </c>
      <c r="C2" s="4">
        <f>B2</f>
        <v>-3</v>
      </c>
      <c r="D2" s="4">
        <f>B2</f>
        <v>-3</v>
      </c>
      <c r="E2" s="7">
        <f t="shared" ref="E2:E16" si="0">B2*A2</f>
        <v>-3</v>
      </c>
      <c r="I2">
        <f>Table1[[#This Row],[Deviation]]</f>
        <v>-3</v>
      </c>
      <c r="J2" s="11">
        <f>Table1[[#This Row],[Deviation]]</f>
        <v>-3</v>
      </c>
      <c r="K2" s="2">
        <f>J2</f>
        <v>-3</v>
      </c>
      <c r="L2" s="2">
        <f>J2</f>
        <v>-3</v>
      </c>
      <c r="N2" t="s">
        <v>10</v>
      </c>
      <c r="O2">
        <v>0.8</v>
      </c>
    </row>
    <row r="3" spans="1:15" ht="18.75" x14ac:dyDescent="0.3">
      <c r="A3">
        <v>2</v>
      </c>
      <c r="B3" s="3">
        <v>4</v>
      </c>
      <c r="C3" s="4">
        <f>SUM($E$2:E3)/SUM($A$2:A3)</f>
        <v>1.6666666666666667</v>
      </c>
      <c r="D3" s="4">
        <f t="shared" ref="D3:D16" si="1">B3*$H$1+(1-$H$1)*D2</f>
        <v>0.5</v>
      </c>
      <c r="E3" s="7">
        <f t="shared" si="0"/>
        <v>8</v>
      </c>
      <c r="I3">
        <f>Table1[[#This Row],[Deviation]]</f>
        <v>4</v>
      </c>
      <c r="J3" s="11">
        <f>K3+L3</f>
        <v>5.4</v>
      </c>
      <c r="K3" s="2">
        <f>($O$1 * Table1[[#This Row],[Deviation]] )+ (1 - $O$1)*(K2+L2)</f>
        <v>2.0000000000000004</v>
      </c>
      <c r="L3" s="2">
        <f>($O$2 *(K3-K2) )+  (1-$O$2)*L2</f>
        <v>3.4000000000000004</v>
      </c>
    </row>
    <row r="4" spans="1:15" ht="18.75" x14ac:dyDescent="0.3">
      <c r="A4">
        <v>3</v>
      </c>
      <c r="B4" s="3">
        <v>10</v>
      </c>
      <c r="C4" s="4">
        <f>SUM($E$2:E4)/SUM($A$2:A4)</f>
        <v>5.833333333333333</v>
      </c>
      <c r="D4" s="4">
        <f t="shared" si="1"/>
        <v>5.25</v>
      </c>
      <c r="E4" s="7">
        <f t="shared" si="0"/>
        <v>30</v>
      </c>
      <c r="I4">
        <f>Table1[[#This Row],[Deviation]]</f>
        <v>10</v>
      </c>
      <c r="J4" s="11">
        <f t="shared" ref="J4:J31" si="2">K4+L4</f>
        <v>15.423999999999999</v>
      </c>
      <c r="K4" s="2">
        <f>($O$1 * Table1[[#This Row],[Deviation]] )+ (1 - $O$1)*(K3+L3)</f>
        <v>9.08</v>
      </c>
      <c r="L4" s="2">
        <f t="shared" ref="L4:L31" si="3">($O$2 *(K4-K3) )+  (1-$O$2)*L3</f>
        <v>6.3440000000000003</v>
      </c>
    </row>
    <row r="5" spans="1:15" ht="18.75" x14ac:dyDescent="0.3">
      <c r="A5">
        <v>4</v>
      </c>
      <c r="B5" s="3">
        <v>15</v>
      </c>
      <c r="C5" s="4">
        <f>SUM($E$2:E5)/SUM($A$2:A5)</f>
        <v>9.5</v>
      </c>
      <c r="D5" s="4">
        <f t="shared" si="1"/>
        <v>10.125</v>
      </c>
      <c r="E5" s="7">
        <f t="shared" si="0"/>
        <v>60</v>
      </c>
      <c r="I5">
        <f>Table1[[#This Row],[Deviation]]</f>
        <v>15</v>
      </c>
      <c r="J5" s="11">
        <f t="shared" si="2"/>
        <v>21.157440000000001</v>
      </c>
      <c r="K5" s="2">
        <f>($O$1 * Table1[[#This Row],[Deviation]] )+ (1 - $O$1)*(K4+L4)</f>
        <v>15.0848</v>
      </c>
      <c r="L5" s="2">
        <f t="shared" si="3"/>
        <v>6.0726399999999998</v>
      </c>
    </row>
    <row r="6" spans="1:15" ht="18.75" x14ac:dyDescent="0.3">
      <c r="A6">
        <v>5</v>
      </c>
      <c r="B6" s="3">
        <v>20</v>
      </c>
      <c r="C6" s="4">
        <f>SUM($E$2:E6)/SUM($A$2:A6)</f>
        <v>13</v>
      </c>
      <c r="D6" s="4">
        <f t="shared" si="1"/>
        <v>15.0625</v>
      </c>
      <c r="E6" s="7">
        <f t="shared" si="0"/>
        <v>100</v>
      </c>
      <c r="I6">
        <f>Table1[[#This Row],[Deviation]]</f>
        <v>20</v>
      </c>
      <c r="J6" s="11">
        <f t="shared" si="2"/>
        <v>25.5633664</v>
      </c>
      <c r="K6" s="2">
        <f>($O$1 * Table1[[#This Row],[Deviation]] )+ (1 - $O$1)*(K5+L5)</f>
        <v>20.231487999999999</v>
      </c>
      <c r="L6" s="2">
        <f t="shared" si="3"/>
        <v>5.331878399999999</v>
      </c>
    </row>
    <row r="7" spans="1:15" ht="18.75" x14ac:dyDescent="0.3">
      <c r="A7">
        <v>6</v>
      </c>
      <c r="B7" s="3">
        <v>7</v>
      </c>
      <c r="C7" s="4">
        <f>SUM($E$2:E7)/SUM($A$2:A7)</f>
        <v>11.285714285714286</v>
      </c>
      <c r="D7" s="4">
        <f t="shared" si="1"/>
        <v>11.03125</v>
      </c>
      <c r="E7" s="7">
        <f t="shared" si="0"/>
        <v>42</v>
      </c>
      <c r="I7">
        <f>Table1[[#This Row],[Deviation]]</f>
        <v>7</v>
      </c>
      <c r="J7" s="11">
        <f t="shared" si="2"/>
        <v>4.1639971840000012</v>
      </c>
      <c r="K7" s="2">
        <f>($O$1 * Table1[[#This Row],[Deviation]] )+ (1 - $O$1)*(K6+L6)</f>
        <v>10.712673280000001</v>
      </c>
      <c r="L7" s="2">
        <f t="shared" si="3"/>
        <v>-6.5486760959999994</v>
      </c>
    </row>
    <row r="8" spans="1:15" ht="18.75" x14ac:dyDescent="0.3">
      <c r="A8">
        <v>7</v>
      </c>
      <c r="B8" s="3">
        <v>-5</v>
      </c>
      <c r="C8" s="4">
        <f>SUM($E$2:E8)/SUM($A$2:A8)</f>
        <v>7.2142857142857144</v>
      </c>
      <c r="D8" s="4">
        <f t="shared" si="1"/>
        <v>3.015625</v>
      </c>
      <c r="E8" s="7">
        <f t="shared" si="0"/>
        <v>-35</v>
      </c>
      <c r="I8">
        <f>Table1[[#This Row],[Deviation]]</f>
        <v>-5</v>
      </c>
      <c r="J8" s="11">
        <f t="shared" si="2"/>
        <v>-15.580834856960001</v>
      </c>
      <c r="K8" s="2">
        <f>($O$1 * Table1[[#This Row],[Deviation]] )+ (1 - $O$1)*(K7+L7)</f>
        <v>-3.1672005631999998</v>
      </c>
      <c r="L8" s="2">
        <f t="shared" si="3"/>
        <v>-12.413634293760001</v>
      </c>
    </row>
    <row r="9" spans="1:15" ht="18.75" x14ac:dyDescent="0.3">
      <c r="A9">
        <v>8</v>
      </c>
      <c r="B9" s="3">
        <v>2</v>
      </c>
      <c r="C9" s="4">
        <f>SUM($E$2:E9)/SUM($A$2:A9)</f>
        <v>6.0555555555555554</v>
      </c>
      <c r="D9" s="4">
        <f t="shared" si="1"/>
        <v>2.5078125</v>
      </c>
      <c r="E9" s="7">
        <f t="shared" si="0"/>
        <v>16</v>
      </c>
      <c r="I9">
        <f>Table1[[#This Row],[Deviation]]</f>
        <v>2</v>
      </c>
      <c r="J9" s="11">
        <f t="shared" si="2"/>
        <v>-2.6780669566975988</v>
      </c>
      <c r="K9" s="2">
        <f>($O$1 * Table1[[#This Row],[Deviation]] )+ (1 - $O$1)*(K8+L8)</f>
        <v>-1.5161669713919994</v>
      </c>
      <c r="L9" s="2">
        <f t="shared" si="3"/>
        <v>-1.1618999853055993</v>
      </c>
      <c r="N9">
        <v>1</v>
      </c>
      <c r="O9">
        <f>POWER(N9,6)/100000000</f>
        <v>1E-8</v>
      </c>
    </row>
    <row r="10" spans="1:15" ht="18.75" x14ac:dyDescent="0.3">
      <c r="A10">
        <v>9</v>
      </c>
      <c r="B10" s="3">
        <v>15</v>
      </c>
      <c r="C10" s="4">
        <f>SUM($E$2:E10)/SUM($A$2:A10)</f>
        <v>7.8444444444444441</v>
      </c>
      <c r="D10" s="4">
        <f t="shared" si="1"/>
        <v>8.75390625</v>
      </c>
      <c r="E10" s="7">
        <f t="shared" si="0"/>
        <v>135</v>
      </c>
      <c r="I10">
        <f>Table1[[#This Row],[Deviation]]</f>
        <v>15</v>
      </c>
      <c r="J10" s="11">
        <f t="shared" si="2"/>
        <v>21.616449475641346</v>
      </c>
      <c r="K10" s="2">
        <f>($O$1 * Table1[[#This Row],[Deviation]] )+ (1 - $O$1)*(K9+L9)</f>
        <v>11.46438660866048</v>
      </c>
      <c r="L10" s="2">
        <f t="shared" si="3"/>
        <v>10.152062866980865</v>
      </c>
      <c r="N10">
        <v>2</v>
      </c>
      <c r="O10">
        <f t="shared" ref="O10:O24" si="4">POWER(N10,6)/100000000</f>
        <v>6.4000000000000001E-7</v>
      </c>
    </row>
    <row r="11" spans="1:15" ht="18.75" x14ac:dyDescent="0.3">
      <c r="A11">
        <v>10</v>
      </c>
      <c r="B11" s="3">
        <v>35</v>
      </c>
      <c r="C11" s="4">
        <f>SUM(E2:E11)/SUM(A2:A11)</f>
        <v>12.781818181818181</v>
      </c>
      <c r="D11" s="4">
        <f t="shared" si="1"/>
        <v>21.876953125</v>
      </c>
      <c r="E11" s="7">
        <f t="shared" si="0"/>
        <v>350</v>
      </c>
      <c r="I11">
        <f>Table1[[#This Row],[Deviation]]</f>
        <v>35</v>
      </c>
      <c r="J11" s="11">
        <f t="shared" si="2"/>
        <v>51.040825097698672</v>
      </c>
      <c r="K11" s="2">
        <f>($O$1 * Table1[[#This Row],[Deviation]] )+ (1 - $O$1)*(K10+L10)</f>
        <v>32.323289895128269</v>
      </c>
      <c r="L11" s="2">
        <f t="shared" si="3"/>
        <v>18.717535202570406</v>
      </c>
      <c r="N11">
        <v>3</v>
      </c>
      <c r="O11">
        <f t="shared" si="4"/>
        <v>7.2899999999999997E-6</v>
      </c>
    </row>
    <row r="12" spans="1:15" ht="18.75" x14ac:dyDescent="0.3">
      <c r="A12">
        <v>11</v>
      </c>
      <c r="B12" s="3">
        <v>30</v>
      </c>
      <c r="C12" s="4">
        <f>SUM(E3:E12)/SUM(A3:A12)</f>
        <v>15.938461538461539</v>
      </c>
      <c r="D12" s="4">
        <f t="shared" si="1"/>
        <v>25.9384765625</v>
      </c>
      <c r="E12" s="7">
        <f t="shared" si="0"/>
        <v>330</v>
      </c>
      <c r="I12">
        <f>Table1[[#This Row],[Deviation]]</f>
        <v>30</v>
      </c>
      <c r="J12" s="11">
        <f t="shared" si="2"/>
        <v>39.45957215958299</v>
      </c>
      <c r="K12" s="2">
        <f>($O$1 * Table1[[#This Row],[Deviation]] )+ (1 - $O$1)*(K11+L11)</f>
        <v>34.208165019539734</v>
      </c>
      <c r="L12" s="2">
        <f t="shared" si="3"/>
        <v>5.2514071400432529</v>
      </c>
      <c r="N12">
        <v>4</v>
      </c>
      <c r="O12">
        <f t="shared" si="4"/>
        <v>4.0960000000000001E-5</v>
      </c>
    </row>
    <row r="13" spans="1:15" ht="18.75" x14ac:dyDescent="0.3">
      <c r="A13">
        <v>12</v>
      </c>
      <c r="B13" s="3">
        <v>25</v>
      </c>
      <c r="C13" s="4">
        <f>SUM(E4:E13)/SUM(A4:A13)</f>
        <v>17.706666666666667</v>
      </c>
      <c r="D13" s="4">
        <f t="shared" si="1"/>
        <v>25.46923828125</v>
      </c>
      <c r="E13" s="7">
        <f t="shared" si="0"/>
        <v>300</v>
      </c>
      <c r="I13">
        <f>Table1[[#This Row],[Deviation]]</f>
        <v>25</v>
      </c>
      <c r="J13" s="11">
        <f t="shared" si="2"/>
        <v>23.889195389826739</v>
      </c>
      <c r="K13" s="2">
        <f>($O$1 * Table1[[#This Row],[Deviation]] )+ (1 - $O$1)*(K12+L12)</f>
        <v>27.891914431916597</v>
      </c>
      <c r="L13" s="2">
        <f t="shared" si="3"/>
        <v>-4.0027190420898595</v>
      </c>
      <c r="N13">
        <v>5</v>
      </c>
      <c r="O13">
        <f t="shared" si="4"/>
        <v>1.5625E-4</v>
      </c>
    </row>
    <row r="14" spans="1:15" ht="18.75" x14ac:dyDescent="0.3">
      <c r="A14">
        <v>13</v>
      </c>
      <c r="B14" s="3">
        <v>20</v>
      </c>
      <c r="C14" s="4">
        <f t="shared" ref="C14:C30" si="5">SUM(E5:E14)/SUM(A5:A14)</f>
        <v>18.329411764705881</v>
      </c>
      <c r="D14" s="4">
        <f t="shared" si="1"/>
        <v>22.734619140625</v>
      </c>
      <c r="E14" s="7">
        <f t="shared" si="0"/>
        <v>260</v>
      </c>
      <c r="I14">
        <f>Table1[[#This Row],[Deviation]]</f>
        <v>20</v>
      </c>
      <c r="J14" s="11">
        <f t="shared" si="2"/>
        <v>14.286034986386374</v>
      </c>
      <c r="K14" s="2">
        <f>($O$1 * Table1[[#This Row],[Deviation]] )+ (1 - $O$1)*(K13+L13)</f>
        <v>20.777839077965346</v>
      </c>
      <c r="L14" s="2">
        <f t="shared" si="3"/>
        <v>-6.4918040915789721</v>
      </c>
      <c r="N14">
        <v>6</v>
      </c>
      <c r="O14">
        <f t="shared" si="4"/>
        <v>4.6655999999999998E-4</v>
      </c>
    </row>
    <row r="15" spans="1:15" ht="18.75" x14ac:dyDescent="0.3">
      <c r="A15">
        <v>14</v>
      </c>
      <c r="B15" s="3">
        <v>15</v>
      </c>
      <c r="C15" s="4">
        <f t="shared" si="5"/>
        <v>17.978947368421053</v>
      </c>
      <c r="D15" s="4">
        <f t="shared" si="1"/>
        <v>18.8673095703125</v>
      </c>
      <c r="E15" s="7">
        <f t="shared" si="0"/>
        <v>210</v>
      </c>
      <c r="I15">
        <f>Table1[[#This Row],[Deviation]]</f>
        <v>15</v>
      </c>
      <c r="J15" s="11">
        <f t="shared" si="2"/>
        <v>8.822340514411021</v>
      </c>
      <c r="K15" s="2">
        <f>($O$1 * Table1[[#This Row],[Deviation]] )+ (1 - $O$1)*(K14+L14)</f>
        <v>14.857206997277274</v>
      </c>
      <c r="L15" s="2">
        <f t="shared" si="3"/>
        <v>-6.0348664828662528</v>
      </c>
      <c r="N15">
        <v>7</v>
      </c>
      <c r="O15">
        <f t="shared" si="4"/>
        <v>1.1764900000000001E-3</v>
      </c>
    </row>
    <row r="16" spans="1:15" ht="18.75" x14ac:dyDescent="0.3">
      <c r="A16">
        <v>15</v>
      </c>
      <c r="B16" s="3">
        <v>17</v>
      </c>
      <c r="C16" s="4">
        <f t="shared" si="5"/>
        <v>17.742857142857144</v>
      </c>
      <c r="D16" s="4">
        <f t="shared" si="1"/>
        <v>17.93365478515625</v>
      </c>
      <c r="E16" s="7">
        <f t="shared" si="0"/>
        <v>255</v>
      </c>
      <c r="I16">
        <f>Table1[[#This Row],[Deviation]]</f>
        <v>17</v>
      </c>
      <c r="J16" s="11">
        <f t="shared" si="2"/>
        <v>14.5633036907929</v>
      </c>
      <c r="K16" s="2">
        <f>($O$1 * Table1[[#This Row],[Deviation]] )+ (1 - $O$1)*(K15+L15)</f>
        <v>15.364468102882205</v>
      </c>
      <c r="L16" s="2">
        <f t="shared" si="3"/>
        <v>-0.80116441208930556</v>
      </c>
      <c r="N16">
        <v>8</v>
      </c>
      <c r="O16">
        <f t="shared" si="4"/>
        <v>2.6214400000000001E-3</v>
      </c>
    </row>
    <row r="17" spans="1:15" ht="18.75" x14ac:dyDescent="0.3">
      <c r="A17">
        <v>16</v>
      </c>
      <c r="B17" s="5">
        <v>3</v>
      </c>
      <c r="C17" s="4">
        <f t="shared" si="5"/>
        <v>16.252173913043478</v>
      </c>
      <c r="D17" s="6">
        <f t="shared" ref="D17:D31" si="6">B17*$H$1+(1-$H$1)*D16</f>
        <v>10.466827392578125</v>
      </c>
      <c r="E17" s="8">
        <f t="shared" ref="E17:E31" si="7">B17*A17</f>
        <v>48</v>
      </c>
      <c r="I17">
        <f>Table1[[#This Row],[Deviation]]</f>
        <v>3</v>
      </c>
      <c r="J17" s="11">
        <f t="shared" si="2"/>
        <v>-2.8890180360381814</v>
      </c>
      <c r="K17" s="2">
        <f>($O$1 * Table1[[#This Row],[Deviation]] )+ (1 - $O$1)*(K16+L16)</f>
        <v>5.3126607381585798</v>
      </c>
      <c r="L17" s="2">
        <f t="shared" si="3"/>
        <v>-8.2016787741967612</v>
      </c>
      <c r="N17">
        <v>9</v>
      </c>
      <c r="O17">
        <f t="shared" si="4"/>
        <v>5.3144100000000003E-3</v>
      </c>
    </row>
    <row r="18" spans="1:15" ht="18.75" x14ac:dyDescent="0.3">
      <c r="A18">
        <v>17</v>
      </c>
      <c r="B18" s="5">
        <v>-6</v>
      </c>
      <c r="C18" s="4">
        <f t="shared" si="5"/>
        <v>14.416</v>
      </c>
      <c r="D18" s="6">
        <f t="shared" si="6"/>
        <v>2.2334136962890625</v>
      </c>
      <c r="E18" s="8">
        <f t="shared" si="7"/>
        <v>-102</v>
      </c>
      <c r="I18">
        <f>Table1[[#This Row],[Deviation]]</f>
        <v>-6</v>
      </c>
      <c r="J18" s="11">
        <f t="shared" si="2"/>
        <v>-15.570510838339963</v>
      </c>
      <c r="K18" s="2">
        <f>($O$1 * Table1[[#This Row],[Deviation]] )+ (1 - $O$1)*(K17+L17)</f>
        <v>-5.3778036072076372</v>
      </c>
      <c r="L18" s="2">
        <f t="shared" si="3"/>
        <v>-10.192707231132326</v>
      </c>
      <c r="N18">
        <v>10</v>
      </c>
      <c r="O18">
        <f t="shared" si="4"/>
        <v>0.01</v>
      </c>
    </row>
    <row r="19" spans="1:15" ht="18.75" x14ac:dyDescent="0.3">
      <c r="A19">
        <v>18</v>
      </c>
      <c r="B19" s="5">
        <v>-11</v>
      </c>
      <c r="C19" s="4">
        <f t="shared" si="5"/>
        <v>11.762962962962963</v>
      </c>
      <c r="D19" s="6">
        <f t="shared" si="6"/>
        <v>-4.3832931518554687</v>
      </c>
      <c r="E19" s="8">
        <f t="shared" si="7"/>
        <v>-198</v>
      </c>
      <c r="I19">
        <f>Table1[[#This Row],[Deviation]]</f>
        <v>-11</v>
      </c>
      <c r="J19" s="11">
        <f t="shared" si="2"/>
        <v>-19.181682462262742</v>
      </c>
      <c r="K19" s="2">
        <f>($O$1 * Table1[[#This Row],[Deviation]] )+ (1 - $O$1)*(K18+L18)</f>
        <v>-11.914102167667993</v>
      </c>
      <c r="L19" s="2">
        <f t="shared" si="3"/>
        <v>-7.2675802945947492</v>
      </c>
      <c r="N19">
        <v>11</v>
      </c>
      <c r="O19">
        <f t="shared" si="4"/>
        <v>1.771561E-2</v>
      </c>
    </row>
    <row r="20" spans="1:15" ht="18.75" x14ac:dyDescent="0.3">
      <c r="A20">
        <v>19</v>
      </c>
      <c r="B20" s="5">
        <v>5</v>
      </c>
      <c r="C20" s="4">
        <f t="shared" si="5"/>
        <v>10.675862068965516</v>
      </c>
      <c r="D20" s="6">
        <f t="shared" si="6"/>
        <v>0.30835342407226563</v>
      </c>
      <c r="E20" s="8">
        <f t="shared" si="7"/>
        <v>95</v>
      </c>
      <c r="I20">
        <f>Table1[[#This Row],[Deviation]]</f>
        <v>5</v>
      </c>
      <c r="J20" s="11">
        <f t="shared" si="2"/>
        <v>8.3723599888008593</v>
      </c>
      <c r="K20" s="2">
        <f>($O$1 * Table1[[#This Row],[Deviation]] )+ (1 - $O$1)*(K19+L19)</f>
        <v>0.16366350754745262</v>
      </c>
      <c r="L20" s="2">
        <f t="shared" si="3"/>
        <v>8.2086964812534067</v>
      </c>
      <c r="N20">
        <v>12</v>
      </c>
      <c r="O20">
        <f t="shared" si="4"/>
        <v>2.9859839999999999E-2</v>
      </c>
    </row>
    <row r="21" spans="1:15" ht="18.75" x14ac:dyDescent="0.3">
      <c r="A21">
        <v>20</v>
      </c>
      <c r="B21" s="5">
        <v>17</v>
      </c>
      <c r="C21" s="4">
        <f t="shared" si="5"/>
        <v>9.9225806451612897</v>
      </c>
      <c r="D21" s="6">
        <f t="shared" si="6"/>
        <v>8.6541767120361328</v>
      </c>
      <c r="E21" s="8">
        <f t="shared" si="7"/>
        <v>340</v>
      </c>
      <c r="I21">
        <f>Table1[[#This Row],[Deviation]]</f>
        <v>17</v>
      </c>
      <c r="J21" s="11">
        <f t="shared" si="2"/>
        <v>29.004858086181031</v>
      </c>
      <c r="K21" s="2">
        <f>($O$1 * Table1[[#This Row],[Deviation]] )+ (1 - $O$1)*(K20+L20)</f>
        <v>15.274471997760173</v>
      </c>
      <c r="L21" s="2">
        <f t="shared" si="3"/>
        <v>13.730386088420858</v>
      </c>
      <c r="N21">
        <v>13</v>
      </c>
      <c r="O21">
        <f t="shared" si="4"/>
        <v>4.826809E-2</v>
      </c>
    </row>
    <row r="22" spans="1:15" ht="18.75" x14ac:dyDescent="0.3">
      <c r="A22">
        <v>21</v>
      </c>
      <c r="B22" s="5">
        <v>29</v>
      </c>
      <c r="C22" s="4">
        <f t="shared" si="5"/>
        <v>11.012121212121212</v>
      </c>
      <c r="D22" s="6">
        <f t="shared" si="6"/>
        <v>18.827088356018066</v>
      </c>
      <c r="E22" s="8">
        <f t="shared" si="7"/>
        <v>609</v>
      </c>
      <c r="I22">
        <f>Table1[[#This Row],[Deviation]]</f>
        <v>29</v>
      </c>
      <c r="J22" s="11">
        <f t="shared" si="2"/>
        <v>42.728248530501205</v>
      </c>
      <c r="K22" s="2">
        <f>($O$1 * Table1[[#This Row],[Deviation]] )+ (1 - $O$1)*(K21+L21)</f>
        <v>29.000971617236207</v>
      </c>
      <c r="L22" s="2">
        <f t="shared" si="3"/>
        <v>13.727276913264998</v>
      </c>
      <c r="N22">
        <v>14</v>
      </c>
      <c r="O22">
        <f t="shared" si="4"/>
        <v>7.5295360000000006E-2</v>
      </c>
    </row>
    <row r="23" spans="1:15" ht="18.75" x14ac:dyDescent="0.3">
      <c r="A23">
        <v>22</v>
      </c>
      <c r="B23" s="5">
        <v>5</v>
      </c>
      <c r="C23" s="4">
        <f t="shared" si="5"/>
        <v>9.2971428571428572</v>
      </c>
      <c r="D23" s="6">
        <f t="shared" si="6"/>
        <v>11.913544178009033</v>
      </c>
      <c r="E23" s="8">
        <f t="shared" si="7"/>
        <v>110</v>
      </c>
      <c r="I23">
        <f>Table1[[#This Row],[Deviation]]</f>
        <v>5</v>
      </c>
      <c r="J23" s="11">
        <f t="shared" si="2"/>
        <v>2.1268475598444621</v>
      </c>
      <c r="K23" s="2">
        <f>($O$1 * Table1[[#This Row],[Deviation]] )+ (1 - $O$1)*(K22+L22)</f>
        <v>12.545649706100239</v>
      </c>
      <c r="L23" s="2">
        <f t="shared" si="3"/>
        <v>-10.418802146255777</v>
      </c>
      <c r="N23">
        <v>15</v>
      </c>
      <c r="O23">
        <f t="shared" si="4"/>
        <v>0.11390625</v>
      </c>
    </row>
    <row r="24" spans="1:15" ht="18.75" x14ac:dyDescent="0.3">
      <c r="A24">
        <v>23</v>
      </c>
      <c r="B24" s="5">
        <v>28</v>
      </c>
      <c r="C24" s="4">
        <f t="shared" si="5"/>
        <v>10.87027027027027</v>
      </c>
      <c r="D24" s="6">
        <f t="shared" si="6"/>
        <v>19.956772089004517</v>
      </c>
      <c r="E24" s="8">
        <f t="shared" si="7"/>
        <v>644</v>
      </c>
      <c r="I24">
        <f>Table1[[#This Row],[Deviation]]</f>
        <v>28</v>
      </c>
      <c r="J24" s="11">
        <f t="shared" si="2"/>
        <v>28.965384927412664</v>
      </c>
      <c r="K24" s="2">
        <f>($O$1 * Table1[[#This Row],[Deviation]] )+ (1 - $O$1)*(K23+L23)</f>
        <v>22.825369511968894</v>
      </c>
      <c r="L24" s="2">
        <f t="shared" si="3"/>
        <v>6.1400154154437701</v>
      </c>
      <c r="N24">
        <v>16</v>
      </c>
      <c r="O24">
        <f t="shared" si="4"/>
        <v>0.16777216</v>
      </c>
    </row>
    <row r="25" spans="1:15" ht="18.75" x14ac:dyDescent="0.3">
      <c r="A25">
        <v>24</v>
      </c>
      <c r="B25" s="5">
        <v>38</v>
      </c>
      <c r="C25" s="4">
        <f t="shared" si="5"/>
        <v>13.912820512820513</v>
      </c>
      <c r="D25" s="6">
        <f t="shared" si="6"/>
        <v>28.978386044502258</v>
      </c>
      <c r="E25" s="8">
        <f t="shared" si="7"/>
        <v>912</v>
      </c>
      <c r="I25">
        <f>Table1[[#This Row],[Deviation]]</f>
        <v>38</v>
      </c>
      <c r="J25" s="11">
        <f t="shared" si="2"/>
        <v>48.1152460473822</v>
      </c>
      <c r="K25" s="2">
        <f>($O$1 * Table1[[#This Row],[Deviation]] )+ (1 - $O$1)*(K24+L24)</f>
        <v>36.193076985482534</v>
      </c>
      <c r="L25" s="2">
        <f t="shared" si="3"/>
        <v>11.922169061899666</v>
      </c>
      <c r="O25">
        <f>SUM(O9:O24)</f>
        <v>0.47260136000000003</v>
      </c>
    </row>
    <row r="26" spans="1:15" ht="18.75" x14ac:dyDescent="0.3">
      <c r="A26">
        <v>25</v>
      </c>
      <c r="B26" s="5">
        <v>22</v>
      </c>
      <c r="C26" s="4">
        <f t="shared" si="5"/>
        <v>14.673170731707318</v>
      </c>
      <c r="D26" s="6">
        <f t="shared" si="6"/>
        <v>25.489193022251129</v>
      </c>
      <c r="E26" s="8">
        <f t="shared" si="7"/>
        <v>550</v>
      </c>
      <c r="I26">
        <f>Table1[[#This Row],[Deviation]]</f>
        <v>22</v>
      </c>
      <c r="J26" s="11">
        <f t="shared" si="2"/>
        <v>22.431460801051497</v>
      </c>
      <c r="K26" s="2">
        <f>($O$1 * Table1[[#This Row],[Deviation]] )+ (1 - $O$1)*(K25+L25)</f>
        <v>27.223049209476439</v>
      </c>
      <c r="L26" s="2">
        <f t="shared" si="3"/>
        <v>-4.7915884084249436</v>
      </c>
    </row>
    <row r="27" spans="1:15" ht="18.75" x14ac:dyDescent="0.3">
      <c r="A27">
        <v>26</v>
      </c>
      <c r="B27" s="5">
        <v>1</v>
      </c>
      <c r="C27" s="4">
        <f t="shared" si="5"/>
        <v>13.888372093023255</v>
      </c>
      <c r="D27" s="6">
        <f t="shared" si="6"/>
        <v>13.244596511125565</v>
      </c>
      <c r="E27" s="8">
        <f t="shared" si="7"/>
        <v>26</v>
      </c>
      <c r="I27">
        <f>Table1[[#This Row],[Deviation]]</f>
        <v>1</v>
      </c>
      <c r="J27" s="11">
        <f t="shared" si="2"/>
        <v>-13.221431160887605</v>
      </c>
      <c r="K27" s="2">
        <f>($O$1 * Table1[[#This Row],[Deviation]] )+ (1 - $O$1)*(K26+L26)</f>
        <v>5.2862921602102979</v>
      </c>
      <c r="L27" s="2">
        <f t="shared" si="3"/>
        <v>-18.507723321097902</v>
      </c>
    </row>
    <row r="28" spans="1:15" ht="18.75" x14ac:dyDescent="0.3">
      <c r="A28">
        <v>27</v>
      </c>
      <c r="B28" s="5">
        <v>3</v>
      </c>
      <c r="C28" s="4">
        <f>SUM(E19:E28)/SUM(A19:A28)</f>
        <v>14.084444444444445</v>
      </c>
      <c r="D28" s="6">
        <f t="shared" si="6"/>
        <v>8.1222982555627823</v>
      </c>
      <c r="E28" s="8">
        <f t="shared" si="7"/>
        <v>81</v>
      </c>
      <c r="I28">
        <f>Table1[[#This Row],[Deviation]]</f>
        <v>3</v>
      </c>
      <c r="J28" s="11">
        <f t="shared" si="2"/>
        <v>-8.3702936103073551</v>
      </c>
      <c r="K28" s="2">
        <f>($O$1 * Table1[[#This Row],[Deviation]] )+ (1 - $O$1)*(K27+L27)</f>
        <v>-0.2442862321775201</v>
      </c>
      <c r="L28" s="2">
        <f t="shared" si="3"/>
        <v>-8.1260073781298345</v>
      </c>
    </row>
    <row r="29" spans="1:15" ht="18.75" x14ac:dyDescent="0.3">
      <c r="A29">
        <v>28</v>
      </c>
      <c r="B29" s="5">
        <v>23</v>
      </c>
      <c r="C29" s="4">
        <f t="shared" si="5"/>
        <v>17.068085106382977</v>
      </c>
      <c r="D29" s="6">
        <f t="shared" si="6"/>
        <v>15.561149127781391</v>
      </c>
      <c r="E29" s="8">
        <f t="shared" si="7"/>
        <v>644</v>
      </c>
      <c r="I29">
        <f>Table1[[#This Row],[Deviation]]</f>
        <v>23</v>
      </c>
      <c r="J29" s="11">
        <f t="shared" si="2"/>
        <v>28.676921810405407</v>
      </c>
      <c r="K29" s="2">
        <f>($O$1 * Table1[[#This Row],[Deviation]] )+ (1 - $O$1)*(K28+L28)</f>
        <v>16.725941277938531</v>
      </c>
      <c r="L29" s="2">
        <f t="shared" si="3"/>
        <v>11.950980532466875</v>
      </c>
    </row>
    <row r="30" spans="1:15" ht="18.75" x14ac:dyDescent="0.3">
      <c r="A30">
        <v>29</v>
      </c>
      <c r="B30" s="5">
        <v>28</v>
      </c>
      <c r="C30" s="4">
        <f t="shared" si="5"/>
        <v>19.29795918367347</v>
      </c>
      <c r="D30" s="6">
        <f t="shared" si="6"/>
        <v>21.780574563890696</v>
      </c>
      <c r="E30" s="8">
        <f t="shared" si="7"/>
        <v>812</v>
      </c>
      <c r="I30">
        <f>Table1[[#This Row],[Deviation]]</f>
        <v>28</v>
      </c>
      <c r="J30" s="11">
        <f t="shared" si="2"/>
        <v>39.653134935888502</v>
      </c>
      <c r="K30" s="2">
        <f>($O$1 * Table1[[#This Row],[Deviation]] )+ (1 - $O$1)*(K29+L29)</f>
        <v>28.135384362081084</v>
      </c>
      <c r="L30" s="2">
        <f t="shared" si="3"/>
        <v>11.517750573807415</v>
      </c>
    </row>
    <row r="31" spans="1:15" ht="18.75" x14ac:dyDescent="0.3">
      <c r="A31">
        <v>30</v>
      </c>
      <c r="B31" s="5">
        <v>23</v>
      </c>
      <c r="C31" s="4">
        <f>SUM(E22:E31)/SUM(A22:A31)</f>
        <v>19.913725490196079</v>
      </c>
      <c r="D31" s="6">
        <f t="shared" si="6"/>
        <v>22.390287281945348</v>
      </c>
      <c r="E31" s="8">
        <f t="shared" si="7"/>
        <v>690</v>
      </c>
      <c r="I31">
        <f>Table1[[#This Row],[Deviation]]</f>
        <v>23</v>
      </c>
      <c r="J31" s="11">
        <f t="shared" si="2"/>
        <v>27.190371202016479</v>
      </c>
      <c r="K31" s="2">
        <f>($O$1 * Table1[[#This Row],[Deviation]] )+ (1 - $O$1)*(K30+L30)</f>
        <v>26.330626987177702</v>
      </c>
      <c r="L31" s="2">
        <f t="shared" si="3"/>
        <v>0.85974421483877705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4"/>
  <sheetViews>
    <sheetView topLeftCell="A70" workbookViewId="0">
      <selection activeCell="D1" sqref="D1:L5"/>
    </sheetView>
  </sheetViews>
  <sheetFormatPr defaultRowHeight="15" x14ac:dyDescent="0.25"/>
  <cols>
    <col min="1" max="1" width="4" bestFit="1" customWidth="1"/>
  </cols>
  <sheetData>
    <row r="1" spans="1:12" x14ac:dyDescent="0.25">
      <c r="A1">
        <v>97</v>
      </c>
      <c r="B1" t="s">
        <v>11</v>
      </c>
      <c r="C1">
        <v>8898</v>
      </c>
      <c r="D1">
        <v>272</v>
      </c>
      <c r="E1">
        <v>2</v>
      </c>
      <c r="F1">
        <v>978.0625</v>
      </c>
      <c r="G1" t="s">
        <v>12</v>
      </c>
      <c r="H1" t="s">
        <v>13</v>
      </c>
      <c r="I1" t="s">
        <v>14</v>
      </c>
      <c r="J1">
        <v>1</v>
      </c>
      <c r="K1">
        <v>1842</v>
      </c>
      <c r="L1" s="9">
        <v>7.0787037037037037E-2</v>
      </c>
    </row>
    <row r="2" spans="1:12" x14ac:dyDescent="0.25">
      <c r="A2">
        <v>112</v>
      </c>
      <c r="B2">
        <v>25605</v>
      </c>
      <c r="C2">
        <v>29545</v>
      </c>
      <c r="D2">
        <v>422</v>
      </c>
      <c r="E2">
        <v>2</v>
      </c>
      <c r="F2">
        <v>0</v>
      </c>
      <c r="G2" t="s">
        <v>15</v>
      </c>
      <c r="H2" t="s">
        <v>16</v>
      </c>
      <c r="I2" t="s">
        <v>14</v>
      </c>
      <c r="J2">
        <v>1</v>
      </c>
      <c r="K2">
        <v>31.390625</v>
      </c>
      <c r="L2" s="9">
        <v>4.6655092592592595E-2</v>
      </c>
    </row>
    <row r="3" spans="1:12" x14ac:dyDescent="0.25">
      <c r="A3">
        <v>8</v>
      </c>
      <c r="B3" t="s">
        <v>17</v>
      </c>
      <c r="C3" t="s">
        <v>18</v>
      </c>
      <c r="D3" t="s">
        <v>19</v>
      </c>
      <c r="E3">
        <v>2</v>
      </c>
      <c r="F3">
        <v>977.46203613281295</v>
      </c>
      <c r="G3" t="s">
        <v>20</v>
      </c>
      <c r="H3" t="s">
        <v>21</v>
      </c>
      <c r="I3" t="s">
        <v>14</v>
      </c>
      <c r="J3">
        <v>1</v>
      </c>
      <c r="K3">
        <v>1205.9598535299299</v>
      </c>
      <c r="L3" s="9">
        <v>4.6331018518518514E-2</v>
      </c>
    </row>
    <row r="4" spans="1:12" x14ac:dyDescent="0.25">
      <c r="A4">
        <v>108</v>
      </c>
      <c r="B4">
        <v>9892</v>
      </c>
      <c r="C4">
        <v>9922</v>
      </c>
      <c r="D4">
        <v>263</v>
      </c>
      <c r="E4">
        <v>1</v>
      </c>
      <c r="F4">
        <v>2766.1568336486798</v>
      </c>
      <c r="G4" t="s">
        <v>22</v>
      </c>
      <c r="H4" t="s">
        <v>23</v>
      </c>
      <c r="I4" t="s">
        <v>14</v>
      </c>
      <c r="J4">
        <v>1</v>
      </c>
      <c r="K4">
        <v>4144.3912086486798</v>
      </c>
      <c r="L4" s="9">
        <v>4.3402777777777783E-2</v>
      </c>
    </row>
    <row r="5" spans="1:12" x14ac:dyDescent="0.25">
      <c r="A5">
        <v>40</v>
      </c>
      <c r="B5">
        <v>37121</v>
      </c>
      <c r="C5">
        <v>26299</v>
      </c>
      <c r="D5">
        <v>2</v>
      </c>
      <c r="E5">
        <v>2</v>
      </c>
      <c r="F5">
        <v>0</v>
      </c>
      <c r="G5" t="s">
        <v>24</v>
      </c>
      <c r="H5" t="s">
        <v>25</v>
      </c>
      <c r="I5" t="s">
        <v>14</v>
      </c>
      <c r="J5">
        <v>1</v>
      </c>
      <c r="K5">
        <v>232.79898639030799</v>
      </c>
      <c r="L5" s="9">
        <v>3.1909722222222221E-2</v>
      </c>
    </row>
    <row r="6" spans="1:12" x14ac:dyDescent="0.25">
      <c r="A6">
        <v>44</v>
      </c>
      <c r="B6" t="s">
        <v>26</v>
      </c>
      <c r="C6" t="s">
        <v>27</v>
      </c>
      <c r="D6">
        <v>298</v>
      </c>
      <c r="E6">
        <v>2</v>
      </c>
      <c r="F6">
        <v>564.96875</v>
      </c>
      <c r="G6" t="s">
        <v>28</v>
      </c>
      <c r="H6" t="s">
        <v>29</v>
      </c>
      <c r="I6" t="s">
        <v>14</v>
      </c>
      <c r="J6">
        <v>1</v>
      </c>
      <c r="K6">
        <v>1749.86840820313</v>
      </c>
      <c r="L6" s="9">
        <v>3.1805555555555552E-2</v>
      </c>
    </row>
    <row r="7" spans="1:12" x14ac:dyDescent="0.25">
      <c r="A7">
        <v>111</v>
      </c>
      <c r="B7">
        <v>1048</v>
      </c>
      <c r="C7">
        <v>477</v>
      </c>
      <c r="D7">
        <v>188</v>
      </c>
      <c r="E7">
        <v>1</v>
      </c>
      <c r="F7">
        <v>0</v>
      </c>
      <c r="G7" t="s">
        <v>30</v>
      </c>
      <c r="H7" t="s">
        <v>31</v>
      </c>
      <c r="I7" t="s">
        <v>14</v>
      </c>
      <c r="J7">
        <v>1</v>
      </c>
      <c r="K7">
        <v>0</v>
      </c>
      <c r="L7" s="9">
        <v>2.5532407407407406E-2</v>
      </c>
    </row>
    <row r="8" spans="1:12" x14ac:dyDescent="0.25">
      <c r="A8">
        <v>109</v>
      </c>
      <c r="B8" t="s">
        <v>32</v>
      </c>
      <c r="C8" t="s">
        <v>33</v>
      </c>
      <c r="D8">
        <v>298</v>
      </c>
      <c r="E8">
        <v>2</v>
      </c>
      <c r="F8">
        <v>0</v>
      </c>
      <c r="G8" t="s">
        <v>34</v>
      </c>
      <c r="H8" t="s">
        <v>35</v>
      </c>
      <c r="I8" t="s">
        <v>14</v>
      </c>
      <c r="J8">
        <v>1</v>
      </c>
      <c r="K8">
        <v>0</v>
      </c>
      <c r="L8" s="9">
        <v>2.5428240740740741E-2</v>
      </c>
    </row>
    <row r="9" spans="1:12" x14ac:dyDescent="0.25">
      <c r="A9">
        <v>121</v>
      </c>
      <c r="B9">
        <v>16173</v>
      </c>
      <c r="C9">
        <v>29987</v>
      </c>
      <c r="D9">
        <v>110</v>
      </c>
      <c r="E9">
        <v>2</v>
      </c>
      <c r="F9">
        <v>1843.328125</v>
      </c>
      <c r="G9" t="s">
        <v>36</v>
      </c>
      <c r="H9" t="s">
        <v>37</v>
      </c>
      <c r="I9" t="s">
        <v>14</v>
      </c>
      <c r="J9">
        <v>-1</v>
      </c>
      <c r="K9">
        <v>2374.943359375</v>
      </c>
      <c r="L9" s="9">
        <v>2.4664351851851851E-2</v>
      </c>
    </row>
    <row r="10" spans="1:12" x14ac:dyDescent="0.25">
      <c r="A10">
        <v>88</v>
      </c>
      <c r="B10">
        <v>2216</v>
      </c>
      <c r="C10" t="s">
        <v>38</v>
      </c>
      <c r="D10">
        <v>381</v>
      </c>
      <c r="E10">
        <v>1</v>
      </c>
      <c r="F10">
        <v>755.23528339000802</v>
      </c>
      <c r="G10" t="s">
        <v>39</v>
      </c>
      <c r="H10" t="s">
        <v>40</v>
      </c>
      <c r="I10" t="s">
        <v>14</v>
      </c>
      <c r="J10">
        <v>1</v>
      </c>
      <c r="K10">
        <v>896.10110983657103</v>
      </c>
      <c r="L10" s="9">
        <v>2.4594907407407409E-2</v>
      </c>
    </row>
    <row r="11" spans="1:12" x14ac:dyDescent="0.25">
      <c r="A11">
        <v>1</v>
      </c>
      <c r="B11">
        <v>18987</v>
      </c>
      <c r="C11">
        <v>18922</v>
      </c>
      <c r="D11">
        <v>321</v>
      </c>
      <c r="E11">
        <v>1</v>
      </c>
      <c r="F11">
        <v>490.0322265625</v>
      </c>
      <c r="G11" t="s">
        <v>41</v>
      </c>
      <c r="H11" t="s">
        <v>42</v>
      </c>
      <c r="I11" t="s">
        <v>14</v>
      </c>
      <c r="J11">
        <v>1</v>
      </c>
      <c r="K11">
        <v>530.55804443359398</v>
      </c>
      <c r="L11" s="9">
        <v>2.1064814814814814E-2</v>
      </c>
    </row>
    <row r="12" spans="1:12" x14ac:dyDescent="0.25">
      <c r="A12">
        <v>99</v>
      </c>
      <c r="B12">
        <v>37121</v>
      </c>
      <c r="C12">
        <v>26299</v>
      </c>
      <c r="D12">
        <v>2</v>
      </c>
      <c r="E12">
        <v>2</v>
      </c>
      <c r="F12">
        <v>989.77357712946798</v>
      </c>
      <c r="G12" t="s">
        <v>43</v>
      </c>
      <c r="H12" t="s">
        <v>44</v>
      </c>
      <c r="I12" t="s">
        <v>14</v>
      </c>
      <c r="J12">
        <v>1</v>
      </c>
      <c r="K12">
        <v>1751.9113523946501</v>
      </c>
      <c r="L12" s="9">
        <v>1.7847222222222223E-2</v>
      </c>
    </row>
    <row r="13" spans="1:12" x14ac:dyDescent="0.25">
      <c r="A13">
        <v>115</v>
      </c>
      <c r="B13">
        <v>26020</v>
      </c>
      <c r="C13">
        <v>20543</v>
      </c>
      <c r="D13">
        <v>284</v>
      </c>
      <c r="E13">
        <v>1</v>
      </c>
      <c r="F13">
        <v>0</v>
      </c>
      <c r="G13" t="s">
        <v>45</v>
      </c>
      <c r="H13" t="s">
        <v>46</v>
      </c>
      <c r="I13" t="s">
        <v>14</v>
      </c>
      <c r="J13">
        <v>1</v>
      </c>
      <c r="K13">
        <v>3.75</v>
      </c>
      <c r="L13" s="9">
        <v>1.7754629629629631E-2</v>
      </c>
    </row>
    <row r="14" spans="1:12" x14ac:dyDescent="0.25">
      <c r="A14">
        <v>114</v>
      </c>
      <c r="B14">
        <v>6153</v>
      </c>
      <c r="C14">
        <v>6157</v>
      </c>
      <c r="D14">
        <v>27</v>
      </c>
      <c r="E14">
        <v>2</v>
      </c>
      <c r="F14">
        <v>1103.6767578125</v>
      </c>
      <c r="G14" t="s">
        <v>45</v>
      </c>
      <c r="H14" t="s">
        <v>46</v>
      </c>
      <c r="I14" t="s">
        <v>14</v>
      </c>
      <c r="J14">
        <v>1</v>
      </c>
      <c r="K14">
        <v>1497.3183229726901</v>
      </c>
      <c r="L14" s="9">
        <v>1.7754629629629631E-2</v>
      </c>
    </row>
    <row r="15" spans="1:12" x14ac:dyDescent="0.25">
      <c r="A15">
        <v>17</v>
      </c>
      <c r="B15">
        <v>37121</v>
      </c>
      <c r="C15">
        <v>13339</v>
      </c>
      <c r="D15">
        <v>2</v>
      </c>
      <c r="E15">
        <v>2</v>
      </c>
      <c r="F15">
        <v>335.923790834844</v>
      </c>
      <c r="G15" t="s">
        <v>47</v>
      </c>
      <c r="H15" t="s">
        <v>48</v>
      </c>
      <c r="I15" t="s">
        <v>14</v>
      </c>
      <c r="J15">
        <v>1</v>
      </c>
      <c r="K15">
        <v>501.27390284842801</v>
      </c>
      <c r="L15" s="9">
        <v>1.7743055555555557E-2</v>
      </c>
    </row>
    <row r="16" spans="1:12" x14ac:dyDescent="0.25">
      <c r="A16">
        <v>57</v>
      </c>
      <c r="B16" t="s">
        <v>49</v>
      </c>
      <c r="C16" t="s">
        <v>50</v>
      </c>
      <c r="D16" t="s">
        <v>51</v>
      </c>
      <c r="E16">
        <v>1</v>
      </c>
      <c r="F16">
        <v>458.22820377349899</v>
      </c>
      <c r="G16" t="s">
        <v>52</v>
      </c>
      <c r="H16" t="s">
        <v>53</v>
      </c>
      <c r="I16" t="s">
        <v>14</v>
      </c>
      <c r="J16">
        <v>1</v>
      </c>
      <c r="K16">
        <v>458.22820377349899</v>
      </c>
      <c r="L16" s="9">
        <v>1.7708333333333333E-2</v>
      </c>
    </row>
    <row r="17" spans="1:12" x14ac:dyDescent="0.25">
      <c r="A17">
        <v>4</v>
      </c>
      <c r="B17" t="s">
        <v>54</v>
      </c>
      <c r="C17">
        <v>13353</v>
      </c>
      <c r="D17" t="s">
        <v>55</v>
      </c>
      <c r="E17">
        <v>1</v>
      </c>
      <c r="F17">
        <v>0</v>
      </c>
      <c r="G17" t="s">
        <v>56</v>
      </c>
      <c r="H17" t="s">
        <v>57</v>
      </c>
      <c r="I17" t="s">
        <v>14</v>
      </c>
      <c r="J17">
        <v>1</v>
      </c>
      <c r="K17">
        <v>86.7734375</v>
      </c>
      <c r="L17" s="9">
        <v>1.7604166666666667E-2</v>
      </c>
    </row>
    <row r="18" spans="1:12" x14ac:dyDescent="0.25">
      <c r="A18">
        <v>22</v>
      </c>
      <c r="B18">
        <v>15644</v>
      </c>
      <c r="C18" t="s">
        <v>58</v>
      </c>
      <c r="D18">
        <v>292</v>
      </c>
      <c r="E18">
        <v>1</v>
      </c>
      <c r="F18">
        <v>941.44106292724598</v>
      </c>
      <c r="G18" t="s">
        <v>59</v>
      </c>
      <c r="H18" t="s">
        <v>60</v>
      </c>
      <c r="I18" t="s">
        <v>14</v>
      </c>
      <c r="J18">
        <v>1</v>
      </c>
      <c r="K18">
        <v>1094.95689964294</v>
      </c>
      <c r="L18" s="9">
        <v>1.7569444444444447E-2</v>
      </c>
    </row>
    <row r="19" spans="1:12" x14ac:dyDescent="0.25">
      <c r="A19">
        <v>122</v>
      </c>
      <c r="B19" t="s">
        <v>61</v>
      </c>
      <c r="C19">
        <v>76</v>
      </c>
      <c r="D19">
        <v>9</v>
      </c>
      <c r="E19">
        <v>2</v>
      </c>
      <c r="F19">
        <v>52.437669754028299</v>
      </c>
      <c r="G19" t="s">
        <v>36</v>
      </c>
      <c r="H19" t="s">
        <v>62</v>
      </c>
      <c r="I19" t="s">
        <v>14</v>
      </c>
      <c r="J19">
        <v>1</v>
      </c>
      <c r="K19">
        <v>177.058150075143</v>
      </c>
      <c r="L19" s="9">
        <v>1.7557870370370373E-2</v>
      </c>
    </row>
    <row r="20" spans="1:12" x14ac:dyDescent="0.25">
      <c r="A20">
        <v>3</v>
      </c>
      <c r="B20" t="s">
        <v>63</v>
      </c>
      <c r="C20">
        <v>9947</v>
      </c>
      <c r="D20">
        <v>43</v>
      </c>
      <c r="E20">
        <v>1</v>
      </c>
      <c r="F20">
        <v>348.965936660767</v>
      </c>
      <c r="G20" t="s">
        <v>64</v>
      </c>
      <c r="H20" t="s">
        <v>65</v>
      </c>
      <c r="I20" t="s">
        <v>14</v>
      </c>
      <c r="J20">
        <v>1</v>
      </c>
      <c r="K20">
        <v>924.30956459045399</v>
      </c>
      <c r="L20" s="9">
        <v>1.7557870370370373E-2</v>
      </c>
    </row>
    <row r="21" spans="1:12" x14ac:dyDescent="0.25">
      <c r="A21">
        <v>89</v>
      </c>
      <c r="B21" t="s">
        <v>66</v>
      </c>
      <c r="C21">
        <v>8107</v>
      </c>
      <c r="D21">
        <v>276</v>
      </c>
      <c r="E21">
        <v>1</v>
      </c>
      <c r="F21">
        <v>1157.80075978881</v>
      </c>
      <c r="G21" t="s">
        <v>67</v>
      </c>
      <c r="H21" t="s">
        <v>68</v>
      </c>
      <c r="I21" t="s">
        <v>14</v>
      </c>
      <c r="J21">
        <v>1</v>
      </c>
      <c r="K21">
        <v>1736.7338569138401</v>
      </c>
      <c r="L21" s="9">
        <v>1.4525462962962964E-2</v>
      </c>
    </row>
    <row r="22" spans="1:12" x14ac:dyDescent="0.25">
      <c r="A22">
        <v>100</v>
      </c>
      <c r="B22">
        <v>27791</v>
      </c>
      <c r="C22">
        <v>3015</v>
      </c>
      <c r="D22">
        <v>9</v>
      </c>
      <c r="E22">
        <v>1</v>
      </c>
      <c r="F22">
        <v>0</v>
      </c>
      <c r="G22" t="s">
        <v>69</v>
      </c>
      <c r="H22" t="s">
        <v>70</v>
      </c>
      <c r="I22" t="s">
        <v>14</v>
      </c>
      <c r="J22">
        <v>1</v>
      </c>
      <c r="K22">
        <v>103.28092244968499</v>
      </c>
      <c r="L22" s="9">
        <v>1.4259259259259261E-2</v>
      </c>
    </row>
    <row r="23" spans="1:12" x14ac:dyDescent="0.25">
      <c r="A23">
        <v>10</v>
      </c>
      <c r="B23">
        <v>37121</v>
      </c>
      <c r="C23">
        <v>26299</v>
      </c>
      <c r="D23">
        <v>2</v>
      </c>
      <c r="E23">
        <v>2</v>
      </c>
      <c r="F23">
        <v>978.708740234375</v>
      </c>
      <c r="G23" t="s">
        <v>71</v>
      </c>
      <c r="H23" t="s">
        <v>72</v>
      </c>
      <c r="I23" t="s">
        <v>14</v>
      </c>
      <c r="J23">
        <v>1</v>
      </c>
      <c r="K23">
        <v>1105.8607378602001</v>
      </c>
      <c r="L23" s="9">
        <v>1.4247685185185184E-2</v>
      </c>
    </row>
    <row r="24" spans="1:12" x14ac:dyDescent="0.25">
      <c r="A24">
        <v>12</v>
      </c>
      <c r="B24">
        <v>37309</v>
      </c>
      <c r="C24">
        <v>33538</v>
      </c>
      <c r="D24" t="s">
        <v>73</v>
      </c>
      <c r="E24">
        <v>1</v>
      </c>
      <c r="F24">
        <v>783.75338745117199</v>
      </c>
      <c r="G24" t="s">
        <v>74</v>
      </c>
      <c r="H24" t="s">
        <v>75</v>
      </c>
      <c r="I24" t="s">
        <v>14</v>
      </c>
      <c r="J24">
        <v>1</v>
      </c>
      <c r="K24">
        <v>999.29436397552502</v>
      </c>
      <c r="L24" s="9">
        <v>1.4236111111111111E-2</v>
      </c>
    </row>
    <row r="25" spans="1:12" x14ac:dyDescent="0.25">
      <c r="A25">
        <v>37</v>
      </c>
      <c r="B25">
        <v>29439</v>
      </c>
      <c r="C25">
        <v>13824</v>
      </c>
      <c r="D25">
        <v>129</v>
      </c>
      <c r="E25">
        <v>2</v>
      </c>
      <c r="F25">
        <v>463.707275390625</v>
      </c>
      <c r="G25" t="s">
        <v>76</v>
      </c>
      <c r="H25" t="s">
        <v>28</v>
      </c>
      <c r="I25" t="s">
        <v>14</v>
      </c>
      <c r="J25">
        <v>1</v>
      </c>
      <c r="K25">
        <v>464.52673339843801</v>
      </c>
      <c r="L25" s="9">
        <v>1.4212962962962962E-2</v>
      </c>
    </row>
    <row r="26" spans="1:12" x14ac:dyDescent="0.25">
      <c r="A26">
        <v>42</v>
      </c>
      <c r="B26">
        <v>6393</v>
      </c>
      <c r="C26">
        <v>14715</v>
      </c>
      <c r="D26">
        <v>267</v>
      </c>
      <c r="E26">
        <v>2</v>
      </c>
      <c r="F26">
        <v>46.419979791622602</v>
      </c>
      <c r="G26" t="s">
        <v>24</v>
      </c>
      <c r="H26" t="s">
        <v>77</v>
      </c>
      <c r="I26" t="s">
        <v>14</v>
      </c>
      <c r="J26">
        <v>1</v>
      </c>
      <c r="K26">
        <v>196.80715442868001</v>
      </c>
      <c r="L26" s="9">
        <v>1.4166666666666666E-2</v>
      </c>
    </row>
    <row r="27" spans="1:12" x14ac:dyDescent="0.25">
      <c r="A27">
        <v>64</v>
      </c>
      <c r="B27">
        <v>91530</v>
      </c>
      <c r="C27">
        <v>29796</v>
      </c>
      <c r="D27">
        <v>13</v>
      </c>
      <c r="E27">
        <v>2</v>
      </c>
      <c r="F27">
        <v>630.02001204339103</v>
      </c>
      <c r="G27" t="s">
        <v>78</v>
      </c>
      <c r="H27" t="s">
        <v>79</v>
      </c>
      <c r="I27" t="s">
        <v>14</v>
      </c>
      <c r="J27">
        <v>1</v>
      </c>
      <c r="K27">
        <v>1129.12196391417</v>
      </c>
      <c r="L27" s="9">
        <v>1.4166666666666666E-2</v>
      </c>
    </row>
    <row r="28" spans="1:12" x14ac:dyDescent="0.25">
      <c r="A28">
        <v>95</v>
      </c>
      <c r="B28">
        <v>1048</v>
      </c>
      <c r="C28">
        <v>36886</v>
      </c>
      <c r="D28">
        <v>188</v>
      </c>
      <c r="E28">
        <v>1</v>
      </c>
      <c r="F28">
        <v>2.1202010875567798</v>
      </c>
      <c r="G28" t="s">
        <v>80</v>
      </c>
      <c r="H28" t="s">
        <v>81</v>
      </c>
      <c r="I28" t="s">
        <v>14</v>
      </c>
      <c r="J28">
        <v>1</v>
      </c>
      <c r="K28">
        <v>215.13989963808399</v>
      </c>
      <c r="L28" s="9">
        <v>1.4120370370370368E-2</v>
      </c>
    </row>
    <row r="29" spans="1:12" x14ac:dyDescent="0.25">
      <c r="A29">
        <v>119</v>
      </c>
      <c r="B29">
        <v>28421</v>
      </c>
      <c r="C29" t="s">
        <v>82</v>
      </c>
      <c r="D29">
        <v>228</v>
      </c>
      <c r="E29">
        <v>1</v>
      </c>
      <c r="F29">
        <v>0</v>
      </c>
      <c r="G29" t="s">
        <v>46</v>
      </c>
      <c r="H29" t="s">
        <v>16</v>
      </c>
      <c r="I29" t="s">
        <v>14</v>
      </c>
      <c r="J29">
        <v>1</v>
      </c>
      <c r="K29">
        <v>0</v>
      </c>
      <c r="L29" s="9">
        <v>1.4108796296296295E-2</v>
      </c>
    </row>
    <row r="30" spans="1:12" x14ac:dyDescent="0.25">
      <c r="A30">
        <v>26</v>
      </c>
      <c r="B30">
        <v>690</v>
      </c>
      <c r="C30">
        <v>3243</v>
      </c>
      <c r="D30">
        <v>94</v>
      </c>
      <c r="E30">
        <v>2</v>
      </c>
      <c r="F30">
        <v>1076.0377326038799</v>
      </c>
      <c r="G30" t="s">
        <v>83</v>
      </c>
      <c r="H30" t="s">
        <v>84</v>
      </c>
      <c r="I30" t="s">
        <v>14</v>
      </c>
      <c r="J30">
        <v>1</v>
      </c>
      <c r="K30">
        <v>1848.88294093848</v>
      </c>
      <c r="L30" s="9">
        <v>1.4074074074074074E-2</v>
      </c>
    </row>
    <row r="31" spans="1:12" x14ac:dyDescent="0.25">
      <c r="A31">
        <v>116</v>
      </c>
      <c r="B31">
        <v>16175</v>
      </c>
      <c r="C31">
        <v>29987</v>
      </c>
      <c r="D31">
        <v>110</v>
      </c>
      <c r="E31">
        <v>2</v>
      </c>
      <c r="F31">
        <v>1049.640625</v>
      </c>
      <c r="G31" t="s">
        <v>23</v>
      </c>
      <c r="H31" t="s">
        <v>85</v>
      </c>
      <c r="I31" t="s">
        <v>14</v>
      </c>
      <c r="J31">
        <v>1</v>
      </c>
      <c r="K31">
        <v>1188.8850555419899</v>
      </c>
      <c r="L31" s="9">
        <v>1.40625E-2</v>
      </c>
    </row>
    <row r="32" spans="1:12" x14ac:dyDescent="0.25">
      <c r="A32">
        <v>68</v>
      </c>
      <c r="B32" t="s">
        <v>61</v>
      </c>
      <c r="C32">
        <v>687</v>
      </c>
      <c r="D32">
        <v>10</v>
      </c>
      <c r="E32">
        <v>1</v>
      </c>
      <c r="F32">
        <v>858.13497159858503</v>
      </c>
      <c r="G32" t="s">
        <v>79</v>
      </c>
      <c r="H32" t="s">
        <v>86</v>
      </c>
      <c r="I32" t="s">
        <v>14</v>
      </c>
      <c r="J32">
        <v>1</v>
      </c>
      <c r="K32">
        <v>1217.6723535889901</v>
      </c>
      <c r="L32" s="9">
        <v>1.4039351851851851E-2</v>
      </c>
    </row>
    <row r="33" spans="1:12" x14ac:dyDescent="0.25">
      <c r="A33">
        <v>76</v>
      </c>
      <c r="B33">
        <v>2636</v>
      </c>
      <c r="C33">
        <v>14920</v>
      </c>
      <c r="D33">
        <v>73</v>
      </c>
      <c r="E33">
        <v>2</v>
      </c>
      <c r="F33">
        <v>0</v>
      </c>
      <c r="G33" t="s">
        <v>87</v>
      </c>
      <c r="H33" t="s">
        <v>88</v>
      </c>
      <c r="I33" t="s">
        <v>14</v>
      </c>
      <c r="J33">
        <v>1</v>
      </c>
      <c r="K33">
        <v>936.37700754352704</v>
      </c>
      <c r="L33" s="9">
        <v>1.119212962962963E-2</v>
      </c>
    </row>
    <row r="34" spans="1:12" x14ac:dyDescent="0.25">
      <c r="A34">
        <v>79</v>
      </c>
      <c r="B34">
        <v>10825</v>
      </c>
      <c r="C34">
        <v>815</v>
      </c>
      <c r="D34">
        <v>407</v>
      </c>
      <c r="E34">
        <v>2</v>
      </c>
      <c r="F34">
        <v>794.55795288085903</v>
      </c>
      <c r="G34" t="s">
        <v>89</v>
      </c>
      <c r="H34" t="s">
        <v>90</v>
      </c>
      <c r="I34" t="s">
        <v>14</v>
      </c>
      <c r="J34">
        <v>1</v>
      </c>
      <c r="K34">
        <v>2277.7484550476102</v>
      </c>
      <c r="L34" s="9">
        <v>1.113425925925926E-2</v>
      </c>
    </row>
    <row r="35" spans="1:12" x14ac:dyDescent="0.25">
      <c r="A35">
        <v>59</v>
      </c>
      <c r="B35" t="s">
        <v>91</v>
      </c>
      <c r="C35">
        <v>51781</v>
      </c>
      <c r="D35">
        <v>267</v>
      </c>
      <c r="E35">
        <v>1</v>
      </c>
      <c r="F35">
        <v>682.29290771484398</v>
      </c>
      <c r="G35" t="s">
        <v>92</v>
      </c>
      <c r="H35" t="s">
        <v>53</v>
      </c>
      <c r="I35" t="s">
        <v>14</v>
      </c>
      <c r="J35">
        <v>1</v>
      </c>
      <c r="K35">
        <v>739.19629543041799</v>
      </c>
      <c r="L35" s="9">
        <v>1.064814814814815E-2</v>
      </c>
    </row>
    <row r="36" spans="1:12" x14ac:dyDescent="0.25">
      <c r="A36">
        <v>74</v>
      </c>
      <c r="B36">
        <v>37121</v>
      </c>
      <c r="C36">
        <v>26301</v>
      </c>
      <c r="D36">
        <v>2</v>
      </c>
      <c r="E36">
        <v>2</v>
      </c>
      <c r="F36">
        <v>379.12587810307701</v>
      </c>
      <c r="G36" t="s">
        <v>93</v>
      </c>
      <c r="H36" t="s">
        <v>89</v>
      </c>
      <c r="I36" t="s">
        <v>14</v>
      </c>
      <c r="J36">
        <v>1</v>
      </c>
      <c r="K36">
        <v>778.644331921814</v>
      </c>
      <c r="L36" s="9">
        <v>1.0636574074074074E-2</v>
      </c>
    </row>
    <row r="37" spans="1:12" x14ac:dyDescent="0.25">
      <c r="A37">
        <v>75</v>
      </c>
      <c r="B37">
        <v>23786</v>
      </c>
      <c r="C37">
        <v>8503</v>
      </c>
      <c r="D37">
        <v>407</v>
      </c>
      <c r="E37">
        <v>2</v>
      </c>
      <c r="F37">
        <v>843</v>
      </c>
      <c r="G37" t="s">
        <v>93</v>
      </c>
      <c r="H37" t="s">
        <v>89</v>
      </c>
      <c r="I37" t="s">
        <v>14</v>
      </c>
      <c r="J37">
        <v>1</v>
      </c>
      <c r="K37">
        <v>2832.9929792434</v>
      </c>
      <c r="L37" s="9">
        <v>1.0636574074074074E-2</v>
      </c>
    </row>
    <row r="38" spans="1:12" x14ac:dyDescent="0.25">
      <c r="A38">
        <v>35</v>
      </c>
      <c r="B38">
        <v>11700</v>
      </c>
      <c r="C38">
        <v>611</v>
      </c>
      <c r="D38">
        <v>28</v>
      </c>
      <c r="E38">
        <v>2</v>
      </c>
      <c r="F38">
        <v>930.94151666919402</v>
      </c>
      <c r="G38" t="s">
        <v>94</v>
      </c>
      <c r="H38" t="s">
        <v>95</v>
      </c>
      <c r="I38" t="s">
        <v>14</v>
      </c>
      <c r="J38">
        <v>1</v>
      </c>
      <c r="K38">
        <v>1155.4234534987099</v>
      </c>
      <c r="L38" s="9">
        <v>1.0578703703703703E-2</v>
      </c>
    </row>
    <row r="39" spans="1:12" x14ac:dyDescent="0.25">
      <c r="A39">
        <v>87</v>
      </c>
      <c r="B39">
        <v>23786</v>
      </c>
      <c r="C39">
        <v>8503</v>
      </c>
      <c r="D39">
        <v>407</v>
      </c>
      <c r="E39">
        <v>2</v>
      </c>
      <c r="F39">
        <v>958.765625</v>
      </c>
      <c r="G39" t="s">
        <v>39</v>
      </c>
      <c r="H39" t="s">
        <v>96</v>
      </c>
      <c r="I39" t="s">
        <v>14</v>
      </c>
      <c r="J39">
        <v>1</v>
      </c>
      <c r="K39">
        <v>2654.8121681213402</v>
      </c>
      <c r="L39" s="9">
        <v>1.0578703703703703E-2</v>
      </c>
    </row>
    <row r="40" spans="1:12" x14ac:dyDescent="0.25">
      <c r="A40">
        <v>30</v>
      </c>
      <c r="B40">
        <v>8562</v>
      </c>
      <c r="C40">
        <v>8601</v>
      </c>
      <c r="D40">
        <v>17</v>
      </c>
      <c r="E40">
        <v>1</v>
      </c>
      <c r="F40">
        <v>428.62472468614601</v>
      </c>
      <c r="G40" t="s">
        <v>97</v>
      </c>
      <c r="H40" t="s">
        <v>84</v>
      </c>
      <c r="I40" t="s">
        <v>14</v>
      </c>
      <c r="J40">
        <v>1</v>
      </c>
      <c r="K40">
        <v>479.83890864334501</v>
      </c>
      <c r="L40" s="9">
        <v>1.0578703703703703E-2</v>
      </c>
    </row>
    <row r="41" spans="1:12" x14ac:dyDescent="0.25">
      <c r="A41">
        <v>84</v>
      </c>
      <c r="B41">
        <v>37121</v>
      </c>
      <c r="C41">
        <v>26299</v>
      </c>
      <c r="D41">
        <v>2</v>
      </c>
      <c r="E41">
        <v>2</v>
      </c>
      <c r="F41">
        <v>640.27206659317005</v>
      </c>
      <c r="G41" t="s">
        <v>90</v>
      </c>
      <c r="H41" t="s">
        <v>39</v>
      </c>
      <c r="I41" t="s">
        <v>14</v>
      </c>
      <c r="J41">
        <v>1</v>
      </c>
      <c r="K41">
        <v>905.954585017721</v>
      </c>
      <c r="L41" s="9">
        <v>1.0578703703703703E-2</v>
      </c>
    </row>
    <row r="42" spans="1:12" x14ac:dyDescent="0.25">
      <c r="A42">
        <v>6</v>
      </c>
      <c r="B42" t="s">
        <v>98</v>
      </c>
      <c r="C42" t="s">
        <v>99</v>
      </c>
      <c r="D42">
        <v>198</v>
      </c>
      <c r="E42">
        <v>2</v>
      </c>
      <c r="F42">
        <v>1433.4041290283201</v>
      </c>
      <c r="G42" t="s">
        <v>100</v>
      </c>
      <c r="H42" t="s">
        <v>101</v>
      </c>
      <c r="I42" t="s">
        <v>14</v>
      </c>
      <c r="J42">
        <v>1</v>
      </c>
      <c r="K42">
        <v>2225.6415710449201</v>
      </c>
      <c r="L42" s="9">
        <v>1.0578703703703703E-2</v>
      </c>
    </row>
    <row r="43" spans="1:12" x14ac:dyDescent="0.25">
      <c r="A43">
        <v>20</v>
      </c>
      <c r="B43">
        <v>11965</v>
      </c>
      <c r="C43">
        <v>1620</v>
      </c>
      <c r="D43">
        <v>189</v>
      </c>
      <c r="E43">
        <v>2</v>
      </c>
      <c r="F43">
        <v>911.98971570830304</v>
      </c>
      <c r="G43" t="s">
        <v>102</v>
      </c>
      <c r="H43" t="s">
        <v>59</v>
      </c>
      <c r="I43" t="s">
        <v>14</v>
      </c>
      <c r="J43">
        <v>1</v>
      </c>
      <c r="K43">
        <v>1749.6542375843701</v>
      </c>
      <c r="L43" s="9">
        <v>1.0567129629629629E-2</v>
      </c>
    </row>
    <row r="44" spans="1:12" x14ac:dyDescent="0.25">
      <c r="A44">
        <v>13</v>
      </c>
      <c r="B44" t="s">
        <v>103</v>
      </c>
      <c r="C44">
        <v>6114</v>
      </c>
      <c r="D44">
        <v>82</v>
      </c>
      <c r="E44">
        <v>1</v>
      </c>
      <c r="F44">
        <v>649.57642364501999</v>
      </c>
      <c r="G44" t="s">
        <v>104</v>
      </c>
      <c r="H44" t="s">
        <v>105</v>
      </c>
      <c r="I44" t="s">
        <v>14</v>
      </c>
      <c r="J44">
        <v>1</v>
      </c>
      <c r="K44">
        <v>713.47984705562703</v>
      </c>
      <c r="L44" s="9">
        <v>1.0567129629629629E-2</v>
      </c>
    </row>
    <row r="45" spans="1:12" x14ac:dyDescent="0.25">
      <c r="A45">
        <v>27</v>
      </c>
      <c r="B45">
        <v>177</v>
      </c>
      <c r="C45">
        <v>673</v>
      </c>
      <c r="D45">
        <v>73</v>
      </c>
      <c r="E45">
        <v>1</v>
      </c>
      <c r="F45">
        <v>7.5335748455327103</v>
      </c>
      <c r="G45" t="s">
        <v>83</v>
      </c>
      <c r="H45" t="s">
        <v>94</v>
      </c>
      <c r="I45" t="s">
        <v>14</v>
      </c>
      <c r="J45">
        <v>1</v>
      </c>
      <c r="K45">
        <v>1636.70407612023</v>
      </c>
      <c r="L45" s="9">
        <v>1.0555555555555554E-2</v>
      </c>
    </row>
    <row r="46" spans="1:12" x14ac:dyDescent="0.25">
      <c r="A46">
        <v>104</v>
      </c>
      <c r="B46">
        <v>35737</v>
      </c>
      <c r="C46">
        <v>15672</v>
      </c>
      <c r="D46" t="s">
        <v>106</v>
      </c>
      <c r="E46">
        <v>1</v>
      </c>
      <c r="F46">
        <v>0</v>
      </c>
      <c r="G46" t="s">
        <v>107</v>
      </c>
      <c r="H46" t="s">
        <v>108</v>
      </c>
      <c r="I46" t="s">
        <v>14</v>
      </c>
      <c r="J46">
        <v>1</v>
      </c>
      <c r="K46">
        <v>65.887810707092299</v>
      </c>
      <c r="L46" s="9">
        <v>1.0555555555555554E-2</v>
      </c>
    </row>
    <row r="47" spans="1:12" x14ac:dyDescent="0.25">
      <c r="A47">
        <v>72</v>
      </c>
      <c r="B47" t="s">
        <v>109</v>
      </c>
      <c r="C47" t="s">
        <v>110</v>
      </c>
      <c r="D47">
        <v>188</v>
      </c>
      <c r="E47">
        <v>1</v>
      </c>
      <c r="F47">
        <v>297.65102742906299</v>
      </c>
      <c r="G47" t="s">
        <v>111</v>
      </c>
      <c r="H47" t="s">
        <v>112</v>
      </c>
      <c r="I47" t="s">
        <v>14</v>
      </c>
      <c r="J47">
        <v>1</v>
      </c>
      <c r="K47">
        <v>864.60207266643897</v>
      </c>
      <c r="L47" s="9">
        <v>1.0543981481481481E-2</v>
      </c>
    </row>
    <row r="48" spans="1:12" x14ac:dyDescent="0.25">
      <c r="A48">
        <v>118</v>
      </c>
      <c r="B48">
        <v>16034</v>
      </c>
      <c r="C48">
        <v>11220</v>
      </c>
      <c r="D48">
        <v>10</v>
      </c>
      <c r="E48">
        <v>1</v>
      </c>
      <c r="F48">
        <v>803.74211120605503</v>
      </c>
      <c r="G48" t="s">
        <v>46</v>
      </c>
      <c r="H48" t="s">
        <v>36</v>
      </c>
      <c r="I48" t="s">
        <v>14</v>
      </c>
      <c r="J48">
        <v>1</v>
      </c>
      <c r="K48">
        <v>2439.1886241808502</v>
      </c>
      <c r="L48" s="9">
        <v>1.0520833333333333E-2</v>
      </c>
    </row>
    <row r="49" spans="1:12" x14ac:dyDescent="0.25">
      <c r="A49">
        <v>9</v>
      </c>
      <c r="B49">
        <v>842</v>
      </c>
      <c r="C49">
        <v>832</v>
      </c>
      <c r="D49">
        <v>295</v>
      </c>
      <c r="E49">
        <v>2</v>
      </c>
      <c r="F49">
        <v>850.02620419859898</v>
      </c>
      <c r="G49" t="s">
        <v>113</v>
      </c>
      <c r="H49" t="s">
        <v>114</v>
      </c>
      <c r="I49" t="s">
        <v>14</v>
      </c>
      <c r="J49">
        <v>1</v>
      </c>
      <c r="K49">
        <v>1221.4156755460399</v>
      </c>
      <c r="L49" s="9">
        <v>1.0497685185185186E-2</v>
      </c>
    </row>
    <row r="50" spans="1:12" x14ac:dyDescent="0.25">
      <c r="A50">
        <v>77</v>
      </c>
      <c r="B50">
        <v>34186</v>
      </c>
      <c r="C50">
        <v>3213</v>
      </c>
      <c r="D50">
        <v>98</v>
      </c>
      <c r="E50">
        <v>1</v>
      </c>
      <c r="F50">
        <v>291.41777601396501</v>
      </c>
      <c r="G50" t="s">
        <v>89</v>
      </c>
      <c r="H50" t="s">
        <v>88</v>
      </c>
      <c r="I50" t="s">
        <v>14</v>
      </c>
      <c r="J50">
        <v>1</v>
      </c>
      <c r="K50">
        <v>914.53546535194596</v>
      </c>
      <c r="L50" s="9">
        <v>7.6273148148148151E-3</v>
      </c>
    </row>
    <row r="51" spans="1:12" x14ac:dyDescent="0.25">
      <c r="A51">
        <v>80</v>
      </c>
      <c r="B51">
        <v>8499</v>
      </c>
      <c r="C51">
        <v>8503</v>
      </c>
      <c r="D51">
        <v>407</v>
      </c>
      <c r="E51">
        <v>2</v>
      </c>
      <c r="F51">
        <v>1043.25</v>
      </c>
      <c r="G51" t="s">
        <v>115</v>
      </c>
      <c r="H51" t="s">
        <v>90</v>
      </c>
      <c r="I51" t="s">
        <v>14</v>
      </c>
      <c r="J51">
        <v>0</v>
      </c>
      <c r="K51">
        <v>2277.7484550476102</v>
      </c>
      <c r="L51" s="9">
        <v>7.6157407407407415E-3</v>
      </c>
    </row>
    <row r="52" spans="1:12" x14ac:dyDescent="0.25">
      <c r="A52">
        <v>81</v>
      </c>
      <c r="B52">
        <v>2771</v>
      </c>
      <c r="C52">
        <v>2801</v>
      </c>
      <c r="D52">
        <v>82</v>
      </c>
      <c r="E52">
        <v>2</v>
      </c>
      <c r="F52">
        <v>403.17076685279602</v>
      </c>
      <c r="G52" t="s">
        <v>115</v>
      </c>
      <c r="H52" t="s">
        <v>90</v>
      </c>
      <c r="I52" t="s">
        <v>14</v>
      </c>
      <c r="J52">
        <v>1</v>
      </c>
      <c r="K52">
        <v>641.56329414299398</v>
      </c>
      <c r="L52" s="9">
        <v>7.6157407407407415E-3</v>
      </c>
    </row>
    <row r="53" spans="1:12" x14ac:dyDescent="0.25">
      <c r="A53">
        <v>50</v>
      </c>
      <c r="B53" t="s">
        <v>116</v>
      </c>
      <c r="C53">
        <v>27844</v>
      </c>
      <c r="D53">
        <v>36</v>
      </c>
      <c r="E53">
        <v>1</v>
      </c>
      <c r="F53">
        <v>0</v>
      </c>
      <c r="G53" t="s">
        <v>117</v>
      </c>
      <c r="H53" t="s">
        <v>118</v>
      </c>
      <c r="I53" t="s">
        <v>14</v>
      </c>
      <c r="J53">
        <v>1</v>
      </c>
      <c r="K53">
        <v>142.586590315862</v>
      </c>
      <c r="L53" s="9">
        <v>7.1643518518518514E-3</v>
      </c>
    </row>
    <row r="54" spans="1:12" x14ac:dyDescent="0.25">
      <c r="A54">
        <v>110</v>
      </c>
      <c r="B54" t="s">
        <v>119</v>
      </c>
      <c r="C54" t="s">
        <v>120</v>
      </c>
      <c r="D54">
        <v>20</v>
      </c>
      <c r="E54">
        <v>2</v>
      </c>
      <c r="F54">
        <v>0</v>
      </c>
      <c r="G54" t="s">
        <v>34</v>
      </c>
      <c r="H54" t="s">
        <v>15</v>
      </c>
      <c r="I54" t="s">
        <v>14</v>
      </c>
      <c r="J54">
        <v>1</v>
      </c>
      <c r="K54">
        <v>62.796875</v>
      </c>
      <c r="L54" s="9">
        <v>7.1412037037037043E-3</v>
      </c>
    </row>
    <row r="55" spans="1:12" x14ac:dyDescent="0.25">
      <c r="A55">
        <v>102</v>
      </c>
      <c r="B55" t="s">
        <v>121</v>
      </c>
      <c r="C55">
        <v>36736</v>
      </c>
      <c r="D55">
        <v>228</v>
      </c>
      <c r="E55">
        <v>2</v>
      </c>
      <c r="F55">
        <v>566.86038680856302</v>
      </c>
      <c r="G55" t="s">
        <v>122</v>
      </c>
      <c r="H55" t="s">
        <v>123</v>
      </c>
      <c r="I55" t="s">
        <v>14</v>
      </c>
      <c r="J55">
        <v>1</v>
      </c>
      <c r="K55">
        <v>1380.53536293295</v>
      </c>
      <c r="L55" s="9">
        <v>7.1180555555555554E-3</v>
      </c>
    </row>
    <row r="56" spans="1:12" x14ac:dyDescent="0.25">
      <c r="A56">
        <v>11</v>
      </c>
      <c r="B56" t="s">
        <v>124</v>
      </c>
      <c r="C56" t="s">
        <v>125</v>
      </c>
      <c r="D56" t="s">
        <v>126</v>
      </c>
      <c r="E56">
        <v>1</v>
      </c>
      <c r="F56">
        <v>445.71950520967903</v>
      </c>
      <c r="G56" t="s">
        <v>127</v>
      </c>
      <c r="H56" t="s">
        <v>72</v>
      </c>
      <c r="I56" t="s">
        <v>14</v>
      </c>
      <c r="J56">
        <v>1</v>
      </c>
      <c r="K56">
        <v>532.52878791172395</v>
      </c>
      <c r="L56" s="9">
        <v>7.1180555555555554E-3</v>
      </c>
    </row>
    <row r="57" spans="1:12" x14ac:dyDescent="0.25">
      <c r="A57">
        <v>106</v>
      </c>
      <c r="B57">
        <v>29874</v>
      </c>
      <c r="C57">
        <v>6144</v>
      </c>
      <c r="D57">
        <v>27</v>
      </c>
      <c r="E57">
        <v>1</v>
      </c>
      <c r="F57">
        <v>600.375</v>
      </c>
      <c r="G57" t="s">
        <v>108</v>
      </c>
      <c r="H57" t="s">
        <v>128</v>
      </c>
      <c r="I57" t="s">
        <v>14</v>
      </c>
      <c r="J57">
        <v>1</v>
      </c>
      <c r="K57">
        <v>1553.24206454819</v>
      </c>
      <c r="L57" s="9">
        <v>7.1180555555555554E-3</v>
      </c>
    </row>
    <row r="58" spans="1:12" x14ac:dyDescent="0.25">
      <c r="A58">
        <v>93</v>
      </c>
      <c r="B58" t="s">
        <v>129</v>
      </c>
      <c r="C58" t="s">
        <v>130</v>
      </c>
      <c r="D58">
        <v>406</v>
      </c>
      <c r="E58">
        <v>2</v>
      </c>
      <c r="F58">
        <v>630.375</v>
      </c>
      <c r="G58" t="s">
        <v>131</v>
      </c>
      <c r="H58" t="s">
        <v>132</v>
      </c>
      <c r="I58" t="s">
        <v>14</v>
      </c>
      <c r="J58">
        <v>1</v>
      </c>
      <c r="K58">
        <v>822.9375</v>
      </c>
      <c r="L58" s="9">
        <v>7.0949074074074074E-3</v>
      </c>
    </row>
    <row r="59" spans="1:12" x14ac:dyDescent="0.25">
      <c r="A59">
        <v>120</v>
      </c>
      <c r="B59">
        <v>9892</v>
      </c>
      <c r="C59">
        <v>9918</v>
      </c>
      <c r="D59">
        <v>263</v>
      </c>
      <c r="E59">
        <v>1</v>
      </c>
      <c r="F59">
        <v>0</v>
      </c>
      <c r="G59" t="s">
        <v>85</v>
      </c>
      <c r="H59" t="s">
        <v>16</v>
      </c>
      <c r="I59" t="s">
        <v>14</v>
      </c>
      <c r="J59">
        <v>1</v>
      </c>
      <c r="K59">
        <v>0</v>
      </c>
      <c r="L59" s="9">
        <v>7.083333333333333E-3</v>
      </c>
    </row>
    <row r="60" spans="1:12" x14ac:dyDescent="0.25">
      <c r="A60">
        <v>113</v>
      </c>
      <c r="B60" t="s">
        <v>61</v>
      </c>
      <c r="C60">
        <v>687</v>
      </c>
      <c r="D60">
        <v>10</v>
      </c>
      <c r="E60">
        <v>1</v>
      </c>
      <c r="F60">
        <v>246.963973542768</v>
      </c>
      <c r="G60" t="s">
        <v>133</v>
      </c>
      <c r="H60" t="s">
        <v>35</v>
      </c>
      <c r="I60" t="s">
        <v>14</v>
      </c>
      <c r="J60">
        <v>1</v>
      </c>
      <c r="K60">
        <v>1064.7820220199401</v>
      </c>
      <c r="L60" s="9">
        <v>7.083333333333333E-3</v>
      </c>
    </row>
    <row r="61" spans="1:12" x14ac:dyDescent="0.25">
      <c r="A61">
        <v>63</v>
      </c>
      <c r="B61">
        <v>11692</v>
      </c>
      <c r="C61">
        <v>55</v>
      </c>
      <c r="D61">
        <v>28</v>
      </c>
      <c r="E61">
        <v>2</v>
      </c>
      <c r="F61">
        <v>242.13354527950301</v>
      </c>
      <c r="G61" t="s">
        <v>134</v>
      </c>
      <c r="H61" t="s">
        <v>135</v>
      </c>
      <c r="I61" t="s">
        <v>14</v>
      </c>
      <c r="J61">
        <v>1</v>
      </c>
      <c r="K61">
        <v>752.77161963284004</v>
      </c>
      <c r="L61" s="9">
        <v>7.0717592592592594E-3</v>
      </c>
    </row>
    <row r="62" spans="1:12" x14ac:dyDescent="0.25">
      <c r="A62">
        <v>48</v>
      </c>
      <c r="B62">
        <v>29907</v>
      </c>
      <c r="C62">
        <v>11223</v>
      </c>
      <c r="D62">
        <v>10</v>
      </c>
      <c r="E62">
        <v>2</v>
      </c>
      <c r="F62">
        <v>4.79193115234375</v>
      </c>
      <c r="G62" t="s">
        <v>136</v>
      </c>
      <c r="H62" t="s">
        <v>137</v>
      </c>
      <c r="I62" t="s">
        <v>14</v>
      </c>
      <c r="J62">
        <v>1</v>
      </c>
      <c r="K62">
        <v>436.40708923339798</v>
      </c>
      <c r="L62" s="9">
        <v>7.0486111111111105E-3</v>
      </c>
    </row>
    <row r="63" spans="1:12" x14ac:dyDescent="0.25">
      <c r="A63">
        <v>47</v>
      </c>
      <c r="B63">
        <v>37369</v>
      </c>
      <c r="C63">
        <v>33432</v>
      </c>
      <c r="D63">
        <v>211</v>
      </c>
      <c r="E63">
        <v>2</v>
      </c>
      <c r="F63">
        <v>530.43502807617199</v>
      </c>
      <c r="G63" t="s">
        <v>136</v>
      </c>
      <c r="H63" t="s">
        <v>137</v>
      </c>
      <c r="I63" t="s">
        <v>14</v>
      </c>
      <c r="J63">
        <v>1</v>
      </c>
      <c r="K63">
        <v>711.50055069237703</v>
      </c>
      <c r="L63" s="9">
        <v>7.0486111111111105E-3</v>
      </c>
    </row>
    <row r="64" spans="1:12" x14ac:dyDescent="0.25">
      <c r="A64">
        <v>15</v>
      </c>
      <c r="B64">
        <v>2636</v>
      </c>
      <c r="C64">
        <v>793</v>
      </c>
      <c r="D64">
        <v>73</v>
      </c>
      <c r="E64">
        <v>2</v>
      </c>
      <c r="F64">
        <v>820.91169109093903</v>
      </c>
      <c r="G64" t="s">
        <v>138</v>
      </c>
      <c r="H64" t="s">
        <v>139</v>
      </c>
      <c r="I64" t="s">
        <v>14</v>
      </c>
      <c r="J64">
        <v>1</v>
      </c>
      <c r="K64">
        <v>1094.49683752695</v>
      </c>
      <c r="L64" s="9">
        <v>7.0486111111111105E-3</v>
      </c>
    </row>
    <row r="65" spans="1:12" x14ac:dyDescent="0.25">
      <c r="A65">
        <v>103</v>
      </c>
      <c r="B65" t="s">
        <v>61</v>
      </c>
      <c r="C65">
        <v>687</v>
      </c>
      <c r="D65">
        <v>9</v>
      </c>
      <c r="E65">
        <v>2</v>
      </c>
      <c r="F65">
        <v>0</v>
      </c>
      <c r="G65" t="s">
        <v>123</v>
      </c>
      <c r="H65" t="s">
        <v>140</v>
      </c>
      <c r="I65" t="s">
        <v>14</v>
      </c>
      <c r="J65">
        <v>1</v>
      </c>
      <c r="K65">
        <v>146.56157082319299</v>
      </c>
      <c r="L65" s="9">
        <v>7.0486111111111105E-3</v>
      </c>
    </row>
    <row r="66" spans="1:12" x14ac:dyDescent="0.25">
      <c r="A66">
        <v>96</v>
      </c>
      <c r="B66">
        <v>36741</v>
      </c>
      <c r="C66">
        <v>36736</v>
      </c>
      <c r="D66">
        <v>283</v>
      </c>
      <c r="E66">
        <v>1</v>
      </c>
      <c r="F66">
        <v>313.772425532341</v>
      </c>
      <c r="G66" t="s">
        <v>81</v>
      </c>
      <c r="H66" t="s">
        <v>141</v>
      </c>
      <c r="I66" t="s">
        <v>14</v>
      </c>
      <c r="J66">
        <v>1</v>
      </c>
      <c r="K66">
        <v>502.78409343352502</v>
      </c>
      <c r="L66" s="9">
        <v>7.0486111111111105E-3</v>
      </c>
    </row>
    <row r="67" spans="1:12" x14ac:dyDescent="0.25">
      <c r="A67">
        <v>98</v>
      </c>
      <c r="B67" t="s">
        <v>142</v>
      </c>
      <c r="C67" t="s">
        <v>143</v>
      </c>
      <c r="D67">
        <v>465</v>
      </c>
      <c r="E67">
        <v>1</v>
      </c>
      <c r="F67">
        <v>810.30023193359398</v>
      </c>
      <c r="G67" t="s">
        <v>12</v>
      </c>
      <c r="H67" t="s">
        <v>144</v>
      </c>
      <c r="I67" t="s">
        <v>14</v>
      </c>
      <c r="J67">
        <v>1</v>
      </c>
      <c r="K67">
        <v>1538.5403442382801</v>
      </c>
      <c r="L67" s="9">
        <v>7.0254629629629634E-3</v>
      </c>
    </row>
    <row r="68" spans="1:12" x14ac:dyDescent="0.25">
      <c r="A68">
        <v>34</v>
      </c>
      <c r="B68" t="s">
        <v>145</v>
      </c>
      <c r="C68" t="s">
        <v>146</v>
      </c>
      <c r="D68">
        <v>6</v>
      </c>
      <c r="E68">
        <v>1</v>
      </c>
      <c r="F68">
        <v>37.178379058837898</v>
      </c>
      <c r="G68" t="s">
        <v>94</v>
      </c>
      <c r="H68" t="s">
        <v>76</v>
      </c>
      <c r="I68" t="s">
        <v>14</v>
      </c>
      <c r="J68">
        <v>1</v>
      </c>
      <c r="K68">
        <v>288.652025982738</v>
      </c>
      <c r="L68" s="9">
        <v>7.0254629629629634E-3</v>
      </c>
    </row>
    <row r="69" spans="1:12" x14ac:dyDescent="0.25">
      <c r="A69">
        <v>117</v>
      </c>
      <c r="B69">
        <v>687</v>
      </c>
      <c r="C69">
        <v>20591</v>
      </c>
      <c r="D69">
        <v>10</v>
      </c>
      <c r="E69">
        <v>1</v>
      </c>
      <c r="F69">
        <v>1151.13671875</v>
      </c>
      <c r="G69" t="s">
        <v>46</v>
      </c>
      <c r="H69" t="s">
        <v>85</v>
      </c>
      <c r="I69" t="s">
        <v>14</v>
      </c>
      <c r="J69">
        <v>1</v>
      </c>
      <c r="K69">
        <v>2977.1171562960399</v>
      </c>
      <c r="L69" s="9">
        <v>7.0254629629629634E-3</v>
      </c>
    </row>
    <row r="70" spans="1:12" x14ac:dyDescent="0.25">
      <c r="A70">
        <v>38</v>
      </c>
      <c r="B70">
        <v>1556</v>
      </c>
      <c r="C70">
        <v>6114</v>
      </c>
      <c r="D70">
        <v>125</v>
      </c>
      <c r="E70">
        <v>1</v>
      </c>
      <c r="F70">
        <v>727.99218496732601</v>
      </c>
      <c r="G70" t="s">
        <v>95</v>
      </c>
      <c r="H70" t="s">
        <v>147</v>
      </c>
      <c r="I70" t="s">
        <v>14</v>
      </c>
      <c r="J70">
        <v>1</v>
      </c>
      <c r="K70">
        <v>1222.8774747038001</v>
      </c>
      <c r="L70" s="9">
        <v>7.0254629629629634E-3</v>
      </c>
    </row>
    <row r="71" spans="1:12" x14ac:dyDescent="0.25">
      <c r="A71">
        <v>2</v>
      </c>
      <c r="B71">
        <v>11481</v>
      </c>
      <c r="C71">
        <v>4759</v>
      </c>
      <c r="D71" t="s">
        <v>148</v>
      </c>
      <c r="E71">
        <v>1</v>
      </c>
      <c r="F71">
        <v>906.45664691925003</v>
      </c>
      <c r="G71" t="s">
        <v>149</v>
      </c>
      <c r="H71" t="s">
        <v>150</v>
      </c>
      <c r="I71" t="s">
        <v>14</v>
      </c>
      <c r="J71">
        <v>1</v>
      </c>
      <c r="K71">
        <v>1782.5416488051401</v>
      </c>
      <c r="L71" s="9">
        <v>7.013888888888889E-3</v>
      </c>
    </row>
    <row r="72" spans="1:12" x14ac:dyDescent="0.25">
      <c r="A72">
        <v>69</v>
      </c>
      <c r="B72">
        <v>37121</v>
      </c>
      <c r="C72">
        <v>26301</v>
      </c>
      <c r="D72">
        <v>2</v>
      </c>
      <c r="E72">
        <v>2</v>
      </c>
      <c r="F72">
        <v>445.48445232957602</v>
      </c>
      <c r="G72" t="s">
        <v>151</v>
      </c>
      <c r="H72" t="s">
        <v>152</v>
      </c>
      <c r="I72" t="s">
        <v>14</v>
      </c>
      <c r="J72">
        <v>1</v>
      </c>
      <c r="K72">
        <v>670.243250410305</v>
      </c>
      <c r="L72" s="9">
        <v>7.013888888888889E-3</v>
      </c>
    </row>
    <row r="73" spans="1:12" x14ac:dyDescent="0.25">
      <c r="A73">
        <v>53</v>
      </c>
      <c r="B73" t="s">
        <v>32</v>
      </c>
      <c r="C73" t="s">
        <v>153</v>
      </c>
      <c r="D73">
        <v>298</v>
      </c>
      <c r="E73">
        <v>2</v>
      </c>
      <c r="F73">
        <v>649.2783203125</v>
      </c>
      <c r="G73" t="s">
        <v>154</v>
      </c>
      <c r="H73" t="s">
        <v>155</v>
      </c>
      <c r="I73" t="s">
        <v>14</v>
      </c>
      <c r="J73">
        <v>1</v>
      </c>
      <c r="K73">
        <v>1336.05078125</v>
      </c>
      <c r="L73" s="9">
        <v>7.0023148148148154E-3</v>
      </c>
    </row>
    <row r="74" spans="1:12" x14ac:dyDescent="0.25">
      <c r="A74">
        <v>105</v>
      </c>
      <c r="B74">
        <v>9487</v>
      </c>
      <c r="C74">
        <v>790</v>
      </c>
      <c r="D74">
        <v>73</v>
      </c>
      <c r="E74">
        <v>1</v>
      </c>
      <c r="F74">
        <v>0</v>
      </c>
      <c r="G74" t="s">
        <v>140</v>
      </c>
      <c r="H74" t="s">
        <v>108</v>
      </c>
      <c r="I74" t="s">
        <v>14</v>
      </c>
      <c r="J74">
        <v>1</v>
      </c>
      <c r="K74">
        <v>152.24525726038999</v>
      </c>
      <c r="L74" s="9">
        <v>6.9907407407407409E-3</v>
      </c>
    </row>
    <row r="75" spans="1:12" x14ac:dyDescent="0.25">
      <c r="A75">
        <v>19</v>
      </c>
      <c r="B75">
        <v>901</v>
      </c>
      <c r="C75" t="s">
        <v>156</v>
      </c>
      <c r="D75">
        <v>25</v>
      </c>
      <c r="E75">
        <v>1</v>
      </c>
      <c r="F75">
        <v>0</v>
      </c>
      <c r="G75" t="s">
        <v>47</v>
      </c>
      <c r="H75" t="s">
        <v>102</v>
      </c>
      <c r="I75" t="s">
        <v>14</v>
      </c>
      <c r="J75">
        <v>1</v>
      </c>
      <c r="K75">
        <v>679.10900849130201</v>
      </c>
      <c r="L75" s="9">
        <v>3.6574074074074074E-3</v>
      </c>
    </row>
    <row r="76" spans="1:12" x14ac:dyDescent="0.25">
      <c r="A76">
        <v>101</v>
      </c>
      <c r="B76" t="s">
        <v>32</v>
      </c>
      <c r="C76" t="s">
        <v>33</v>
      </c>
      <c r="D76">
        <v>298</v>
      </c>
      <c r="E76">
        <v>2</v>
      </c>
      <c r="F76">
        <v>907.22314453125</v>
      </c>
      <c r="G76" t="s">
        <v>157</v>
      </c>
      <c r="H76" t="s">
        <v>44</v>
      </c>
      <c r="I76" t="s">
        <v>14</v>
      </c>
      <c r="J76">
        <v>1</v>
      </c>
      <c r="K76">
        <v>1319.8540344238299</v>
      </c>
      <c r="L76" s="9">
        <v>3.6574074074074074E-3</v>
      </c>
    </row>
    <row r="77" spans="1:12" x14ac:dyDescent="0.25">
      <c r="A77">
        <v>61</v>
      </c>
      <c r="B77" t="s">
        <v>61</v>
      </c>
      <c r="C77">
        <v>687</v>
      </c>
      <c r="D77">
        <v>10</v>
      </c>
      <c r="E77">
        <v>1</v>
      </c>
      <c r="F77">
        <v>730.20038215173599</v>
      </c>
      <c r="G77" t="s">
        <v>158</v>
      </c>
      <c r="H77" t="s">
        <v>53</v>
      </c>
      <c r="I77" t="s">
        <v>14</v>
      </c>
      <c r="J77">
        <v>1</v>
      </c>
      <c r="K77">
        <v>1736.0804652137399</v>
      </c>
      <c r="L77" s="9">
        <v>3.6574074074074074E-3</v>
      </c>
    </row>
    <row r="78" spans="1:12" x14ac:dyDescent="0.25">
      <c r="A78">
        <v>18</v>
      </c>
      <c r="B78" t="s">
        <v>32</v>
      </c>
      <c r="C78" t="s">
        <v>153</v>
      </c>
      <c r="D78">
        <v>298</v>
      </c>
      <c r="E78">
        <v>2</v>
      </c>
      <c r="F78">
        <v>895.2216796875</v>
      </c>
      <c r="G78" t="s">
        <v>47</v>
      </c>
      <c r="H78" t="s">
        <v>102</v>
      </c>
      <c r="I78" t="s">
        <v>14</v>
      </c>
      <c r="J78">
        <v>1</v>
      </c>
      <c r="K78">
        <v>934.04345703125</v>
      </c>
      <c r="L78" s="9">
        <v>3.6574074074074074E-3</v>
      </c>
    </row>
    <row r="79" spans="1:12" x14ac:dyDescent="0.25">
      <c r="A79">
        <v>43</v>
      </c>
      <c r="B79">
        <v>33291</v>
      </c>
      <c r="C79">
        <v>33549</v>
      </c>
      <c r="D79">
        <v>24</v>
      </c>
      <c r="E79">
        <v>2</v>
      </c>
      <c r="F79">
        <v>216.54609026111001</v>
      </c>
      <c r="G79" t="s">
        <v>147</v>
      </c>
      <c r="H79" t="s">
        <v>28</v>
      </c>
      <c r="I79" t="s">
        <v>14</v>
      </c>
      <c r="J79">
        <v>1</v>
      </c>
      <c r="K79">
        <v>1836.5349642768199</v>
      </c>
      <c r="L79" s="9">
        <v>3.6342592592592594E-3</v>
      </c>
    </row>
    <row r="80" spans="1:12" x14ac:dyDescent="0.25">
      <c r="A80">
        <v>107</v>
      </c>
      <c r="B80">
        <v>1114</v>
      </c>
      <c r="C80">
        <v>129</v>
      </c>
      <c r="D80">
        <v>38</v>
      </c>
      <c r="E80">
        <v>2</v>
      </c>
      <c r="F80">
        <v>443.33228780406398</v>
      </c>
      <c r="G80" t="s">
        <v>108</v>
      </c>
      <c r="H80" t="s">
        <v>22</v>
      </c>
      <c r="I80" t="s">
        <v>14</v>
      </c>
      <c r="J80">
        <v>1</v>
      </c>
      <c r="K80">
        <v>991.58653243409299</v>
      </c>
      <c r="L80" s="9">
        <v>3.6226851851851854E-3</v>
      </c>
    </row>
    <row r="81" spans="1:12" x14ac:dyDescent="0.25">
      <c r="A81">
        <v>52</v>
      </c>
      <c r="B81">
        <v>451</v>
      </c>
      <c r="C81">
        <v>2650</v>
      </c>
      <c r="D81">
        <v>3</v>
      </c>
      <c r="E81">
        <v>2</v>
      </c>
      <c r="F81">
        <v>1058.8497419694199</v>
      </c>
      <c r="G81" t="s">
        <v>137</v>
      </c>
      <c r="H81" t="s">
        <v>118</v>
      </c>
      <c r="I81" t="s">
        <v>14</v>
      </c>
      <c r="J81">
        <v>1</v>
      </c>
      <c r="K81">
        <v>1457.0578608426499</v>
      </c>
      <c r="L81" s="9">
        <v>3.6111111111111114E-3</v>
      </c>
    </row>
    <row r="82" spans="1:12" x14ac:dyDescent="0.25">
      <c r="A82">
        <v>51</v>
      </c>
      <c r="B82">
        <v>3900</v>
      </c>
      <c r="C82">
        <v>9339</v>
      </c>
      <c r="D82">
        <v>137</v>
      </c>
      <c r="E82">
        <v>2</v>
      </c>
      <c r="F82">
        <v>1034.2030430679499</v>
      </c>
      <c r="G82" t="s">
        <v>137</v>
      </c>
      <c r="H82" t="s">
        <v>118</v>
      </c>
      <c r="I82" t="s">
        <v>14</v>
      </c>
      <c r="J82">
        <v>1</v>
      </c>
      <c r="K82">
        <v>1160.2225226191099</v>
      </c>
      <c r="L82" s="9">
        <v>3.6111111111111114E-3</v>
      </c>
    </row>
    <row r="83" spans="1:12" x14ac:dyDescent="0.25">
      <c r="A83">
        <v>7</v>
      </c>
      <c r="B83">
        <v>12927</v>
      </c>
      <c r="C83">
        <v>15009</v>
      </c>
      <c r="D83">
        <v>422</v>
      </c>
      <c r="E83">
        <v>2</v>
      </c>
      <c r="F83">
        <v>1226.2543684293601</v>
      </c>
      <c r="G83" t="s">
        <v>159</v>
      </c>
      <c r="H83" t="s">
        <v>160</v>
      </c>
      <c r="I83" t="s">
        <v>14</v>
      </c>
      <c r="J83">
        <v>1</v>
      </c>
      <c r="K83">
        <v>1895.9181050434399</v>
      </c>
      <c r="L83" s="9">
        <v>3.5879629629629629E-3</v>
      </c>
    </row>
    <row r="84" spans="1:12" x14ac:dyDescent="0.25">
      <c r="A84">
        <v>85</v>
      </c>
      <c r="B84">
        <v>34350</v>
      </c>
      <c r="C84">
        <v>11700</v>
      </c>
      <c r="D84">
        <v>28</v>
      </c>
      <c r="E84">
        <v>2</v>
      </c>
      <c r="F84">
        <v>1722.75724835249</v>
      </c>
      <c r="G84" t="s">
        <v>161</v>
      </c>
      <c r="H84" t="s">
        <v>162</v>
      </c>
      <c r="I84" t="s">
        <v>14</v>
      </c>
      <c r="J84">
        <v>1</v>
      </c>
      <c r="K84">
        <v>2395.79783923889</v>
      </c>
      <c r="L84" s="9">
        <v>3.5879629629629629E-3</v>
      </c>
    </row>
    <row r="85" spans="1:12" x14ac:dyDescent="0.25">
      <c r="A85">
        <v>123</v>
      </c>
      <c r="B85">
        <v>687</v>
      </c>
      <c r="C85">
        <v>16031</v>
      </c>
      <c r="D85">
        <v>10</v>
      </c>
      <c r="E85">
        <v>1</v>
      </c>
      <c r="F85">
        <v>1417.84118652344</v>
      </c>
      <c r="G85" t="s">
        <v>36</v>
      </c>
      <c r="H85" t="s">
        <v>16</v>
      </c>
      <c r="I85" t="s">
        <v>14</v>
      </c>
      <c r="J85">
        <v>0</v>
      </c>
      <c r="K85">
        <v>2150.3744734246302</v>
      </c>
      <c r="L85" s="9">
        <v>3.5879629629629629E-3</v>
      </c>
    </row>
    <row r="86" spans="1:12" x14ac:dyDescent="0.25">
      <c r="A86">
        <v>94</v>
      </c>
      <c r="B86">
        <v>4423</v>
      </c>
      <c r="C86">
        <v>10824</v>
      </c>
      <c r="D86">
        <v>407</v>
      </c>
      <c r="E86">
        <v>1</v>
      </c>
      <c r="F86">
        <v>726.03000742197003</v>
      </c>
      <c r="G86" t="s">
        <v>163</v>
      </c>
      <c r="H86" t="s">
        <v>80</v>
      </c>
      <c r="I86" t="s">
        <v>14</v>
      </c>
      <c r="J86">
        <v>1</v>
      </c>
      <c r="K86">
        <v>2972.8056258000402</v>
      </c>
      <c r="L86" s="9">
        <v>3.5648148148148154E-3</v>
      </c>
    </row>
    <row r="87" spans="1:12" x14ac:dyDescent="0.25">
      <c r="A87">
        <v>45</v>
      </c>
      <c r="B87">
        <v>11701</v>
      </c>
      <c r="C87">
        <v>37655</v>
      </c>
      <c r="D87">
        <v>28</v>
      </c>
      <c r="E87">
        <v>1</v>
      </c>
      <c r="F87">
        <v>568.36463129240997</v>
      </c>
      <c r="G87" t="s">
        <v>77</v>
      </c>
      <c r="H87" t="s">
        <v>136</v>
      </c>
      <c r="I87" t="s">
        <v>14</v>
      </c>
      <c r="J87">
        <v>1</v>
      </c>
      <c r="K87">
        <v>702.13709211070102</v>
      </c>
      <c r="L87" s="9">
        <v>3.5648148148148154E-3</v>
      </c>
    </row>
    <row r="88" spans="1:12" x14ac:dyDescent="0.25">
      <c r="A88">
        <v>46</v>
      </c>
      <c r="B88" t="s">
        <v>61</v>
      </c>
      <c r="C88">
        <v>687</v>
      </c>
      <c r="D88">
        <v>10</v>
      </c>
      <c r="E88">
        <v>1</v>
      </c>
      <c r="F88">
        <v>0</v>
      </c>
      <c r="G88" t="s">
        <v>77</v>
      </c>
      <c r="H88" t="s">
        <v>136</v>
      </c>
      <c r="I88" t="s">
        <v>14</v>
      </c>
      <c r="J88">
        <v>1</v>
      </c>
      <c r="K88">
        <v>776.30964662320901</v>
      </c>
      <c r="L88" s="9">
        <v>3.5648148148148154E-3</v>
      </c>
    </row>
    <row r="89" spans="1:12" x14ac:dyDescent="0.25">
      <c r="A89">
        <v>124</v>
      </c>
      <c r="B89">
        <v>6422</v>
      </c>
      <c r="C89">
        <v>29987</v>
      </c>
      <c r="D89">
        <v>110</v>
      </c>
      <c r="E89">
        <v>2</v>
      </c>
      <c r="F89">
        <v>1239.625</v>
      </c>
      <c r="G89" t="s">
        <v>164</v>
      </c>
      <c r="H89" t="s">
        <v>165</v>
      </c>
      <c r="I89" t="s">
        <v>14</v>
      </c>
      <c r="J89">
        <v>0</v>
      </c>
      <c r="K89">
        <v>1881.0234375</v>
      </c>
      <c r="L89" s="9">
        <v>3.5648148148148154E-3</v>
      </c>
    </row>
    <row r="90" spans="1:12" x14ac:dyDescent="0.25">
      <c r="A90">
        <v>90</v>
      </c>
      <c r="B90">
        <v>37121</v>
      </c>
      <c r="C90">
        <v>26299</v>
      </c>
      <c r="D90">
        <v>2</v>
      </c>
      <c r="E90">
        <v>2</v>
      </c>
      <c r="F90">
        <v>939.34011964010995</v>
      </c>
      <c r="G90" t="s">
        <v>68</v>
      </c>
      <c r="H90" t="s">
        <v>166</v>
      </c>
      <c r="I90" t="s">
        <v>14</v>
      </c>
      <c r="J90">
        <v>1</v>
      </c>
      <c r="K90">
        <v>1156.42276967524</v>
      </c>
      <c r="L90" s="9">
        <v>3.5648148148148154E-3</v>
      </c>
    </row>
    <row r="91" spans="1:12" x14ac:dyDescent="0.25">
      <c r="A91">
        <v>32</v>
      </c>
      <c r="B91">
        <v>11701</v>
      </c>
      <c r="C91">
        <v>11693</v>
      </c>
      <c r="D91">
        <v>28</v>
      </c>
      <c r="E91">
        <v>1</v>
      </c>
      <c r="F91">
        <v>788.10922181606304</v>
      </c>
      <c r="G91" t="s">
        <v>60</v>
      </c>
      <c r="H91" t="s">
        <v>94</v>
      </c>
      <c r="I91" t="s">
        <v>14</v>
      </c>
      <c r="J91">
        <v>1</v>
      </c>
      <c r="K91">
        <v>931.105702280998</v>
      </c>
      <c r="L91" s="9">
        <v>3.5416666666666665E-3</v>
      </c>
    </row>
    <row r="92" spans="1:12" x14ac:dyDescent="0.25">
      <c r="A92">
        <v>92</v>
      </c>
      <c r="B92">
        <v>26212</v>
      </c>
      <c r="C92">
        <v>2574</v>
      </c>
      <c r="D92">
        <v>188</v>
      </c>
      <c r="E92">
        <v>2</v>
      </c>
      <c r="F92">
        <v>451.297212475077</v>
      </c>
      <c r="G92" t="s">
        <v>167</v>
      </c>
      <c r="H92" t="s">
        <v>168</v>
      </c>
      <c r="I92" t="s">
        <v>14</v>
      </c>
      <c r="J92">
        <v>1</v>
      </c>
      <c r="K92">
        <v>942.91242344037096</v>
      </c>
      <c r="L92" s="9">
        <v>3.5416666666666665E-3</v>
      </c>
    </row>
    <row r="93" spans="1:12" x14ac:dyDescent="0.25">
      <c r="A93">
        <v>39</v>
      </c>
      <c r="B93" t="s">
        <v>61</v>
      </c>
      <c r="C93">
        <v>687</v>
      </c>
      <c r="D93">
        <v>9</v>
      </c>
      <c r="E93">
        <v>2</v>
      </c>
      <c r="F93">
        <v>0</v>
      </c>
      <c r="G93" t="s">
        <v>95</v>
      </c>
      <c r="H93" t="s">
        <v>24</v>
      </c>
      <c r="I93" t="s">
        <v>14</v>
      </c>
      <c r="J93">
        <v>1</v>
      </c>
      <c r="K93">
        <v>29.763169306169701</v>
      </c>
      <c r="L93" s="9">
        <v>3.530092592592592E-3</v>
      </c>
    </row>
    <row r="94" spans="1:12" x14ac:dyDescent="0.25">
      <c r="A94">
        <v>91</v>
      </c>
      <c r="B94">
        <v>33627</v>
      </c>
      <c r="C94" t="s">
        <v>109</v>
      </c>
      <c r="D94">
        <v>188</v>
      </c>
      <c r="E94">
        <v>1</v>
      </c>
      <c r="F94">
        <v>670.72564514925796</v>
      </c>
      <c r="G94" t="s">
        <v>169</v>
      </c>
      <c r="H94" t="s">
        <v>167</v>
      </c>
      <c r="I94" t="s">
        <v>14</v>
      </c>
      <c r="J94">
        <v>1</v>
      </c>
      <c r="K94">
        <v>1155.13737972533</v>
      </c>
      <c r="L94" s="9">
        <v>3.530092592592592E-3</v>
      </c>
    </row>
    <row r="95" spans="1:12" x14ac:dyDescent="0.25">
      <c r="A95">
        <v>5</v>
      </c>
      <c r="B95">
        <v>17127</v>
      </c>
      <c r="C95" t="s">
        <v>170</v>
      </c>
      <c r="D95">
        <v>90</v>
      </c>
      <c r="E95">
        <v>1</v>
      </c>
      <c r="F95">
        <v>1711.5625</v>
      </c>
      <c r="G95" t="s">
        <v>57</v>
      </c>
      <c r="H95" t="s">
        <v>171</v>
      </c>
      <c r="I95" t="s">
        <v>14</v>
      </c>
      <c r="J95">
        <v>-1</v>
      </c>
      <c r="K95">
        <v>2419.5625</v>
      </c>
      <c r="L95" s="9">
        <v>3.530092592592592E-3</v>
      </c>
    </row>
    <row r="96" spans="1:12" x14ac:dyDescent="0.25">
      <c r="A96">
        <v>33</v>
      </c>
      <c r="B96">
        <v>2637</v>
      </c>
      <c r="C96">
        <v>15892</v>
      </c>
      <c r="D96">
        <v>73</v>
      </c>
      <c r="E96">
        <v>1</v>
      </c>
      <c r="F96">
        <v>214.414590667498</v>
      </c>
      <c r="G96" t="s">
        <v>94</v>
      </c>
      <c r="H96" t="s">
        <v>84</v>
      </c>
      <c r="I96" t="s">
        <v>14</v>
      </c>
      <c r="J96">
        <v>1</v>
      </c>
      <c r="K96">
        <v>341.30620781415303</v>
      </c>
      <c r="L96" s="9">
        <v>3.5185185185185185E-3</v>
      </c>
    </row>
    <row r="97" spans="1:12" x14ac:dyDescent="0.25">
      <c r="A97">
        <v>62</v>
      </c>
      <c r="B97">
        <v>26949</v>
      </c>
      <c r="C97" t="s">
        <v>145</v>
      </c>
      <c r="D97">
        <v>6</v>
      </c>
      <c r="E97">
        <v>1</v>
      </c>
      <c r="F97">
        <v>442.20024061202997</v>
      </c>
      <c r="G97" t="s">
        <v>134</v>
      </c>
      <c r="H97" t="s">
        <v>78</v>
      </c>
      <c r="I97" t="s">
        <v>14</v>
      </c>
      <c r="J97">
        <v>1</v>
      </c>
      <c r="K97">
        <v>722.165684986423</v>
      </c>
      <c r="L97" s="9">
        <v>3.5185185185185185E-3</v>
      </c>
    </row>
    <row r="98" spans="1:12" x14ac:dyDescent="0.25">
      <c r="A98">
        <v>78</v>
      </c>
      <c r="B98">
        <v>11635</v>
      </c>
      <c r="C98" t="s">
        <v>172</v>
      </c>
      <c r="D98">
        <v>98</v>
      </c>
      <c r="E98">
        <v>1</v>
      </c>
      <c r="F98">
        <v>868.55630709203695</v>
      </c>
      <c r="G98" t="s">
        <v>89</v>
      </c>
      <c r="H98" t="s">
        <v>115</v>
      </c>
      <c r="I98" t="s">
        <v>14</v>
      </c>
      <c r="J98">
        <v>1</v>
      </c>
      <c r="K98">
        <v>2252.7621418859499</v>
      </c>
      <c r="L98" s="9">
        <v>3.5185185185185185E-3</v>
      </c>
    </row>
    <row r="99" spans="1:12" x14ac:dyDescent="0.25">
      <c r="A99">
        <v>71</v>
      </c>
      <c r="B99">
        <v>29981</v>
      </c>
      <c r="C99">
        <v>2059</v>
      </c>
      <c r="D99">
        <v>25</v>
      </c>
      <c r="E99">
        <v>2</v>
      </c>
      <c r="F99">
        <v>590.73688964458597</v>
      </c>
      <c r="G99" t="s">
        <v>86</v>
      </c>
      <c r="H99" t="s">
        <v>111</v>
      </c>
      <c r="I99" t="s">
        <v>14</v>
      </c>
      <c r="J99">
        <v>1</v>
      </c>
      <c r="K99">
        <v>1013.81389135269</v>
      </c>
      <c r="L99" s="9">
        <v>3.5185185185185185E-3</v>
      </c>
    </row>
    <row r="100" spans="1:12" x14ac:dyDescent="0.25">
      <c r="A100">
        <v>31</v>
      </c>
      <c r="B100">
        <v>837</v>
      </c>
      <c r="C100">
        <v>11340</v>
      </c>
      <c r="D100">
        <v>94</v>
      </c>
      <c r="E100">
        <v>2</v>
      </c>
      <c r="F100">
        <v>1173.72873387967</v>
      </c>
      <c r="G100" t="s">
        <v>97</v>
      </c>
      <c r="H100" t="s">
        <v>60</v>
      </c>
      <c r="I100" t="s">
        <v>14</v>
      </c>
      <c r="J100">
        <v>1</v>
      </c>
      <c r="K100">
        <v>4436.0163300721797</v>
      </c>
      <c r="L100" s="9">
        <v>3.5185185185185185E-3</v>
      </c>
    </row>
    <row r="101" spans="1:12" x14ac:dyDescent="0.25">
      <c r="A101">
        <v>29</v>
      </c>
      <c r="B101">
        <v>9425</v>
      </c>
      <c r="C101">
        <v>9364</v>
      </c>
      <c r="D101">
        <v>137</v>
      </c>
      <c r="E101">
        <v>2</v>
      </c>
      <c r="F101">
        <v>1203.88323586807</v>
      </c>
      <c r="G101" t="s">
        <v>97</v>
      </c>
      <c r="H101" t="s">
        <v>60</v>
      </c>
      <c r="I101" t="s">
        <v>14</v>
      </c>
      <c r="J101">
        <v>1</v>
      </c>
      <c r="K101">
        <v>2064.0145383381901</v>
      </c>
      <c r="L101" s="9">
        <v>3.5185185185185185E-3</v>
      </c>
    </row>
    <row r="102" spans="1:12" x14ac:dyDescent="0.25">
      <c r="A102">
        <v>25</v>
      </c>
      <c r="B102">
        <v>26949</v>
      </c>
      <c r="C102" t="s">
        <v>145</v>
      </c>
      <c r="D102">
        <v>6</v>
      </c>
      <c r="E102">
        <v>1</v>
      </c>
      <c r="F102">
        <v>0</v>
      </c>
      <c r="G102" t="s">
        <v>48</v>
      </c>
      <c r="H102" t="s">
        <v>173</v>
      </c>
      <c r="I102" t="s">
        <v>14</v>
      </c>
      <c r="J102">
        <v>1</v>
      </c>
      <c r="K102">
        <v>489.32838439941401</v>
      </c>
      <c r="L102" s="9">
        <v>3.5185185185185185E-3</v>
      </c>
    </row>
    <row r="103" spans="1:12" x14ac:dyDescent="0.25">
      <c r="A103">
        <v>24</v>
      </c>
      <c r="B103">
        <v>26722</v>
      </c>
      <c r="C103">
        <v>24648</v>
      </c>
      <c r="D103">
        <v>436</v>
      </c>
      <c r="E103">
        <v>1</v>
      </c>
      <c r="F103">
        <v>871.95866394043003</v>
      </c>
      <c r="G103" t="s">
        <v>48</v>
      </c>
      <c r="H103" t="s">
        <v>173</v>
      </c>
      <c r="I103" t="s">
        <v>14</v>
      </c>
      <c r="J103">
        <v>1</v>
      </c>
      <c r="K103">
        <v>1050.88049543649</v>
      </c>
      <c r="L103" s="9">
        <v>3.5185185185185185E-3</v>
      </c>
    </row>
    <row r="104" spans="1:12" x14ac:dyDescent="0.25">
      <c r="A104">
        <v>23</v>
      </c>
      <c r="B104">
        <v>11700</v>
      </c>
      <c r="C104">
        <v>3257</v>
      </c>
      <c r="D104">
        <v>28</v>
      </c>
      <c r="E104">
        <v>2</v>
      </c>
      <c r="F104">
        <v>459.38125920551801</v>
      </c>
      <c r="G104" t="s">
        <v>59</v>
      </c>
      <c r="H104" t="s">
        <v>48</v>
      </c>
      <c r="I104" t="s">
        <v>14</v>
      </c>
      <c r="J104">
        <v>1</v>
      </c>
      <c r="K104">
        <v>835.77482221243599</v>
      </c>
      <c r="L104" s="9">
        <v>3.5185185185185185E-3</v>
      </c>
    </row>
    <row r="105" spans="1:12" x14ac:dyDescent="0.25">
      <c r="A105">
        <v>14</v>
      </c>
      <c r="B105">
        <v>37121</v>
      </c>
      <c r="C105">
        <v>26301</v>
      </c>
      <c r="D105">
        <v>2</v>
      </c>
      <c r="E105">
        <v>2</v>
      </c>
      <c r="F105">
        <v>183.79070244939101</v>
      </c>
      <c r="G105" t="s">
        <v>105</v>
      </c>
      <c r="H105" t="s">
        <v>138</v>
      </c>
      <c r="I105" t="s">
        <v>14</v>
      </c>
      <c r="J105">
        <v>1</v>
      </c>
      <c r="K105">
        <v>413.90306989893202</v>
      </c>
      <c r="L105" s="9">
        <v>3.5185185185185185E-3</v>
      </c>
    </row>
    <row r="106" spans="1:12" x14ac:dyDescent="0.25">
      <c r="A106">
        <v>65</v>
      </c>
      <c r="B106">
        <v>33627</v>
      </c>
      <c r="C106">
        <v>2596</v>
      </c>
      <c r="D106">
        <v>188</v>
      </c>
      <c r="E106">
        <v>1</v>
      </c>
      <c r="F106">
        <v>405.71972778671898</v>
      </c>
      <c r="G106" t="s">
        <v>135</v>
      </c>
      <c r="H106" t="s">
        <v>174</v>
      </c>
      <c r="I106" t="s">
        <v>14</v>
      </c>
      <c r="J106">
        <v>1</v>
      </c>
      <c r="K106">
        <v>1212.13484333574</v>
      </c>
      <c r="L106" s="9">
        <v>3.5069444444444445E-3</v>
      </c>
    </row>
    <row r="107" spans="1:12" x14ac:dyDescent="0.25">
      <c r="A107">
        <v>36</v>
      </c>
      <c r="B107">
        <v>27945</v>
      </c>
      <c r="C107">
        <v>27844</v>
      </c>
      <c r="D107">
        <v>36</v>
      </c>
      <c r="E107">
        <v>1</v>
      </c>
      <c r="F107">
        <v>15.798828125</v>
      </c>
      <c r="G107" t="s">
        <v>84</v>
      </c>
      <c r="H107" t="s">
        <v>76</v>
      </c>
      <c r="I107" t="s">
        <v>14</v>
      </c>
      <c r="J107">
        <v>1</v>
      </c>
      <c r="K107">
        <v>213.10635617462501</v>
      </c>
      <c r="L107" s="9">
        <v>3.5069444444444445E-3</v>
      </c>
    </row>
    <row r="108" spans="1:12" x14ac:dyDescent="0.25">
      <c r="A108">
        <v>54</v>
      </c>
      <c r="B108">
        <v>29802</v>
      </c>
      <c r="C108" t="s">
        <v>175</v>
      </c>
      <c r="D108">
        <v>139</v>
      </c>
      <c r="E108">
        <v>2</v>
      </c>
      <c r="F108">
        <v>0</v>
      </c>
      <c r="G108" t="s">
        <v>154</v>
      </c>
      <c r="H108" t="s">
        <v>29</v>
      </c>
      <c r="I108" t="s">
        <v>14</v>
      </c>
      <c r="J108">
        <v>1</v>
      </c>
      <c r="K108">
        <v>125.182332422293</v>
      </c>
      <c r="L108" s="9">
        <v>3.5069444444444445E-3</v>
      </c>
    </row>
    <row r="109" spans="1:12" x14ac:dyDescent="0.25">
      <c r="A109">
        <v>82</v>
      </c>
      <c r="B109">
        <v>449</v>
      </c>
      <c r="C109">
        <v>29907</v>
      </c>
      <c r="D109">
        <v>82</v>
      </c>
      <c r="E109">
        <v>1</v>
      </c>
      <c r="F109">
        <v>605.27438529845801</v>
      </c>
      <c r="G109" t="s">
        <v>88</v>
      </c>
      <c r="H109" t="s">
        <v>90</v>
      </c>
      <c r="I109" t="s">
        <v>14</v>
      </c>
      <c r="J109">
        <v>1</v>
      </c>
      <c r="K109">
        <v>1149.4573291643301</v>
      </c>
      <c r="L109" s="9">
        <v>3.5069444444444445E-3</v>
      </c>
    </row>
    <row r="110" spans="1:12" x14ac:dyDescent="0.25">
      <c r="A110">
        <v>73</v>
      </c>
      <c r="B110">
        <v>37369</v>
      </c>
      <c r="C110">
        <v>33432</v>
      </c>
      <c r="D110">
        <v>211</v>
      </c>
      <c r="E110">
        <v>2</v>
      </c>
      <c r="F110">
        <v>507.16845703125</v>
      </c>
      <c r="G110" t="s">
        <v>176</v>
      </c>
      <c r="H110" t="s">
        <v>93</v>
      </c>
      <c r="I110" t="s">
        <v>14</v>
      </c>
      <c r="J110">
        <v>1</v>
      </c>
      <c r="K110">
        <v>647.087567704511</v>
      </c>
      <c r="L110" s="9">
        <v>3.5069444444444445E-3</v>
      </c>
    </row>
    <row r="111" spans="1:12" x14ac:dyDescent="0.25">
      <c r="A111">
        <v>67</v>
      </c>
      <c r="B111" t="s">
        <v>32</v>
      </c>
      <c r="C111" t="s">
        <v>177</v>
      </c>
      <c r="D111">
        <v>298</v>
      </c>
      <c r="E111">
        <v>1</v>
      </c>
      <c r="F111">
        <v>622.53927612304699</v>
      </c>
      <c r="G111" t="s">
        <v>174</v>
      </c>
      <c r="H111" t="s">
        <v>178</v>
      </c>
      <c r="I111" t="s">
        <v>14</v>
      </c>
      <c r="J111">
        <v>1</v>
      </c>
      <c r="K111">
        <v>1325.3002624511701</v>
      </c>
      <c r="L111" s="9">
        <v>3.5069444444444445E-3</v>
      </c>
    </row>
    <row r="112" spans="1:12" x14ac:dyDescent="0.25">
      <c r="A112">
        <v>66</v>
      </c>
      <c r="B112">
        <v>9645</v>
      </c>
      <c r="C112" t="s">
        <v>179</v>
      </c>
      <c r="D112">
        <v>173</v>
      </c>
      <c r="E112">
        <v>2</v>
      </c>
      <c r="F112">
        <v>306.21005630493198</v>
      </c>
      <c r="G112" t="s">
        <v>174</v>
      </c>
      <c r="H112" t="s">
        <v>178</v>
      </c>
      <c r="I112" t="s">
        <v>14</v>
      </c>
      <c r="J112">
        <v>1</v>
      </c>
      <c r="K112">
        <v>473.35523028671702</v>
      </c>
      <c r="L112" s="9">
        <v>3.5069444444444445E-3</v>
      </c>
    </row>
    <row r="113" spans="1:12" x14ac:dyDescent="0.25">
      <c r="A113">
        <v>58</v>
      </c>
      <c r="B113" t="s">
        <v>32</v>
      </c>
      <c r="C113" t="s">
        <v>153</v>
      </c>
      <c r="D113">
        <v>298</v>
      </c>
      <c r="E113">
        <v>2</v>
      </c>
      <c r="F113">
        <v>993.24011230468795</v>
      </c>
      <c r="G113" t="s">
        <v>92</v>
      </c>
      <c r="H113" t="s">
        <v>180</v>
      </c>
      <c r="I113" t="s">
        <v>14</v>
      </c>
      <c r="J113">
        <v>1</v>
      </c>
      <c r="K113">
        <v>2258.84301757813</v>
      </c>
      <c r="L113" s="9">
        <v>3.5069444444444445E-3</v>
      </c>
    </row>
    <row r="114" spans="1:12" x14ac:dyDescent="0.25">
      <c r="A114">
        <v>49</v>
      </c>
      <c r="B114">
        <v>115</v>
      </c>
      <c r="C114">
        <v>14640</v>
      </c>
      <c r="D114">
        <v>10</v>
      </c>
      <c r="E114">
        <v>2</v>
      </c>
      <c r="F114">
        <v>781.57028263807297</v>
      </c>
      <c r="G114" t="s">
        <v>136</v>
      </c>
      <c r="H114" t="s">
        <v>117</v>
      </c>
      <c r="I114" t="s">
        <v>14</v>
      </c>
      <c r="J114">
        <v>1</v>
      </c>
      <c r="K114">
        <v>2886.4453332927101</v>
      </c>
      <c r="L114" s="9">
        <v>3.4953703703703705E-3</v>
      </c>
    </row>
    <row r="115" spans="1:12" x14ac:dyDescent="0.25">
      <c r="A115">
        <v>86</v>
      </c>
      <c r="B115">
        <v>10825</v>
      </c>
      <c r="C115" t="s">
        <v>181</v>
      </c>
      <c r="D115">
        <v>407</v>
      </c>
      <c r="E115">
        <v>2</v>
      </c>
      <c r="F115">
        <v>946.77609252929699</v>
      </c>
      <c r="G115" t="s">
        <v>162</v>
      </c>
      <c r="H115" t="s">
        <v>39</v>
      </c>
      <c r="I115" t="s">
        <v>14</v>
      </c>
      <c r="J115">
        <v>1</v>
      </c>
      <c r="K115">
        <v>2759.6997938156101</v>
      </c>
      <c r="L115" s="9">
        <v>3.4953703703703705E-3</v>
      </c>
    </row>
    <row r="116" spans="1:12" x14ac:dyDescent="0.25">
      <c r="A116">
        <v>83</v>
      </c>
      <c r="B116">
        <v>33627</v>
      </c>
      <c r="C116">
        <v>1048</v>
      </c>
      <c r="D116">
        <v>188</v>
      </c>
      <c r="E116">
        <v>1</v>
      </c>
      <c r="F116">
        <v>983.98833290485697</v>
      </c>
      <c r="G116" t="s">
        <v>90</v>
      </c>
      <c r="H116" t="s">
        <v>161</v>
      </c>
      <c r="I116" t="s">
        <v>14</v>
      </c>
      <c r="J116">
        <v>1</v>
      </c>
      <c r="K116">
        <v>1580.3824442001201</v>
      </c>
      <c r="L116" s="9">
        <v>3.4953703703703705E-3</v>
      </c>
    </row>
    <row r="117" spans="1:12" x14ac:dyDescent="0.25">
      <c r="A117">
        <v>41</v>
      </c>
      <c r="B117" t="s">
        <v>32</v>
      </c>
      <c r="C117" t="s">
        <v>182</v>
      </c>
      <c r="D117">
        <v>298</v>
      </c>
      <c r="E117">
        <v>2</v>
      </c>
      <c r="F117">
        <v>849.92393493652298</v>
      </c>
      <c r="G117" t="s">
        <v>24</v>
      </c>
      <c r="H117" t="s">
        <v>147</v>
      </c>
      <c r="I117" t="s">
        <v>14</v>
      </c>
      <c r="J117">
        <v>1</v>
      </c>
      <c r="K117">
        <v>864.42784118652298</v>
      </c>
      <c r="L117" s="9">
        <v>3.4953703703703705E-3</v>
      </c>
    </row>
    <row r="118" spans="1:12" x14ac:dyDescent="0.25">
      <c r="A118">
        <v>70</v>
      </c>
      <c r="B118">
        <v>34577</v>
      </c>
      <c r="C118">
        <v>26616</v>
      </c>
      <c r="D118">
        <v>422</v>
      </c>
      <c r="E118">
        <v>1</v>
      </c>
      <c r="F118">
        <v>1142.7272453610301</v>
      </c>
      <c r="G118" t="s">
        <v>183</v>
      </c>
      <c r="H118" t="s">
        <v>152</v>
      </c>
      <c r="I118" t="s">
        <v>14</v>
      </c>
      <c r="J118">
        <v>1</v>
      </c>
      <c r="K118">
        <v>1329.0478200866701</v>
      </c>
      <c r="L118" s="9">
        <v>3.4953703703703705E-3</v>
      </c>
    </row>
    <row r="119" spans="1:12" x14ac:dyDescent="0.25">
      <c r="A119">
        <v>21</v>
      </c>
      <c r="B119">
        <v>2636</v>
      </c>
      <c r="C119">
        <v>14920</v>
      </c>
      <c r="D119">
        <v>73</v>
      </c>
      <c r="E119">
        <v>2</v>
      </c>
      <c r="F119">
        <v>1050.1345647649</v>
      </c>
      <c r="G119" t="s">
        <v>102</v>
      </c>
      <c r="H119" t="s">
        <v>184</v>
      </c>
      <c r="I119" t="s">
        <v>14</v>
      </c>
      <c r="J119">
        <v>1</v>
      </c>
      <c r="K119">
        <v>1445.8614081804001</v>
      </c>
      <c r="L119" s="9">
        <v>3.4953703703703705E-3</v>
      </c>
    </row>
    <row r="120" spans="1:12" x14ac:dyDescent="0.25">
      <c r="A120">
        <v>16</v>
      </c>
      <c r="B120">
        <v>843</v>
      </c>
      <c r="C120">
        <v>8895</v>
      </c>
      <c r="D120">
        <v>295</v>
      </c>
      <c r="E120">
        <v>1</v>
      </c>
      <c r="F120">
        <v>438.64230502354599</v>
      </c>
      <c r="G120" t="s">
        <v>185</v>
      </c>
      <c r="H120" t="s">
        <v>139</v>
      </c>
      <c r="I120" t="s">
        <v>14</v>
      </c>
      <c r="J120">
        <v>1</v>
      </c>
      <c r="K120">
        <v>759.34527766121005</v>
      </c>
      <c r="L120" s="9">
        <v>3.4953703703703705E-3</v>
      </c>
    </row>
    <row r="121" spans="1:12" x14ac:dyDescent="0.25">
      <c r="A121">
        <v>28</v>
      </c>
      <c r="B121">
        <v>790</v>
      </c>
      <c r="C121">
        <v>15892</v>
      </c>
      <c r="D121">
        <v>73</v>
      </c>
      <c r="E121">
        <v>1</v>
      </c>
      <c r="F121">
        <v>101.31404820158799</v>
      </c>
      <c r="G121" t="s">
        <v>83</v>
      </c>
      <c r="H121" t="s">
        <v>97</v>
      </c>
      <c r="I121" t="s">
        <v>14</v>
      </c>
      <c r="J121">
        <v>1</v>
      </c>
      <c r="K121">
        <v>2803.02460624574</v>
      </c>
      <c r="L121" s="9">
        <v>3.4953703703703705E-3</v>
      </c>
    </row>
    <row r="122" spans="1:12" x14ac:dyDescent="0.25">
      <c r="A122">
        <v>55</v>
      </c>
      <c r="B122">
        <v>34006</v>
      </c>
      <c r="C122">
        <v>29803</v>
      </c>
      <c r="D122">
        <v>13</v>
      </c>
      <c r="E122">
        <v>2</v>
      </c>
      <c r="F122">
        <v>411.93644332885702</v>
      </c>
      <c r="G122" t="s">
        <v>29</v>
      </c>
      <c r="H122" t="s">
        <v>155</v>
      </c>
      <c r="I122" t="s">
        <v>14</v>
      </c>
      <c r="J122">
        <v>1</v>
      </c>
      <c r="K122">
        <v>1891.14523563534</v>
      </c>
      <c r="L122" s="9">
        <v>3.4953703703703705E-3</v>
      </c>
    </row>
    <row r="123" spans="1:12" x14ac:dyDescent="0.25">
      <c r="A123">
        <v>56</v>
      </c>
      <c r="B123">
        <v>1436</v>
      </c>
      <c r="C123">
        <v>33966</v>
      </c>
      <c r="D123">
        <v>13</v>
      </c>
      <c r="E123">
        <v>2</v>
      </c>
      <c r="F123">
        <v>767.03529644012497</v>
      </c>
      <c r="G123" t="s">
        <v>29</v>
      </c>
      <c r="H123" t="s">
        <v>155</v>
      </c>
      <c r="I123" t="s">
        <v>14</v>
      </c>
      <c r="J123">
        <v>1</v>
      </c>
      <c r="K123">
        <v>1891.14523563534</v>
      </c>
      <c r="L123" s="9">
        <v>3.4953703703703705E-3</v>
      </c>
    </row>
    <row r="124" spans="1:12" x14ac:dyDescent="0.25">
      <c r="A124">
        <v>60</v>
      </c>
      <c r="B124" t="s">
        <v>26</v>
      </c>
      <c r="C124" t="s">
        <v>27</v>
      </c>
      <c r="D124">
        <v>298</v>
      </c>
      <c r="E124">
        <v>2</v>
      </c>
      <c r="F124">
        <v>794.6875</v>
      </c>
      <c r="G124" t="s">
        <v>180</v>
      </c>
      <c r="H124" t="s">
        <v>158</v>
      </c>
      <c r="I124" t="s">
        <v>14</v>
      </c>
      <c r="J124">
        <v>1</v>
      </c>
      <c r="K124">
        <v>1556.40686035156</v>
      </c>
      <c r="L124" s="9">
        <v>3.483796296296296E-3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workbookViewId="0">
      <selection sqref="A1:L107"/>
    </sheetView>
  </sheetViews>
  <sheetFormatPr defaultRowHeight="15" x14ac:dyDescent="0.25"/>
  <sheetData>
    <row r="1" spans="1:12" x14ac:dyDescent="0.25">
      <c r="A1">
        <v>82</v>
      </c>
      <c r="B1" t="s">
        <v>11</v>
      </c>
      <c r="C1">
        <v>8898</v>
      </c>
      <c r="D1">
        <v>272</v>
      </c>
      <c r="E1">
        <v>2</v>
      </c>
      <c r="F1">
        <v>0</v>
      </c>
      <c r="G1" t="s">
        <v>12</v>
      </c>
      <c r="H1" t="s">
        <v>22</v>
      </c>
      <c r="I1" t="s">
        <v>14</v>
      </c>
      <c r="J1">
        <v>1</v>
      </c>
      <c r="K1">
        <v>1332.9860570000001</v>
      </c>
      <c r="L1" s="9">
        <v>7.7905092592592595E-2</v>
      </c>
    </row>
    <row r="2" spans="1:12" x14ac:dyDescent="0.25">
      <c r="A2">
        <v>69</v>
      </c>
      <c r="B2">
        <v>23786</v>
      </c>
      <c r="C2">
        <v>8503</v>
      </c>
      <c r="D2">
        <v>407</v>
      </c>
      <c r="E2">
        <v>2</v>
      </c>
      <c r="F2">
        <v>75.737972166899993</v>
      </c>
      <c r="G2" t="s">
        <v>93</v>
      </c>
      <c r="H2" t="s">
        <v>166</v>
      </c>
      <c r="I2" t="s">
        <v>14</v>
      </c>
      <c r="J2">
        <v>1</v>
      </c>
      <c r="K2">
        <v>1207.0803596088699</v>
      </c>
      <c r="L2" s="9">
        <v>7.1527777777777787E-2</v>
      </c>
    </row>
    <row r="3" spans="1:12" x14ac:dyDescent="0.25">
      <c r="A3">
        <v>43</v>
      </c>
      <c r="B3">
        <v>6393</v>
      </c>
      <c r="C3">
        <v>14715</v>
      </c>
      <c r="D3">
        <v>267</v>
      </c>
      <c r="E3">
        <v>2</v>
      </c>
      <c r="F3">
        <v>0</v>
      </c>
      <c r="G3" t="s">
        <v>24</v>
      </c>
      <c r="H3" t="s">
        <v>180</v>
      </c>
      <c r="I3" t="s">
        <v>14</v>
      </c>
      <c r="J3">
        <v>1</v>
      </c>
      <c r="K3">
        <v>215.93215738543299</v>
      </c>
      <c r="L3" s="9">
        <v>6.0057870370370366E-2</v>
      </c>
    </row>
    <row r="4" spans="1:12" x14ac:dyDescent="0.25">
      <c r="A4">
        <v>16</v>
      </c>
      <c r="B4" t="s">
        <v>17</v>
      </c>
      <c r="C4" t="s">
        <v>18</v>
      </c>
      <c r="D4" t="s">
        <v>19</v>
      </c>
      <c r="E4">
        <v>2</v>
      </c>
      <c r="F4">
        <v>743.08632986971099</v>
      </c>
      <c r="G4" t="s">
        <v>20</v>
      </c>
      <c r="H4" t="s">
        <v>186</v>
      </c>
      <c r="I4" t="s">
        <v>14</v>
      </c>
      <c r="J4">
        <v>1</v>
      </c>
      <c r="K4">
        <v>988.43797602792699</v>
      </c>
      <c r="L4" s="9">
        <v>4.9849537037037039E-2</v>
      </c>
    </row>
    <row r="5" spans="1:12" x14ac:dyDescent="0.25">
      <c r="A5">
        <v>97</v>
      </c>
      <c r="B5">
        <v>25605</v>
      </c>
      <c r="C5">
        <v>29545</v>
      </c>
      <c r="D5">
        <v>422</v>
      </c>
      <c r="E5">
        <v>2</v>
      </c>
      <c r="F5">
        <v>0</v>
      </c>
      <c r="G5" t="s">
        <v>15</v>
      </c>
      <c r="H5" t="s">
        <v>16</v>
      </c>
      <c r="I5" t="s">
        <v>14</v>
      </c>
      <c r="J5">
        <v>1</v>
      </c>
      <c r="K5">
        <v>39.047032999999999</v>
      </c>
      <c r="L5" s="9">
        <v>4.6655092592592595E-2</v>
      </c>
    </row>
    <row r="6" spans="1:12" x14ac:dyDescent="0.25">
      <c r="A6">
        <v>7</v>
      </c>
      <c r="B6" t="s">
        <v>54</v>
      </c>
      <c r="C6">
        <v>37121</v>
      </c>
      <c r="D6" t="s">
        <v>55</v>
      </c>
      <c r="E6">
        <v>1</v>
      </c>
      <c r="F6">
        <v>13.83</v>
      </c>
      <c r="G6" t="s">
        <v>187</v>
      </c>
      <c r="H6" t="s">
        <v>57</v>
      </c>
      <c r="I6" t="s">
        <v>14</v>
      </c>
      <c r="J6">
        <v>1</v>
      </c>
      <c r="K6">
        <v>83.631487870000001</v>
      </c>
      <c r="L6" s="9">
        <v>4.5798611111111109E-2</v>
      </c>
    </row>
    <row r="7" spans="1:12" x14ac:dyDescent="0.25">
      <c r="A7">
        <v>29</v>
      </c>
      <c r="B7" t="s">
        <v>188</v>
      </c>
      <c r="C7" t="s">
        <v>189</v>
      </c>
      <c r="D7">
        <v>436</v>
      </c>
      <c r="E7">
        <v>1</v>
      </c>
      <c r="F7">
        <v>0</v>
      </c>
      <c r="G7" t="s">
        <v>47</v>
      </c>
      <c r="H7" t="s">
        <v>94</v>
      </c>
      <c r="I7" t="s">
        <v>14</v>
      </c>
      <c r="J7">
        <v>1</v>
      </c>
      <c r="K7">
        <v>182.83269715480901</v>
      </c>
      <c r="L7" s="9">
        <v>3.5335648148148151E-2</v>
      </c>
    </row>
    <row r="8" spans="1:12" x14ac:dyDescent="0.25">
      <c r="A8">
        <v>68</v>
      </c>
      <c r="B8">
        <v>37121</v>
      </c>
      <c r="C8">
        <v>26301</v>
      </c>
      <c r="D8">
        <v>2</v>
      </c>
      <c r="E8">
        <v>2</v>
      </c>
      <c r="F8">
        <v>912.22411279161895</v>
      </c>
      <c r="G8" t="s">
        <v>93</v>
      </c>
      <c r="H8" t="s">
        <v>39</v>
      </c>
      <c r="I8" t="s">
        <v>14</v>
      </c>
      <c r="J8">
        <v>1</v>
      </c>
      <c r="K8">
        <v>1062.3698712620501</v>
      </c>
      <c r="L8" s="9">
        <v>3.2349537037037038E-2</v>
      </c>
    </row>
    <row r="9" spans="1:12" x14ac:dyDescent="0.25">
      <c r="A9">
        <v>75</v>
      </c>
      <c r="B9">
        <v>2216</v>
      </c>
      <c r="C9" t="s">
        <v>38</v>
      </c>
      <c r="D9">
        <v>381</v>
      </c>
      <c r="E9">
        <v>1</v>
      </c>
      <c r="F9">
        <v>629.71408609955495</v>
      </c>
      <c r="G9" t="s">
        <v>39</v>
      </c>
      <c r="H9" t="s">
        <v>190</v>
      </c>
      <c r="I9" t="s">
        <v>14</v>
      </c>
      <c r="J9">
        <v>1</v>
      </c>
      <c r="K9">
        <v>767.64971110911904</v>
      </c>
      <c r="L9" s="9">
        <v>2.8483796296296295E-2</v>
      </c>
    </row>
    <row r="10" spans="1:12" x14ac:dyDescent="0.25">
      <c r="A10">
        <v>87</v>
      </c>
      <c r="B10">
        <v>33432</v>
      </c>
      <c r="C10">
        <v>25940</v>
      </c>
      <c r="D10" t="s">
        <v>191</v>
      </c>
      <c r="E10">
        <v>1</v>
      </c>
      <c r="F10">
        <v>0</v>
      </c>
      <c r="G10" t="s">
        <v>122</v>
      </c>
      <c r="H10" t="s">
        <v>128</v>
      </c>
      <c r="I10" t="s">
        <v>14</v>
      </c>
      <c r="J10">
        <v>1</v>
      </c>
      <c r="K10">
        <v>227.01100706639599</v>
      </c>
      <c r="L10" s="9">
        <v>2.8275462962962964E-2</v>
      </c>
    </row>
    <row r="11" spans="1:12" x14ac:dyDescent="0.25">
      <c r="A11">
        <v>96</v>
      </c>
      <c r="B11">
        <v>1048</v>
      </c>
      <c r="C11">
        <v>477</v>
      </c>
      <c r="D11">
        <v>188</v>
      </c>
      <c r="E11">
        <v>1</v>
      </c>
      <c r="F11">
        <v>0</v>
      </c>
      <c r="G11" t="s">
        <v>30</v>
      </c>
      <c r="H11" t="s">
        <v>31</v>
      </c>
      <c r="I11" t="s">
        <v>14</v>
      </c>
      <c r="J11">
        <v>1</v>
      </c>
      <c r="K11">
        <v>0</v>
      </c>
      <c r="L11" s="9">
        <v>2.5532407407407406E-2</v>
      </c>
    </row>
    <row r="12" spans="1:12" x14ac:dyDescent="0.25">
      <c r="A12">
        <v>94</v>
      </c>
      <c r="B12" t="s">
        <v>32</v>
      </c>
      <c r="C12" t="s">
        <v>33</v>
      </c>
      <c r="D12">
        <v>298</v>
      </c>
      <c r="E12">
        <v>2</v>
      </c>
      <c r="F12">
        <v>0</v>
      </c>
      <c r="G12" t="s">
        <v>34</v>
      </c>
      <c r="H12" t="s">
        <v>35</v>
      </c>
      <c r="I12" t="s">
        <v>14</v>
      </c>
      <c r="J12">
        <v>1</v>
      </c>
      <c r="K12">
        <v>0</v>
      </c>
      <c r="L12" s="9">
        <v>2.5428240740740741E-2</v>
      </c>
    </row>
    <row r="13" spans="1:12" x14ac:dyDescent="0.25">
      <c r="A13">
        <v>84</v>
      </c>
      <c r="B13">
        <v>35202</v>
      </c>
      <c r="C13">
        <v>27496</v>
      </c>
      <c r="D13">
        <v>9</v>
      </c>
      <c r="E13">
        <v>2</v>
      </c>
      <c r="F13">
        <v>0</v>
      </c>
      <c r="G13" t="s">
        <v>192</v>
      </c>
      <c r="H13" t="s">
        <v>122</v>
      </c>
      <c r="I13" t="s">
        <v>14</v>
      </c>
      <c r="J13">
        <v>1</v>
      </c>
      <c r="K13">
        <v>125.670838751094</v>
      </c>
      <c r="L13" s="9">
        <v>2.480324074074074E-2</v>
      </c>
    </row>
    <row r="14" spans="1:12" x14ac:dyDescent="0.25">
      <c r="A14">
        <v>44</v>
      </c>
      <c r="B14" t="s">
        <v>32</v>
      </c>
      <c r="C14" t="s">
        <v>153</v>
      </c>
      <c r="D14">
        <v>298</v>
      </c>
      <c r="E14">
        <v>2</v>
      </c>
      <c r="F14">
        <v>407.55927249197202</v>
      </c>
      <c r="G14" t="s">
        <v>28</v>
      </c>
      <c r="H14" t="s">
        <v>25</v>
      </c>
      <c r="I14" t="s">
        <v>14</v>
      </c>
      <c r="J14">
        <v>1</v>
      </c>
      <c r="K14">
        <v>1084.4024144919699</v>
      </c>
      <c r="L14" s="9">
        <v>2.478009259259259E-2</v>
      </c>
    </row>
    <row r="15" spans="1:12" x14ac:dyDescent="0.25">
      <c r="A15">
        <v>99</v>
      </c>
      <c r="B15">
        <v>17219</v>
      </c>
      <c r="C15" t="s">
        <v>193</v>
      </c>
      <c r="D15" t="s">
        <v>194</v>
      </c>
      <c r="E15">
        <v>2</v>
      </c>
      <c r="F15">
        <v>0</v>
      </c>
      <c r="G15" t="s">
        <v>45</v>
      </c>
      <c r="H15" t="s">
        <v>85</v>
      </c>
      <c r="I15" t="s">
        <v>14</v>
      </c>
      <c r="J15">
        <v>1</v>
      </c>
      <c r="K15">
        <v>0</v>
      </c>
      <c r="L15" s="9">
        <v>2.478009259259259E-2</v>
      </c>
    </row>
    <row r="16" spans="1:12" x14ac:dyDescent="0.25">
      <c r="A16">
        <v>6</v>
      </c>
      <c r="B16">
        <v>27588</v>
      </c>
      <c r="C16">
        <v>20412</v>
      </c>
      <c r="D16">
        <v>266</v>
      </c>
      <c r="E16">
        <v>2</v>
      </c>
      <c r="F16">
        <v>286.78199999999998</v>
      </c>
      <c r="G16" t="s">
        <v>195</v>
      </c>
      <c r="H16" t="s">
        <v>196</v>
      </c>
      <c r="I16" t="s">
        <v>14</v>
      </c>
      <c r="J16">
        <v>1</v>
      </c>
      <c r="K16">
        <v>1276.0959978905</v>
      </c>
      <c r="L16" s="9">
        <v>2.4606481481481479E-2</v>
      </c>
    </row>
    <row r="17" spans="1:12" x14ac:dyDescent="0.25">
      <c r="A17">
        <v>5</v>
      </c>
      <c r="B17">
        <v>9549</v>
      </c>
      <c r="C17">
        <v>37215</v>
      </c>
      <c r="D17" t="s">
        <v>197</v>
      </c>
      <c r="E17">
        <v>2</v>
      </c>
      <c r="F17">
        <v>191.69498999999999</v>
      </c>
      <c r="G17" t="s">
        <v>198</v>
      </c>
      <c r="H17" t="s">
        <v>199</v>
      </c>
      <c r="I17" t="s">
        <v>14</v>
      </c>
      <c r="J17">
        <v>1</v>
      </c>
      <c r="K17">
        <v>304.16016483999999</v>
      </c>
      <c r="L17" s="9">
        <v>2.4571759259259262E-2</v>
      </c>
    </row>
    <row r="18" spans="1:12" x14ac:dyDescent="0.25">
      <c r="A18">
        <v>28</v>
      </c>
      <c r="B18">
        <v>37121</v>
      </c>
      <c r="C18">
        <v>26299</v>
      </c>
      <c r="D18">
        <v>2</v>
      </c>
      <c r="E18">
        <v>2</v>
      </c>
      <c r="F18">
        <v>0</v>
      </c>
      <c r="G18" t="s">
        <v>47</v>
      </c>
      <c r="H18" t="s">
        <v>173</v>
      </c>
      <c r="I18" t="s">
        <v>14</v>
      </c>
      <c r="J18">
        <v>1</v>
      </c>
      <c r="K18">
        <v>180.05310739057199</v>
      </c>
      <c r="L18" s="9">
        <v>2.1261574074074075E-2</v>
      </c>
    </row>
    <row r="19" spans="1:12" x14ac:dyDescent="0.25">
      <c r="A19">
        <v>52</v>
      </c>
      <c r="B19" t="s">
        <v>26</v>
      </c>
      <c r="C19" t="s">
        <v>27</v>
      </c>
      <c r="D19">
        <v>298</v>
      </c>
      <c r="E19">
        <v>2</v>
      </c>
      <c r="F19">
        <v>0.95068299999999495</v>
      </c>
      <c r="G19" t="s">
        <v>180</v>
      </c>
      <c r="H19" t="s">
        <v>174</v>
      </c>
      <c r="I19" t="s">
        <v>14</v>
      </c>
      <c r="J19">
        <v>1</v>
      </c>
      <c r="K19">
        <v>520.46623274854903</v>
      </c>
      <c r="L19" s="9">
        <v>2.1250000000000002E-2</v>
      </c>
    </row>
    <row r="20" spans="1:12" x14ac:dyDescent="0.25">
      <c r="A20">
        <v>79</v>
      </c>
      <c r="B20" t="s">
        <v>129</v>
      </c>
      <c r="C20" t="s">
        <v>130</v>
      </c>
      <c r="D20">
        <v>406</v>
      </c>
      <c r="E20">
        <v>2</v>
      </c>
      <c r="F20">
        <v>173.34</v>
      </c>
      <c r="G20" t="s">
        <v>131</v>
      </c>
      <c r="H20" t="s">
        <v>200</v>
      </c>
      <c r="I20" t="s">
        <v>14</v>
      </c>
      <c r="J20">
        <v>1</v>
      </c>
      <c r="K20">
        <v>499.59370629360001</v>
      </c>
      <c r="L20" s="9">
        <v>2.1203703703703707E-2</v>
      </c>
    </row>
    <row r="21" spans="1:12" x14ac:dyDescent="0.25">
      <c r="A21">
        <v>81</v>
      </c>
      <c r="B21" t="s">
        <v>201</v>
      </c>
      <c r="C21" t="s">
        <v>202</v>
      </c>
      <c r="D21">
        <v>418</v>
      </c>
      <c r="E21">
        <v>1</v>
      </c>
      <c r="F21">
        <v>0</v>
      </c>
      <c r="G21" t="s">
        <v>203</v>
      </c>
      <c r="H21" t="s">
        <v>204</v>
      </c>
      <c r="I21" t="s">
        <v>14</v>
      </c>
      <c r="J21">
        <v>1</v>
      </c>
      <c r="K21">
        <v>304.45101587009998</v>
      </c>
      <c r="L21" s="9">
        <v>2.1168981481481483E-2</v>
      </c>
    </row>
    <row r="22" spans="1:12" x14ac:dyDescent="0.25">
      <c r="A22">
        <v>49</v>
      </c>
      <c r="B22" t="s">
        <v>205</v>
      </c>
      <c r="C22">
        <v>11144</v>
      </c>
      <c r="D22">
        <v>424</v>
      </c>
      <c r="E22">
        <v>2</v>
      </c>
      <c r="F22">
        <v>1037.8598526400001</v>
      </c>
      <c r="G22" t="s">
        <v>154</v>
      </c>
      <c r="H22" t="s">
        <v>92</v>
      </c>
      <c r="I22" t="s">
        <v>14</v>
      </c>
      <c r="J22">
        <v>0</v>
      </c>
      <c r="K22">
        <v>2316.0505809022002</v>
      </c>
      <c r="L22" s="9">
        <v>2.1122685185185185E-2</v>
      </c>
    </row>
    <row r="23" spans="1:12" x14ac:dyDescent="0.25">
      <c r="A23">
        <v>9</v>
      </c>
      <c r="B23">
        <v>27586</v>
      </c>
      <c r="C23">
        <v>29966</v>
      </c>
      <c r="D23">
        <v>266</v>
      </c>
      <c r="E23">
        <v>2</v>
      </c>
      <c r="F23">
        <v>487.68850200000003</v>
      </c>
      <c r="G23" t="s">
        <v>64</v>
      </c>
      <c r="H23" t="s">
        <v>206</v>
      </c>
      <c r="I23" t="s">
        <v>14</v>
      </c>
      <c r="J23">
        <v>1</v>
      </c>
      <c r="K23">
        <v>837.92428466639797</v>
      </c>
      <c r="L23" s="9">
        <v>2.1053240740740744E-2</v>
      </c>
    </row>
    <row r="24" spans="1:12" x14ac:dyDescent="0.25">
      <c r="A24">
        <v>100</v>
      </c>
      <c r="B24">
        <v>26020</v>
      </c>
      <c r="C24">
        <v>20543</v>
      </c>
      <c r="D24">
        <v>284</v>
      </c>
      <c r="E24">
        <v>1</v>
      </c>
      <c r="F24">
        <v>0</v>
      </c>
      <c r="G24" t="s">
        <v>45</v>
      </c>
      <c r="H24" t="s">
        <v>46</v>
      </c>
      <c r="I24" t="s">
        <v>14</v>
      </c>
      <c r="J24">
        <v>1</v>
      </c>
      <c r="K24">
        <v>0</v>
      </c>
      <c r="L24" s="9">
        <v>1.7754629629629631E-2</v>
      </c>
    </row>
    <row r="25" spans="1:12" x14ac:dyDescent="0.25">
      <c r="A25">
        <v>35</v>
      </c>
      <c r="B25">
        <v>690</v>
      </c>
      <c r="C25">
        <v>6696</v>
      </c>
      <c r="D25">
        <v>94</v>
      </c>
      <c r="E25">
        <v>2</v>
      </c>
      <c r="F25">
        <v>862.68457779646099</v>
      </c>
      <c r="G25" t="s">
        <v>83</v>
      </c>
      <c r="H25" t="s">
        <v>76</v>
      </c>
      <c r="I25" t="s">
        <v>14</v>
      </c>
      <c r="J25">
        <v>1</v>
      </c>
      <c r="K25">
        <v>2301.5996557079402</v>
      </c>
      <c r="L25" s="9">
        <v>1.758101851851852E-2</v>
      </c>
    </row>
    <row r="26" spans="1:12" x14ac:dyDescent="0.25">
      <c r="A26">
        <v>106</v>
      </c>
      <c r="B26" t="s">
        <v>61</v>
      </c>
      <c r="C26">
        <v>1490</v>
      </c>
      <c r="D26">
        <v>9</v>
      </c>
      <c r="E26">
        <v>2</v>
      </c>
      <c r="F26">
        <v>0</v>
      </c>
      <c r="G26" t="s">
        <v>36</v>
      </c>
      <c r="H26" t="s">
        <v>62</v>
      </c>
      <c r="I26" t="s">
        <v>14</v>
      </c>
      <c r="J26">
        <v>1</v>
      </c>
      <c r="K26">
        <v>37.858120855440703</v>
      </c>
      <c r="L26" s="9">
        <v>1.7557870370370373E-2</v>
      </c>
    </row>
    <row r="27" spans="1:12" x14ac:dyDescent="0.25">
      <c r="A27">
        <v>10</v>
      </c>
      <c r="B27" t="s">
        <v>63</v>
      </c>
      <c r="C27">
        <v>9947</v>
      </c>
      <c r="D27">
        <v>43</v>
      </c>
      <c r="E27">
        <v>1</v>
      </c>
      <c r="F27">
        <v>651.23582262752905</v>
      </c>
      <c r="G27" t="s">
        <v>64</v>
      </c>
      <c r="H27" t="s">
        <v>65</v>
      </c>
      <c r="I27" t="s">
        <v>14</v>
      </c>
      <c r="J27">
        <v>1</v>
      </c>
      <c r="K27">
        <v>1722.18042263198</v>
      </c>
      <c r="L27" s="9">
        <v>1.7557870370370373E-2</v>
      </c>
    </row>
    <row r="28" spans="1:12" x14ac:dyDescent="0.25">
      <c r="A28">
        <v>93</v>
      </c>
      <c r="B28">
        <v>17211</v>
      </c>
      <c r="C28">
        <v>16860</v>
      </c>
      <c r="D28">
        <v>290</v>
      </c>
      <c r="E28">
        <v>2</v>
      </c>
      <c r="F28">
        <v>0</v>
      </c>
      <c r="G28" t="s">
        <v>22</v>
      </c>
      <c r="H28" t="s">
        <v>30</v>
      </c>
      <c r="I28" t="s">
        <v>14</v>
      </c>
      <c r="J28">
        <v>1</v>
      </c>
      <c r="K28">
        <v>0</v>
      </c>
      <c r="L28" s="9">
        <v>1.4351851851851852E-2</v>
      </c>
    </row>
    <row r="29" spans="1:12" x14ac:dyDescent="0.25">
      <c r="A29">
        <v>83</v>
      </c>
      <c r="B29">
        <v>17867</v>
      </c>
      <c r="C29">
        <v>8502</v>
      </c>
      <c r="D29">
        <v>407</v>
      </c>
      <c r="E29">
        <v>1</v>
      </c>
      <c r="F29">
        <v>0</v>
      </c>
      <c r="G29" t="s">
        <v>204</v>
      </c>
      <c r="H29" t="s">
        <v>44</v>
      </c>
      <c r="I29" t="s">
        <v>14</v>
      </c>
      <c r="J29">
        <v>1</v>
      </c>
      <c r="K29">
        <v>1106.88608904586</v>
      </c>
      <c r="L29" s="9">
        <v>1.4340277777777776E-2</v>
      </c>
    </row>
    <row r="30" spans="1:12" x14ac:dyDescent="0.25">
      <c r="A30">
        <v>101</v>
      </c>
      <c r="B30">
        <v>1038</v>
      </c>
      <c r="C30">
        <v>6157</v>
      </c>
      <c r="D30">
        <v>27</v>
      </c>
      <c r="E30">
        <v>2</v>
      </c>
      <c r="F30">
        <v>1060.1799860757401</v>
      </c>
      <c r="G30" t="s">
        <v>35</v>
      </c>
      <c r="H30" t="s">
        <v>46</v>
      </c>
      <c r="I30" t="s">
        <v>14</v>
      </c>
      <c r="J30">
        <v>1</v>
      </c>
      <c r="K30">
        <v>1680.2439360670201</v>
      </c>
      <c r="L30" s="9">
        <v>1.4259259259259261E-2</v>
      </c>
    </row>
    <row r="31" spans="1:12" x14ac:dyDescent="0.25">
      <c r="A31">
        <v>86</v>
      </c>
      <c r="B31">
        <v>27791</v>
      </c>
      <c r="C31">
        <v>3015</v>
      </c>
      <c r="D31">
        <v>9</v>
      </c>
      <c r="E31">
        <v>1</v>
      </c>
      <c r="F31">
        <v>66.213070714622603</v>
      </c>
      <c r="G31" t="s">
        <v>69</v>
      </c>
      <c r="H31" t="s">
        <v>70</v>
      </c>
      <c r="I31" t="s">
        <v>14</v>
      </c>
      <c r="J31">
        <v>1</v>
      </c>
      <c r="K31">
        <v>232.058430368373</v>
      </c>
      <c r="L31" s="9">
        <v>1.4259259259259261E-2</v>
      </c>
    </row>
    <row r="32" spans="1:12" x14ac:dyDescent="0.25">
      <c r="A32">
        <v>22</v>
      </c>
      <c r="B32">
        <v>37309</v>
      </c>
      <c r="C32">
        <v>33538</v>
      </c>
      <c r="D32" t="s">
        <v>73</v>
      </c>
      <c r="E32">
        <v>1</v>
      </c>
      <c r="F32">
        <v>857.98497421920104</v>
      </c>
      <c r="G32" t="s">
        <v>74</v>
      </c>
      <c r="H32" t="s">
        <v>75</v>
      </c>
      <c r="I32" t="s">
        <v>14</v>
      </c>
      <c r="J32">
        <v>1</v>
      </c>
      <c r="K32">
        <v>1433.9105884170699</v>
      </c>
      <c r="L32" s="9">
        <v>1.4236111111111111E-2</v>
      </c>
    </row>
    <row r="33" spans="1:12" x14ac:dyDescent="0.25">
      <c r="A33">
        <v>91</v>
      </c>
      <c r="B33" t="s">
        <v>207</v>
      </c>
      <c r="C33">
        <v>19551</v>
      </c>
      <c r="D33" t="s">
        <v>208</v>
      </c>
      <c r="E33">
        <v>1</v>
      </c>
      <c r="F33">
        <v>0</v>
      </c>
      <c r="G33" t="s">
        <v>107</v>
      </c>
      <c r="H33" t="s">
        <v>22</v>
      </c>
      <c r="I33" t="s">
        <v>14</v>
      </c>
      <c r="J33">
        <v>1</v>
      </c>
      <c r="K33">
        <v>0</v>
      </c>
      <c r="L33" s="9">
        <v>1.4178240740740741E-2</v>
      </c>
    </row>
    <row r="34" spans="1:12" x14ac:dyDescent="0.25">
      <c r="A34">
        <v>51</v>
      </c>
      <c r="B34" t="s">
        <v>91</v>
      </c>
      <c r="C34">
        <v>51781</v>
      </c>
      <c r="D34">
        <v>267</v>
      </c>
      <c r="E34">
        <v>1</v>
      </c>
      <c r="F34">
        <v>715.78095074050395</v>
      </c>
      <c r="G34" t="s">
        <v>92</v>
      </c>
      <c r="H34" t="s">
        <v>134</v>
      </c>
      <c r="I34" t="s">
        <v>14</v>
      </c>
      <c r="J34">
        <v>1</v>
      </c>
      <c r="K34">
        <v>862.69739999174203</v>
      </c>
      <c r="L34" s="9">
        <v>1.4178240740740741E-2</v>
      </c>
    </row>
    <row r="35" spans="1:12" x14ac:dyDescent="0.25">
      <c r="A35">
        <v>13</v>
      </c>
      <c r="B35" t="s">
        <v>98</v>
      </c>
      <c r="C35" t="s">
        <v>99</v>
      </c>
      <c r="D35">
        <v>198</v>
      </c>
      <c r="E35">
        <v>2</v>
      </c>
      <c r="F35">
        <v>1180.3723707511799</v>
      </c>
      <c r="G35" t="s">
        <v>100</v>
      </c>
      <c r="H35" t="s">
        <v>209</v>
      </c>
      <c r="I35" t="s">
        <v>14</v>
      </c>
      <c r="J35">
        <v>1</v>
      </c>
      <c r="K35">
        <v>2039.0477172670101</v>
      </c>
      <c r="L35" s="9">
        <v>1.4143518518518519E-2</v>
      </c>
    </row>
    <row r="36" spans="1:12" x14ac:dyDescent="0.25">
      <c r="A36">
        <v>12</v>
      </c>
      <c r="B36">
        <v>27529</v>
      </c>
      <c r="C36">
        <v>29966</v>
      </c>
      <c r="D36">
        <v>266</v>
      </c>
      <c r="E36">
        <v>2</v>
      </c>
      <c r="F36">
        <v>1318.4069974199999</v>
      </c>
      <c r="G36" t="s">
        <v>210</v>
      </c>
      <c r="H36" t="s">
        <v>211</v>
      </c>
      <c r="I36" t="s">
        <v>14</v>
      </c>
      <c r="J36">
        <v>1</v>
      </c>
      <c r="K36">
        <v>2089.16017091515</v>
      </c>
      <c r="L36" s="9">
        <v>1.4120370370370368E-2</v>
      </c>
    </row>
    <row r="37" spans="1:12" x14ac:dyDescent="0.25">
      <c r="A37">
        <v>80</v>
      </c>
      <c r="B37">
        <v>1048</v>
      </c>
      <c r="C37">
        <v>36886</v>
      </c>
      <c r="D37">
        <v>188</v>
      </c>
      <c r="E37">
        <v>1</v>
      </c>
      <c r="F37">
        <v>750.53194381208698</v>
      </c>
      <c r="G37" t="s">
        <v>80</v>
      </c>
      <c r="H37" t="s">
        <v>81</v>
      </c>
      <c r="I37" t="s">
        <v>14</v>
      </c>
      <c r="J37">
        <v>1</v>
      </c>
      <c r="K37">
        <v>816.19198835492705</v>
      </c>
      <c r="L37" s="9">
        <v>1.4120370370370368E-2</v>
      </c>
    </row>
    <row r="38" spans="1:12" x14ac:dyDescent="0.25">
      <c r="A38">
        <v>55</v>
      </c>
      <c r="B38" t="s">
        <v>32</v>
      </c>
      <c r="C38" t="s">
        <v>182</v>
      </c>
      <c r="D38">
        <v>298</v>
      </c>
      <c r="E38">
        <v>2</v>
      </c>
      <c r="F38">
        <v>265.27130628901898</v>
      </c>
      <c r="G38" t="s">
        <v>53</v>
      </c>
      <c r="H38" t="s">
        <v>174</v>
      </c>
      <c r="I38" t="s">
        <v>14</v>
      </c>
      <c r="J38">
        <v>1</v>
      </c>
      <c r="K38">
        <v>520.46623274854903</v>
      </c>
      <c r="L38" s="9">
        <v>1.4108796296296295E-2</v>
      </c>
    </row>
    <row r="39" spans="1:12" x14ac:dyDescent="0.25">
      <c r="A39">
        <v>105</v>
      </c>
      <c r="B39" t="s">
        <v>212</v>
      </c>
      <c r="C39" t="s">
        <v>177</v>
      </c>
      <c r="D39">
        <v>313</v>
      </c>
      <c r="E39">
        <v>1</v>
      </c>
      <c r="F39">
        <v>0</v>
      </c>
      <c r="G39" t="s">
        <v>85</v>
      </c>
      <c r="H39" t="s">
        <v>213</v>
      </c>
      <c r="I39" t="s">
        <v>14</v>
      </c>
      <c r="J39">
        <v>1</v>
      </c>
      <c r="K39">
        <v>54.825099999999999</v>
      </c>
      <c r="L39" s="9">
        <v>1.40625E-2</v>
      </c>
    </row>
    <row r="40" spans="1:12" x14ac:dyDescent="0.25">
      <c r="A40">
        <v>2</v>
      </c>
      <c r="B40">
        <v>18987</v>
      </c>
      <c r="C40">
        <v>18922</v>
      </c>
      <c r="D40">
        <v>321</v>
      </c>
      <c r="E40">
        <v>1</v>
      </c>
      <c r="F40">
        <v>0</v>
      </c>
      <c r="G40" t="s">
        <v>214</v>
      </c>
      <c r="H40" t="s">
        <v>150</v>
      </c>
      <c r="I40" t="s">
        <v>14</v>
      </c>
      <c r="J40">
        <v>1</v>
      </c>
      <c r="K40">
        <v>55.666803510000001</v>
      </c>
      <c r="L40" s="9">
        <v>1.4004629629629631E-2</v>
      </c>
    </row>
    <row r="41" spans="1:12" x14ac:dyDescent="0.25">
      <c r="A41">
        <v>70</v>
      </c>
      <c r="B41">
        <v>2636</v>
      </c>
      <c r="C41">
        <v>14920</v>
      </c>
      <c r="D41">
        <v>73</v>
      </c>
      <c r="E41">
        <v>2</v>
      </c>
      <c r="F41">
        <v>419.17013561884102</v>
      </c>
      <c r="G41" t="s">
        <v>87</v>
      </c>
      <c r="H41" t="s">
        <v>88</v>
      </c>
      <c r="I41" t="s">
        <v>14</v>
      </c>
      <c r="J41">
        <v>1</v>
      </c>
      <c r="K41">
        <v>1271.8601677707099</v>
      </c>
      <c r="L41" s="9">
        <v>1.119212962962963E-2</v>
      </c>
    </row>
    <row r="42" spans="1:12" x14ac:dyDescent="0.25">
      <c r="A42">
        <v>72</v>
      </c>
      <c r="B42">
        <v>2771</v>
      </c>
      <c r="C42">
        <v>2801</v>
      </c>
      <c r="D42">
        <v>82</v>
      </c>
      <c r="E42">
        <v>2</v>
      </c>
      <c r="F42">
        <v>725.52842406020795</v>
      </c>
      <c r="G42" t="s">
        <v>115</v>
      </c>
      <c r="H42" t="s">
        <v>161</v>
      </c>
      <c r="I42" t="s">
        <v>14</v>
      </c>
      <c r="J42">
        <v>1</v>
      </c>
      <c r="K42">
        <v>833.42287083798203</v>
      </c>
      <c r="L42" s="9">
        <v>1.1111111111111112E-2</v>
      </c>
    </row>
    <row r="43" spans="1:12" x14ac:dyDescent="0.25">
      <c r="A43">
        <v>1</v>
      </c>
      <c r="B43" t="s">
        <v>215</v>
      </c>
      <c r="C43">
        <v>20256</v>
      </c>
      <c r="D43">
        <v>307</v>
      </c>
      <c r="E43">
        <v>2</v>
      </c>
      <c r="F43">
        <v>49.68</v>
      </c>
      <c r="G43" t="s">
        <v>216</v>
      </c>
      <c r="H43" t="s">
        <v>217</v>
      </c>
      <c r="I43" t="s">
        <v>14</v>
      </c>
      <c r="J43">
        <v>1</v>
      </c>
      <c r="K43">
        <v>233.7045393178</v>
      </c>
      <c r="L43" s="9">
        <v>1.1076388888888887E-2</v>
      </c>
    </row>
    <row r="44" spans="1:12" x14ac:dyDescent="0.25">
      <c r="A44">
        <v>32</v>
      </c>
      <c r="B44">
        <v>2636</v>
      </c>
      <c r="C44">
        <v>14920</v>
      </c>
      <c r="D44">
        <v>73</v>
      </c>
      <c r="E44">
        <v>2</v>
      </c>
      <c r="F44">
        <v>366.61196590351699</v>
      </c>
      <c r="G44" t="s">
        <v>102</v>
      </c>
      <c r="H44" t="s">
        <v>59</v>
      </c>
      <c r="I44" t="s">
        <v>14</v>
      </c>
      <c r="J44">
        <v>1</v>
      </c>
      <c r="K44">
        <v>545.96220707145199</v>
      </c>
      <c r="L44" s="9">
        <v>1.0567129629629629E-2</v>
      </c>
    </row>
    <row r="45" spans="1:12" x14ac:dyDescent="0.25">
      <c r="A45">
        <v>23</v>
      </c>
      <c r="B45" t="s">
        <v>103</v>
      </c>
      <c r="C45">
        <v>6114</v>
      </c>
      <c r="D45">
        <v>82</v>
      </c>
      <c r="E45">
        <v>1</v>
      </c>
      <c r="F45">
        <v>822.85605779948298</v>
      </c>
      <c r="G45" t="s">
        <v>104</v>
      </c>
      <c r="H45" t="s">
        <v>105</v>
      </c>
      <c r="I45" t="s">
        <v>14</v>
      </c>
      <c r="J45">
        <v>1</v>
      </c>
      <c r="K45">
        <v>858.61569364239904</v>
      </c>
      <c r="L45" s="9">
        <v>1.0567129629629629E-2</v>
      </c>
    </row>
    <row r="46" spans="1:12" x14ac:dyDescent="0.25">
      <c r="A46">
        <v>90</v>
      </c>
      <c r="B46">
        <v>35737</v>
      </c>
      <c r="C46">
        <v>15672</v>
      </c>
      <c r="D46" t="s">
        <v>106</v>
      </c>
      <c r="E46">
        <v>1</v>
      </c>
      <c r="F46">
        <v>906.040987983028</v>
      </c>
      <c r="G46" t="s">
        <v>107</v>
      </c>
      <c r="H46" t="s">
        <v>108</v>
      </c>
      <c r="I46" t="s">
        <v>14</v>
      </c>
      <c r="J46">
        <v>1</v>
      </c>
      <c r="K46">
        <v>937.38770393468803</v>
      </c>
      <c r="L46" s="9">
        <v>1.0555555555555554E-2</v>
      </c>
    </row>
    <row r="47" spans="1:12" x14ac:dyDescent="0.25">
      <c r="A47">
        <v>25</v>
      </c>
      <c r="B47">
        <v>2636</v>
      </c>
      <c r="C47">
        <v>793</v>
      </c>
      <c r="D47">
        <v>73</v>
      </c>
      <c r="E47">
        <v>2</v>
      </c>
      <c r="F47">
        <v>392.92448172330899</v>
      </c>
      <c r="G47" t="s">
        <v>138</v>
      </c>
      <c r="H47" t="s">
        <v>47</v>
      </c>
      <c r="I47" t="s">
        <v>14</v>
      </c>
      <c r="J47">
        <v>1</v>
      </c>
      <c r="K47">
        <v>738.62653265360996</v>
      </c>
      <c r="L47" s="9">
        <v>1.0555555555555554E-2</v>
      </c>
    </row>
    <row r="48" spans="1:12" x14ac:dyDescent="0.25">
      <c r="A48">
        <v>103</v>
      </c>
      <c r="B48" t="s">
        <v>212</v>
      </c>
      <c r="C48" t="s">
        <v>218</v>
      </c>
      <c r="D48">
        <v>313</v>
      </c>
      <c r="E48">
        <v>1</v>
      </c>
      <c r="F48">
        <v>787.75197065999998</v>
      </c>
      <c r="G48" t="s">
        <v>31</v>
      </c>
      <c r="H48" t="s">
        <v>46</v>
      </c>
      <c r="I48" t="s">
        <v>14</v>
      </c>
      <c r="J48">
        <v>1</v>
      </c>
      <c r="K48">
        <v>873.08290632269996</v>
      </c>
      <c r="L48" s="9">
        <v>1.0555555555555554E-2</v>
      </c>
    </row>
    <row r="49" spans="1:12" x14ac:dyDescent="0.25">
      <c r="A49">
        <v>66</v>
      </c>
      <c r="B49" t="s">
        <v>109</v>
      </c>
      <c r="C49" t="s">
        <v>110</v>
      </c>
      <c r="D49">
        <v>188</v>
      </c>
      <c r="E49">
        <v>1</v>
      </c>
      <c r="F49">
        <v>861.60014691688002</v>
      </c>
      <c r="G49" t="s">
        <v>111</v>
      </c>
      <c r="H49" t="s">
        <v>112</v>
      </c>
      <c r="I49" t="s">
        <v>14</v>
      </c>
      <c r="J49">
        <v>1</v>
      </c>
      <c r="K49">
        <v>1554.30998928081</v>
      </c>
      <c r="L49" s="9">
        <v>1.0543981481481481E-2</v>
      </c>
    </row>
    <row r="50" spans="1:12" x14ac:dyDescent="0.25">
      <c r="A50">
        <v>71</v>
      </c>
      <c r="B50">
        <v>34186</v>
      </c>
      <c r="C50">
        <v>3213</v>
      </c>
      <c r="D50">
        <v>98</v>
      </c>
      <c r="E50">
        <v>1</v>
      </c>
      <c r="F50">
        <v>690.59842706158202</v>
      </c>
      <c r="G50" t="s">
        <v>89</v>
      </c>
      <c r="H50" t="s">
        <v>88</v>
      </c>
      <c r="I50" t="s">
        <v>14</v>
      </c>
      <c r="J50">
        <v>1</v>
      </c>
      <c r="K50">
        <v>1281.8578656051</v>
      </c>
      <c r="L50" s="9">
        <v>7.6273148148148151E-3</v>
      </c>
    </row>
    <row r="51" spans="1:12" x14ac:dyDescent="0.25">
      <c r="A51">
        <v>98</v>
      </c>
      <c r="B51" t="s">
        <v>212</v>
      </c>
      <c r="C51" t="s">
        <v>218</v>
      </c>
      <c r="D51">
        <v>313</v>
      </c>
      <c r="E51">
        <v>1</v>
      </c>
      <c r="F51">
        <v>1083.7405049884001</v>
      </c>
      <c r="G51" t="s">
        <v>219</v>
      </c>
      <c r="H51" t="s">
        <v>45</v>
      </c>
      <c r="I51" t="s">
        <v>14</v>
      </c>
      <c r="J51">
        <v>1</v>
      </c>
      <c r="K51">
        <v>1263.2953551494199</v>
      </c>
      <c r="L51" s="9">
        <v>7.3611111111111108E-3</v>
      </c>
    </row>
    <row r="52" spans="1:12" x14ac:dyDescent="0.25">
      <c r="A52">
        <v>54</v>
      </c>
      <c r="B52" t="s">
        <v>61</v>
      </c>
      <c r="C52">
        <v>687</v>
      </c>
      <c r="D52">
        <v>10</v>
      </c>
      <c r="E52">
        <v>1</v>
      </c>
      <c r="F52">
        <v>0</v>
      </c>
      <c r="G52" t="s">
        <v>158</v>
      </c>
      <c r="H52" t="s">
        <v>134</v>
      </c>
      <c r="I52" t="s">
        <v>14</v>
      </c>
      <c r="J52">
        <v>1</v>
      </c>
      <c r="K52">
        <v>710.07007852553704</v>
      </c>
      <c r="L52" s="9">
        <v>7.1874999999999994E-3</v>
      </c>
    </row>
    <row r="53" spans="1:12" x14ac:dyDescent="0.25">
      <c r="A53">
        <v>53</v>
      </c>
      <c r="B53" t="s">
        <v>205</v>
      </c>
      <c r="C53">
        <v>11144</v>
      </c>
      <c r="D53">
        <v>424</v>
      </c>
      <c r="E53">
        <v>2</v>
      </c>
      <c r="F53">
        <v>1037.8598526400001</v>
      </c>
      <c r="G53" t="s">
        <v>158</v>
      </c>
      <c r="H53" t="s">
        <v>134</v>
      </c>
      <c r="I53" t="s">
        <v>14</v>
      </c>
      <c r="J53">
        <v>0</v>
      </c>
      <c r="K53">
        <v>2336.4145317274001</v>
      </c>
      <c r="L53" s="9">
        <v>7.1874999999999994E-3</v>
      </c>
    </row>
    <row r="54" spans="1:12" x14ac:dyDescent="0.25">
      <c r="A54">
        <v>85</v>
      </c>
      <c r="B54">
        <v>40235</v>
      </c>
      <c r="C54">
        <v>21558</v>
      </c>
      <c r="D54">
        <v>126</v>
      </c>
      <c r="E54">
        <v>2</v>
      </c>
      <c r="F54">
        <v>0</v>
      </c>
      <c r="G54" t="s">
        <v>192</v>
      </c>
      <c r="H54" t="s">
        <v>44</v>
      </c>
      <c r="I54" t="s">
        <v>14</v>
      </c>
      <c r="J54">
        <v>1</v>
      </c>
      <c r="K54">
        <v>154.213980832071</v>
      </c>
      <c r="L54" s="9">
        <v>7.1759259259259259E-3</v>
      </c>
    </row>
    <row r="55" spans="1:12" x14ac:dyDescent="0.25">
      <c r="A55">
        <v>47</v>
      </c>
      <c r="B55" t="s">
        <v>116</v>
      </c>
      <c r="C55">
        <v>27844</v>
      </c>
      <c r="D55">
        <v>36</v>
      </c>
      <c r="E55">
        <v>1</v>
      </c>
      <c r="F55">
        <v>589.61913779465999</v>
      </c>
      <c r="G55" t="s">
        <v>117</v>
      </c>
      <c r="H55" t="s">
        <v>118</v>
      </c>
      <c r="I55" t="s">
        <v>14</v>
      </c>
      <c r="J55">
        <v>1</v>
      </c>
      <c r="K55">
        <v>819.08703786070805</v>
      </c>
      <c r="L55" s="9">
        <v>7.1643518518518514E-3</v>
      </c>
    </row>
    <row r="56" spans="1:12" x14ac:dyDescent="0.25">
      <c r="A56">
        <v>8</v>
      </c>
      <c r="B56">
        <v>9549</v>
      </c>
      <c r="C56">
        <v>37215</v>
      </c>
      <c r="D56" t="s">
        <v>197</v>
      </c>
      <c r="E56">
        <v>2</v>
      </c>
      <c r="F56">
        <v>1026.4042067099999</v>
      </c>
      <c r="G56" t="s">
        <v>220</v>
      </c>
      <c r="H56" t="s">
        <v>221</v>
      </c>
      <c r="I56" t="s">
        <v>14</v>
      </c>
      <c r="J56">
        <v>1</v>
      </c>
      <c r="K56">
        <v>1196.7546792257001</v>
      </c>
      <c r="L56" s="9">
        <v>7.1412037037037043E-3</v>
      </c>
    </row>
    <row r="57" spans="1:12" x14ac:dyDescent="0.25">
      <c r="A57">
        <v>95</v>
      </c>
      <c r="B57" t="s">
        <v>119</v>
      </c>
      <c r="C57" t="s">
        <v>222</v>
      </c>
      <c r="D57">
        <v>20</v>
      </c>
      <c r="E57">
        <v>2</v>
      </c>
      <c r="F57">
        <v>28.901109999999999</v>
      </c>
      <c r="G57" t="s">
        <v>34</v>
      </c>
      <c r="H57" t="s">
        <v>15</v>
      </c>
      <c r="I57" t="s">
        <v>14</v>
      </c>
      <c r="J57">
        <v>1</v>
      </c>
      <c r="K57">
        <v>183.29316203497001</v>
      </c>
      <c r="L57" s="9">
        <v>7.1412037037037043E-3</v>
      </c>
    </row>
    <row r="58" spans="1:12" x14ac:dyDescent="0.25">
      <c r="A58">
        <v>41</v>
      </c>
      <c r="B58">
        <v>29439</v>
      </c>
      <c r="C58">
        <v>13826</v>
      </c>
      <c r="D58">
        <v>129</v>
      </c>
      <c r="E58">
        <v>2</v>
      </c>
      <c r="F58">
        <v>1030.8724370949899</v>
      </c>
      <c r="G58" t="s">
        <v>76</v>
      </c>
      <c r="H58" t="s">
        <v>24</v>
      </c>
      <c r="I58" t="s">
        <v>14</v>
      </c>
      <c r="J58">
        <v>1</v>
      </c>
      <c r="K58">
        <v>1030.8724370949899</v>
      </c>
      <c r="L58" s="9">
        <v>7.083333333333333E-3</v>
      </c>
    </row>
    <row r="59" spans="1:12" x14ac:dyDescent="0.25">
      <c r="A59">
        <v>57</v>
      </c>
      <c r="B59">
        <v>11692</v>
      </c>
      <c r="C59">
        <v>55</v>
      </c>
      <c r="D59">
        <v>28</v>
      </c>
      <c r="E59">
        <v>2</v>
      </c>
      <c r="F59">
        <v>884.60559639927999</v>
      </c>
      <c r="G59" t="s">
        <v>134</v>
      </c>
      <c r="H59" t="s">
        <v>135</v>
      </c>
      <c r="I59" t="s">
        <v>14</v>
      </c>
      <c r="J59">
        <v>1</v>
      </c>
      <c r="K59">
        <v>1142.4094735758399</v>
      </c>
      <c r="L59" s="9">
        <v>7.0717592592592594E-3</v>
      </c>
    </row>
    <row r="60" spans="1:12" x14ac:dyDescent="0.25">
      <c r="A60">
        <v>77</v>
      </c>
      <c r="B60">
        <v>33627</v>
      </c>
      <c r="C60" t="s">
        <v>109</v>
      </c>
      <c r="D60">
        <v>188</v>
      </c>
      <c r="E60">
        <v>1</v>
      </c>
      <c r="F60">
        <v>890.08074061834202</v>
      </c>
      <c r="G60" t="s">
        <v>169</v>
      </c>
      <c r="H60" t="s">
        <v>168</v>
      </c>
      <c r="I60" t="s">
        <v>14</v>
      </c>
      <c r="J60">
        <v>1</v>
      </c>
      <c r="K60">
        <v>1185.27925312762</v>
      </c>
      <c r="L60" s="9">
        <v>7.0717592592592594E-3</v>
      </c>
    </row>
    <row r="61" spans="1:12" x14ac:dyDescent="0.25">
      <c r="A61">
        <v>58</v>
      </c>
      <c r="B61">
        <v>91511</v>
      </c>
      <c r="C61">
        <v>29796</v>
      </c>
      <c r="D61">
        <v>13</v>
      </c>
      <c r="E61">
        <v>2</v>
      </c>
      <c r="F61">
        <v>990.80364169726101</v>
      </c>
      <c r="G61" t="s">
        <v>78</v>
      </c>
      <c r="H61" t="s">
        <v>174</v>
      </c>
      <c r="I61" t="s">
        <v>14</v>
      </c>
      <c r="J61">
        <v>1</v>
      </c>
      <c r="K61">
        <v>1593.8710990894799</v>
      </c>
      <c r="L61" s="9">
        <v>7.0601851851851841E-3</v>
      </c>
    </row>
    <row r="62" spans="1:12" x14ac:dyDescent="0.25">
      <c r="A62">
        <v>89</v>
      </c>
      <c r="B62" t="s">
        <v>61</v>
      </c>
      <c r="C62">
        <v>687</v>
      </c>
      <c r="D62">
        <v>9</v>
      </c>
      <c r="E62">
        <v>2</v>
      </c>
      <c r="F62">
        <v>146.72863938899599</v>
      </c>
      <c r="G62" t="s">
        <v>123</v>
      </c>
      <c r="H62" t="s">
        <v>140</v>
      </c>
      <c r="I62" t="s">
        <v>14</v>
      </c>
      <c r="J62">
        <v>1</v>
      </c>
      <c r="K62">
        <v>521.00717494766002</v>
      </c>
      <c r="L62" s="9">
        <v>7.0486111111111105E-3</v>
      </c>
    </row>
    <row r="63" spans="1:12" x14ac:dyDescent="0.25">
      <c r="A63">
        <v>46</v>
      </c>
      <c r="B63">
        <v>29907</v>
      </c>
      <c r="C63">
        <v>14640</v>
      </c>
      <c r="D63">
        <v>10</v>
      </c>
      <c r="E63">
        <v>2</v>
      </c>
      <c r="F63">
        <v>102.698459393131</v>
      </c>
      <c r="G63" t="s">
        <v>136</v>
      </c>
      <c r="H63" t="s">
        <v>137</v>
      </c>
      <c r="I63" t="s">
        <v>14</v>
      </c>
      <c r="J63">
        <v>1</v>
      </c>
      <c r="K63">
        <v>945.16711727772997</v>
      </c>
      <c r="L63" s="9">
        <v>7.0486111111111105E-3</v>
      </c>
    </row>
    <row r="64" spans="1:12" x14ac:dyDescent="0.25">
      <c r="A64">
        <v>78</v>
      </c>
      <c r="B64">
        <v>26212</v>
      </c>
      <c r="C64">
        <v>2574</v>
      </c>
      <c r="D64">
        <v>188</v>
      </c>
      <c r="E64">
        <v>2</v>
      </c>
      <c r="F64">
        <v>912.94264698535301</v>
      </c>
      <c r="G64" t="s">
        <v>167</v>
      </c>
      <c r="H64" t="s">
        <v>131</v>
      </c>
      <c r="I64" t="s">
        <v>14</v>
      </c>
      <c r="J64">
        <v>1</v>
      </c>
      <c r="K64">
        <v>1173.4238245987401</v>
      </c>
      <c r="L64" s="9">
        <v>7.037037037037037E-3</v>
      </c>
    </row>
    <row r="65" spans="1:12" x14ac:dyDescent="0.25">
      <c r="A65">
        <v>33</v>
      </c>
      <c r="B65">
        <v>15644</v>
      </c>
      <c r="C65" t="s">
        <v>58</v>
      </c>
      <c r="D65">
        <v>292</v>
      </c>
      <c r="E65">
        <v>1</v>
      </c>
      <c r="F65">
        <v>932.64781406004499</v>
      </c>
      <c r="G65" t="s">
        <v>59</v>
      </c>
      <c r="H65" t="s">
        <v>173</v>
      </c>
      <c r="I65" t="s">
        <v>14</v>
      </c>
      <c r="J65">
        <v>1</v>
      </c>
      <c r="K65">
        <v>1059.6717586759401</v>
      </c>
      <c r="L65" s="9">
        <v>7.037037037037037E-3</v>
      </c>
    </row>
    <row r="66" spans="1:12" x14ac:dyDescent="0.25">
      <c r="A66">
        <v>40</v>
      </c>
      <c r="B66">
        <v>12803</v>
      </c>
      <c r="C66">
        <v>36934</v>
      </c>
      <c r="D66">
        <v>315</v>
      </c>
      <c r="E66">
        <v>1</v>
      </c>
      <c r="F66">
        <v>1212.5269108365601</v>
      </c>
      <c r="G66" t="s">
        <v>94</v>
      </c>
      <c r="H66" t="s">
        <v>76</v>
      </c>
      <c r="I66" t="s">
        <v>14</v>
      </c>
      <c r="J66">
        <v>1</v>
      </c>
      <c r="K66">
        <v>1477.21905691447</v>
      </c>
      <c r="L66" s="9">
        <v>7.0254629629629634E-3</v>
      </c>
    </row>
    <row r="67" spans="1:12" x14ac:dyDescent="0.25">
      <c r="A67">
        <v>64</v>
      </c>
      <c r="B67" t="s">
        <v>61</v>
      </c>
      <c r="C67">
        <v>3614</v>
      </c>
      <c r="D67">
        <v>10</v>
      </c>
      <c r="E67">
        <v>1</v>
      </c>
      <c r="F67">
        <v>346.28869322125797</v>
      </c>
      <c r="G67" t="s">
        <v>152</v>
      </c>
      <c r="H67" t="s">
        <v>111</v>
      </c>
      <c r="I67" t="s">
        <v>14</v>
      </c>
      <c r="J67">
        <v>1</v>
      </c>
      <c r="K67">
        <v>579.09987854781605</v>
      </c>
      <c r="L67" s="9">
        <v>7.0254629629629634E-3</v>
      </c>
    </row>
    <row r="68" spans="1:12" x14ac:dyDescent="0.25">
      <c r="A68">
        <v>104</v>
      </c>
      <c r="B68">
        <v>687</v>
      </c>
      <c r="C68">
        <v>34102</v>
      </c>
      <c r="D68">
        <v>10</v>
      </c>
      <c r="E68">
        <v>1</v>
      </c>
      <c r="F68">
        <v>2265.4662062126099</v>
      </c>
      <c r="G68" t="s">
        <v>46</v>
      </c>
      <c r="H68" t="s">
        <v>85</v>
      </c>
      <c r="I68" t="s">
        <v>14</v>
      </c>
      <c r="J68">
        <v>1</v>
      </c>
      <c r="K68">
        <v>2341.4979292754401</v>
      </c>
      <c r="L68" s="9">
        <v>7.0254629629629634E-3</v>
      </c>
    </row>
    <row r="69" spans="1:12" x14ac:dyDescent="0.25">
      <c r="A69">
        <v>39</v>
      </c>
      <c r="B69" t="s">
        <v>145</v>
      </c>
      <c r="C69" t="s">
        <v>146</v>
      </c>
      <c r="D69">
        <v>6</v>
      </c>
      <c r="E69">
        <v>1</v>
      </c>
      <c r="F69">
        <v>259.42245097433499</v>
      </c>
      <c r="G69" t="s">
        <v>94</v>
      </c>
      <c r="H69" t="s">
        <v>76</v>
      </c>
      <c r="I69" t="s">
        <v>14</v>
      </c>
      <c r="J69">
        <v>1</v>
      </c>
      <c r="K69">
        <v>883.88330954262301</v>
      </c>
      <c r="L69" s="9">
        <v>7.0254629629629634E-3</v>
      </c>
    </row>
    <row r="70" spans="1:12" x14ac:dyDescent="0.25">
      <c r="A70">
        <v>61</v>
      </c>
      <c r="B70" t="s">
        <v>32</v>
      </c>
      <c r="C70" t="s">
        <v>153</v>
      </c>
      <c r="D70">
        <v>298</v>
      </c>
      <c r="E70">
        <v>2</v>
      </c>
      <c r="F70">
        <v>874.983768166809</v>
      </c>
      <c r="G70" t="s">
        <v>151</v>
      </c>
      <c r="H70" t="s">
        <v>152</v>
      </c>
      <c r="I70" t="s">
        <v>14</v>
      </c>
      <c r="J70">
        <v>1</v>
      </c>
      <c r="K70">
        <v>1008.17443601267</v>
      </c>
      <c r="L70" s="9">
        <v>7.013888888888889E-3</v>
      </c>
    </row>
    <row r="71" spans="1:12" x14ac:dyDescent="0.25">
      <c r="A71">
        <v>18</v>
      </c>
      <c r="B71" t="s">
        <v>223</v>
      </c>
      <c r="C71">
        <v>1789</v>
      </c>
      <c r="D71" t="s">
        <v>224</v>
      </c>
      <c r="E71">
        <v>1</v>
      </c>
      <c r="F71">
        <v>215.63553400000001</v>
      </c>
      <c r="G71" t="s">
        <v>225</v>
      </c>
      <c r="H71" t="s">
        <v>226</v>
      </c>
      <c r="I71" t="s">
        <v>14</v>
      </c>
      <c r="J71">
        <v>1</v>
      </c>
      <c r="K71">
        <v>478.24437750200298</v>
      </c>
      <c r="L71" s="9">
        <v>7.0023148148148154E-3</v>
      </c>
    </row>
    <row r="72" spans="1:12" x14ac:dyDescent="0.25">
      <c r="A72">
        <v>26</v>
      </c>
      <c r="B72" t="s">
        <v>227</v>
      </c>
      <c r="C72">
        <v>16624</v>
      </c>
      <c r="D72" t="s">
        <v>228</v>
      </c>
      <c r="E72">
        <v>2</v>
      </c>
      <c r="F72">
        <v>1149.76247274455</v>
      </c>
      <c r="G72" t="s">
        <v>185</v>
      </c>
      <c r="H72" t="s">
        <v>47</v>
      </c>
      <c r="I72" t="s">
        <v>14</v>
      </c>
      <c r="J72">
        <v>1</v>
      </c>
      <c r="K72">
        <v>2213.2866812969401</v>
      </c>
      <c r="L72" s="9">
        <v>7.0023148148148154E-3</v>
      </c>
    </row>
    <row r="73" spans="1:12" x14ac:dyDescent="0.25">
      <c r="A73">
        <v>92</v>
      </c>
      <c r="B73">
        <v>9487</v>
      </c>
      <c r="C73">
        <v>790</v>
      </c>
      <c r="D73">
        <v>73</v>
      </c>
      <c r="E73">
        <v>1</v>
      </c>
      <c r="F73">
        <v>805.89113916149404</v>
      </c>
      <c r="G73" t="s">
        <v>140</v>
      </c>
      <c r="H73" t="s">
        <v>108</v>
      </c>
      <c r="I73" t="s">
        <v>14</v>
      </c>
      <c r="J73">
        <v>1</v>
      </c>
      <c r="K73">
        <v>1055.9068992898101</v>
      </c>
      <c r="L73" s="9">
        <v>6.9907407407407409E-3</v>
      </c>
    </row>
    <row r="74" spans="1:12" x14ac:dyDescent="0.25">
      <c r="A74">
        <v>17</v>
      </c>
      <c r="B74" t="s">
        <v>229</v>
      </c>
      <c r="C74" t="s">
        <v>218</v>
      </c>
      <c r="D74">
        <v>313</v>
      </c>
      <c r="E74">
        <v>1</v>
      </c>
      <c r="F74">
        <v>980.324968484804</v>
      </c>
      <c r="G74" t="s">
        <v>20</v>
      </c>
      <c r="H74" t="s">
        <v>230</v>
      </c>
      <c r="I74" t="s">
        <v>14</v>
      </c>
      <c r="J74">
        <v>1</v>
      </c>
      <c r="K74">
        <v>1287.4870465331401</v>
      </c>
      <c r="L74" s="9">
        <v>3.8310185185185183E-3</v>
      </c>
    </row>
    <row r="75" spans="1:12" x14ac:dyDescent="0.25">
      <c r="A75">
        <v>102</v>
      </c>
      <c r="B75">
        <v>1261</v>
      </c>
      <c r="C75">
        <v>1266</v>
      </c>
      <c r="D75">
        <v>70</v>
      </c>
      <c r="E75">
        <v>1</v>
      </c>
      <c r="F75">
        <v>2.706019</v>
      </c>
      <c r="G75" t="s">
        <v>35</v>
      </c>
      <c r="H75" t="s">
        <v>31</v>
      </c>
      <c r="I75" t="s">
        <v>14</v>
      </c>
      <c r="J75">
        <v>1</v>
      </c>
      <c r="K75">
        <v>77.044350083254002</v>
      </c>
      <c r="L75" s="9">
        <v>3.7037037037037034E-3</v>
      </c>
    </row>
    <row r="76" spans="1:12" x14ac:dyDescent="0.25">
      <c r="A76">
        <v>30</v>
      </c>
      <c r="B76">
        <v>901</v>
      </c>
      <c r="C76" t="s">
        <v>156</v>
      </c>
      <c r="D76">
        <v>25</v>
      </c>
      <c r="E76">
        <v>1</v>
      </c>
      <c r="F76">
        <v>192.20009986633801</v>
      </c>
      <c r="G76" t="s">
        <v>47</v>
      </c>
      <c r="H76" t="s">
        <v>102</v>
      </c>
      <c r="I76" t="s">
        <v>14</v>
      </c>
      <c r="J76">
        <v>1</v>
      </c>
      <c r="K76">
        <v>599.66759836134997</v>
      </c>
      <c r="L76" s="9">
        <v>3.6574074074074074E-3</v>
      </c>
    </row>
    <row r="77" spans="1:12" x14ac:dyDescent="0.25">
      <c r="A77">
        <v>19</v>
      </c>
      <c r="B77">
        <v>37148</v>
      </c>
      <c r="C77" t="s">
        <v>18</v>
      </c>
      <c r="D77" t="s">
        <v>19</v>
      </c>
      <c r="E77">
        <v>2</v>
      </c>
      <c r="F77">
        <v>114.68699016390001</v>
      </c>
      <c r="G77" t="s">
        <v>226</v>
      </c>
      <c r="H77" t="s">
        <v>231</v>
      </c>
      <c r="I77" t="s">
        <v>14</v>
      </c>
      <c r="J77">
        <v>1</v>
      </c>
      <c r="K77">
        <v>286.53026203060699</v>
      </c>
      <c r="L77" s="9">
        <v>3.6226851851851854E-3</v>
      </c>
    </row>
    <row r="78" spans="1:12" x14ac:dyDescent="0.25">
      <c r="A78">
        <v>88</v>
      </c>
      <c r="B78" t="s">
        <v>121</v>
      </c>
      <c r="C78">
        <v>26504</v>
      </c>
      <c r="D78">
        <v>228</v>
      </c>
      <c r="E78">
        <v>2</v>
      </c>
      <c r="F78">
        <v>1721.6905027443499</v>
      </c>
      <c r="G78" t="s">
        <v>122</v>
      </c>
      <c r="H78" t="s">
        <v>232</v>
      </c>
      <c r="I78" t="s">
        <v>14</v>
      </c>
      <c r="J78">
        <v>1</v>
      </c>
      <c r="K78">
        <v>2279.2939352394301</v>
      </c>
      <c r="L78" s="9">
        <v>3.6111111111111114E-3</v>
      </c>
    </row>
    <row r="79" spans="1:12" x14ac:dyDescent="0.25">
      <c r="A79">
        <v>45</v>
      </c>
      <c r="B79" t="s">
        <v>61</v>
      </c>
      <c r="C79">
        <v>687</v>
      </c>
      <c r="D79">
        <v>10</v>
      </c>
      <c r="E79">
        <v>1</v>
      </c>
      <c r="F79">
        <v>798.43417624388701</v>
      </c>
      <c r="G79" t="s">
        <v>77</v>
      </c>
      <c r="H79" t="s">
        <v>136</v>
      </c>
      <c r="I79" t="s">
        <v>14</v>
      </c>
      <c r="J79">
        <v>1</v>
      </c>
      <c r="K79">
        <v>1373.03114912264</v>
      </c>
      <c r="L79" s="9">
        <v>3.5648148148148154E-3</v>
      </c>
    </row>
    <row r="80" spans="1:12" x14ac:dyDescent="0.25">
      <c r="A80">
        <v>107</v>
      </c>
      <c r="B80">
        <v>6422</v>
      </c>
      <c r="C80">
        <v>29987</v>
      </c>
      <c r="D80">
        <v>110</v>
      </c>
      <c r="E80">
        <v>2</v>
      </c>
      <c r="F80">
        <v>2006.5706</v>
      </c>
      <c r="G80" t="s">
        <v>164</v>
      </c>
      <c r="H80" t="s">
        <v>165</v>
      </c>
      <c r="I80" t="s">
        <v>14</v>
      </c>
      <c r="J80">
        <v>0</v>
      </c>
      <c r="K80">
        <v>2845.0170393600001</v>
      </c>
      <c r="L80" s="9">
        <v>3.5648148148148154E-3</v>
      </c>
    </row>
    <row r="81" spans="1:12" x14ac:dyDescent="0.25">
      <c r="A81">
        <v>20</v>
      </c>
      <c r="B81">
        <v>37121</v>
      </c>
      <c r="C81">
        <v>26299</v>
      </c>
      <c r="D81">
        <v>2</v>
      </c>
      <c r="E81">
        <v>2</v>
      </c>
      <c r="F81">
        <v>887.73775852701795</v>
      </c>
      <c r="G81" t="s">
        <v>71</v>
      </c>
      <c r="H81" t="s">
        <v>233</v>
      </c>
      <c r="I81" t="s">
        <v>14</v>
      </c>
      <c r="J81">
        <v>1</v>
      </c>
      <c r="K81">
        <v>1060.8620845887899</v>
      </c>
      <c r="L81" s="9">
        <v>3.5532407407407405E-3</v>
      </c>
    </row>
    <row r="82" spans="1:12" x14ac:dyDescent="0.25">
      <c r="A82">
        <v>4</v>
      </c>
      <c r="B82">
        <v>11481</v>
      </c>
      <c r="C82">
        <v>4759</v>
      </c>
      <c r="D82" t="s">
        <v>148</v>
      </c>
      <c r="E82">
        <v>1</v>
      </c>
      <c r="F82">
        <v>962.90080850481002</v>
      </c>
      <c r="G82" t="s">
        <v>149</v>
      </c>
      <c r="H82" t="s">
        <v>234</v>
      </c>
      <c r="I82" t="s">
        <v>14</v>
      </c>
      <c r="J82">
        <v>1</v>
      </c>
      <c r="K82">
        <v>1701.9400223448799</v>
      </c>
      <c r="L82" s="9">
        <v>3.5416666666666665E-3</v>
      </c>
    </row>
    <row r="83" spans="1:12" x14ac:dyDescent="0.25">
      <c r="A83">
        <v>37</v>
      </c>
      <c r="B83">
        <v>11701</v>
      </c>
      <c r="C83">
        <v>11693</v>
      </c>
      <c r="D83">
        <v>28</v>
      </c>
      <c r="E83">
        <v>1</v>
      </c>
      <c r="F83">
        <v>865.02702621782601</v>
      </c>
      <c r="G83" t="s">
        <v>60</v>
      </c>
      <c r="H83" t="s">
        <v>94</v>
      </c>
      <c r="I83" t="s">
        <v>14</v>
      </c>
      <c r="J83">
        <v>1</v>
      </c>
      <c r="K83">
        <v>1156.64593208001</v>
      </c>
      <c r="L83" s="9">
        <v>3.5416666666666665E-3</v>
      </c>
    </row>
    <row r="84" spans="1:12" x14ac:dyDescent="0.25">
      <c r="A84">
        <v>42</v>
      </c>
      <c r="B84" t="s">
        <v>61</v>
      </c>
      <c r="C84">
        <v>687</v>
      </c>
      <c r="D84">
        <v>9</v>
      </c>
      <c r="E84">
        <v>2</v>
      </c>
      <c r="F84">
        <v>423.43968908169001</v>
      </c>
      <c r="G84" t="s">
        <v>95</v>
      </c>
      <c r="H84" t="s">
        <v>24</v>
      </c>
      <c r="I84" t="s">
        <v>14</v>
      </c>
      <c r="J84">
        <v>1</v>
      </c>
      <c r="K84">
        <v>492.74894185011198</v>
      </c>
      <c r="L84" s="9">
        <v>3.530092592592592E-3</v>
      </c>
    </row>
    <row r="85" spans="1:12" x14ac:dyDescent="0.25">
      <c r="A85">
        <v>11</v>
      </c>
      <c r="B85">
        <v>17127</v>
      </c>
      <c r="C85" t="s">
        <v>170</v>
      </c>
      <c r="D85">
        <v>90</v>
      </c>
      <c r="E85">
        <v>1</v>
      </c>
      <c r="F85">
        <v>2370.3921</v>
      </c>
      <c r="G85" t="s">
        <v>57</v>
      </c>
      <c r="H85" t="s">
        <v>171</v>
      </c>
      <c r="I85" t="s">
        <v>14</v>
      </c>
      <c r="J85">
        <v>-1</v>
      </c>
      <c r="K85">
        <v>3043.1676000000002</v>
      </c>
      <c r="L85" s="9">
        <v>3.530092592592592E-3</v>
      </c>
    </row>
    <row r="86" spans="1:12" x14ac:dyDescent="0.25">
      <c r="A86">
        <v>48</v>
      </c>
      <c r="B86">
        <v>37121</v>
      </c>
      <c r="C86">
        <v>26299</v>
      </c>
      <c r="D86">
        <v>2</v>
      </c>
      <c r="E86">
        <v>2</v>
      </c>
      <c r="F86">
        <v>185.76908404035399</v>
      </c>
      <c r="G86" t="s">
        <v>118</v>
      </c>
      <c r="H86" t="s">
        <v>25</v>
      </c>
      <c r="I86" t="s">
        <v>14</v>
      </c>
      <c r="J86">
        <v>1</v>
      </c>
      <c r="K86">
        <v>597.61011809580498</v>
      </c>
      <c r="L86" s="9">
        <v>3.5185185185185185E-3</v>
      </c>
    </row>
    <row r="87" spans="1:12" x14ac:dyDescent="0.25">
      <c r="A87">
        <v>15</v>
      </c>
      <c r="B87">
        <v>26472</v>
      </c>
      <c r="C87" t="s">
        <v>235</v>
      </c>
      <c r="D87">
        <v>398</v>
      </c>
      <c r="E87">
        <v>1</v>
      </c>
      <c r="F87">
        <v>2007.9163000000001</v>
      </c>
      <c r="G87" t="s">
        <v>236</v>
      </c>
      <c r="H87" t="s">
        <v>237</v>
      </c>
      <c r="I87" t="s">
        <v>14</v>
      </c>
      <c r="J87">
        <v>-1</v>
      </c>
      <c r="K87">
        <v>3108.6023660000001</v>
      </c>
      <c r="L87" s="9">
        <v>3.5185185185185185E-3</v>
      </c>
    </row>
    <row r="88" spans="1:12" x14ac:dyDescent="0.25">
      <c r="A88">
        <v>56</v>
      </c>
      <c r="B88">
        <v>26949</v>
      </c>
      <c r="C88" t="s">
        <v>145</v>
      </c>
      <c r="D88">
        <v>6</v>
      </c>
      <c r="E88">
        <v>1</v>
      </c>
      <c r="F88">
        <v>758.49646935679903</v>
      </c>
      <c r="G88" t="s">
        <v>134</v>
      </c>
      <c r="H88" t="s">
        <v>78</v>
      </c>
      <c r="I88" t="s">
        <v>14</v>
      </c>
      <c r="J88">
        <v>1</v>
      </c>
      <c r="K88">
        <v>1179.2626624114801</v>
      </c>
      <c r="L88" s="9">
        <v>3.5185185185185185E-3</v>
      </c>
    </row>
    <row r="89" spans="1:12" x14ac:dyDescent="0.25">
      <c r="A89">
        <v>34</v>
      </c>
      <c r="B89">
        <v>26949</v>
      </c>
      <c r="C89" t="s">
        <v>145</v>
      </c>
      <c r="D89">
        <v>6</v>
      </c>
      <c r="E89">
        <v>1</v>
      </c>
      <c r="F89">
        <v>646.26698773595604</v>
      </c>
      <c r="G89" t="s">
        <v>48</v>
      </c>
      <c r="H89" t="s">
        <v>173</v>
      </c>
      <c r="I89" t="s">
        <v>14</v>
      </c>
      <c r="J89">
        <v>1</v>
      </c>
      <c r="K89">
        <v>687.185542901546</v>
      </c>
      <c r="L89" s="9">
        <v>3.5185185185185185E-3</v>
      </c>
    </row>
    <row r="90" spans="1:12" x14ac:dyDescent="0.25">
      <c r="A90">
        <v>65</v>
      </c>
      <c r="B90">
        <v>23786</v>
      </c>
      <c r="C90">
        <v>8503</v>
      </c>
      <c r="D90">
        <v>407</v>
      </c>
      <c r="E90">
        <v>2</v>
      </c>
      <c r="F90">
        <v>1058.5036</v>
      </c>
      <c r="G90" t="s">
        <v>86</v>
      </c>
      <c r="H90" t="s">
        <v>111</v>
      </c>
      <c r="I90" t="s">
        <v>14</v>
      </c>
      <c r="J90">
        <v>0</v>
      </c>
      <c r="K90">
        <v>2343.0604740372</v>
      </c>
      <c r="L90" s="9">
        <v>3.5185185185185185E-3</v>
      </c>
    </row>
    <row r="91" spans="1:12" x14ac:dyDescent="0.25">
      <c r="A91">
        <v>60</v>
      </c>
      <c r="B91" t="s">
        <v>61</v>
      </c>
      <c r="C91">
        <v>687</v>
      </c>
      <c r="D91">
        <v>10</v>
      </c>
      <c r="E91">
        <v>1</v>
      </c>
      <c r="F91">
        <v>915.49035109162605</v>
      </c>
      <c r="G91" t="s">
        <v>79</v>
      </c>
      <c r="H91" t="s">
        <v>151</v>
      </c>
      <c r="I91" t="s">
        <v>14</v>
      </c>
      <c r="J91">
        <v>1</v>
      </c>
      <c r="K91">
        <v>1336.27741125937</v>
      </c>
      <c r="L91" s="9">
        <v>3.5185185185185185E-3</v>
      </c>
    </row>
    <row r="92" spans="1:12" x14ac:dyDescent="0.25">
      <c r="A92">
        <v>38</v>
      </c>
      <c r="B92">
        <v>2637</v>
      </c>
      <c r="C92">
        <v>15892</v>
      </c>
      <c r="D92">
        <v>73</v>
      </c>
      <c r="E92">
        <v>1</v>
      </c>
      <c r="F92">
        <v>696.48063042763795</v>
      </c>
      <c r="G92" t="s">
        <v>94</v>
      </c>
      <c r="H92" t="s">
        <v>84</v>
      </c>
      <c r="I92" t="s">
        <v>14</v>
      </c>
      <c r="J92">
        <v>1</v>
      </c>
      <c r="K92">
        <v>799.07166242036601</v>
      </c>
      <c r="L92" s="9">
        <v>3.5185185185185185E-3</v>
      </c>
    </row>
    <row r="93" spans="1:12" x14ac:dyDescent="0.25">
      <c r="A93">
        <v>67</v>
      </c>
      <c r="B93">
        <v>37369</v>
      </c>
      <c r="C93">
        <v>33432</v>
      </c>
      <c r="D93">
        <v>211</v>
      </c>
      <c r="E93">
        <v>2</v>
      </c>
      <c r="F93">
        <v>198.43130265780999</v>
      </c>
      <c r="G93" t="s">
        <v>176</v>
      </c>
      <c r="H93" t="s">
        <v>93</v>
      </c>
      <c r="I93" t="s">
        <v>14</v>
      </c>
      <c r="J93">
        <v>1</v>
      </c>
      <c r="K93">
        <v>410.94931990051998</v>
      </c>
      <c r="L93" s="9">
        <v>3.5069444444444445E-3</v>
      </c>
    </row>
    <row r="94" spans="1:12" x14ac:dyDescent="0.25">
      <c r="A94">
        <v>73</v>
      </c>
      <c r="B94">
        <v>449</v>
      </c>
      <c r="C94">
        <v>29907</v>
      </c>
      <c r="D94">
        <v>82</v>
      </c>
      <c r="E94">
        <v>1</v>
      </c>
      <c r="F94">
        <v>827.95984104485001</v>
      </c>
      <c r="G94" t="s">
        <v>88</v>
      </c>
      <c r="H94" t="s">
        <v>90</v>
      </c>
      <c r="I94" t="s">
        <v>14</v>
      </c>
      <c r="J94">
        <v>1</v>
      </c>
      <c r="K94">
        <v>1135.4898812928</v>
      </c>
      <c r="L94" s="9">
        <v>3.5069444444444445E-3</v>
      </c>
    </row>
    <row r="95" spans="1:12" x14ac:dyDescent="0.25">
      <c r="A95">
        <v>24</v>
      </c>
      <c r="B95">
        <v>36938</v>
      </c>
      <c r="C95">
        <v>36934</v>
      </c>
      <c r="D95">
        <v>315</v>
      </c>
      <c r="E95">
        <v>1</v>
      </c>
      <c r="F95">
        <v>1090.50649136536</v>
      </c>
      <c r="G95" t="s">
        <v>75</v>
      </c>
      <c r="H95" t="s">
        <v>105</v>
      </c>
      <c r="I95" t="s">
        <v>14</v>
      </c>
      <c r="J95">
        <v>1</v>
      </c>
      <c r="K95">
        <v>1286.8347291176699</v>
      </c>
      <c r="L95" s="9">
        <v>3.5069444444444445E-3</v>
      </c>
    </row>
    <row r="96" spans="1:12" x14ac:dyDescent="0.25">
      <c r="A96">
        <v>21</v>
      </c>
      <c r="B96" t="s">
        <v>124</v>
      </c>
      <c r="C96">
        <v>34387</v>
      </c>
      <c r="D96" t="s">
        <v>126</v>
      </c>
      <c r="E96">
        <v>1</v>
      </c>
      <c r="F96">
        <v>1087.6699788778001</v>
      </c>
      <c r="G96" t="s">
        <v>127</v>
      </c>
      <c r="H96" t="s">
        <v>238</v>
      </c>
      <c r="I96" t="s">
        <v>14</v>
      </c>
      <c r="J96">
        <v>1</v>
      </c>
      <c r="K96">
        <v>1169.1245058551101</v>
      </c>
      <c r="L96" s="9">
        <v>3.5069444444444445E-3</v>
      </c>
    </row>
    <row r="97" spans="1:12" x14ac:dyDescent="0.25">
      <c r="A97">
        <v>50</v>
      </c>
      <c r="B97" t="s">
        <v>32</v>
      </c>
      <c r="C97" t="s">
        <v>153</v>
      </c>
      <c r="D97">
        <v>298</v>
      </c>
      <c r="E97">
        <v>2</v>
      </c>
      <c r="F97">
        <v>975.19127235170504</v>
      </c>
      <c r="G97" t="s">
        <v>92</v>
      </c>
      <c r="H97" t="s">
        <v>180</v>
      </c>
      <c r="I97" t="s">
        <v>14</v>
      </c>
      <c r="J97">
        <v>1</v>
      </c>
      <c r="K97">
        <v>4980.6229801530299</v>
      </c>
      <c r="L97" s="9">
        <v>3.5069444444444445E-3</v>
      </c>
    </row>
    <row r="98" spans="1:12" x14ac:dyDescent="0.25">
      <c r="A98">
        <v>59</v>
      </c>
      <c r="B98">
        <v>33627</v>
      </c>
      <c r="C98">
        <v>2596</v>
      </c>
      <c r="D98">
        <v>188</v>
      </c>
      <c r="E98">
        <v>1</v>
      </c>
      <c r="F98">
        <v>974.09115938119203</v>
      </c>
      <c r="G98" t="s">
        <v>135</v>
      </c>
      <c r="H98" t="s">
        <v>174</v>
      </c>
      <c r="I98" t="s">
        <v>14</v>
      </c>
      <c r="J98">
        <v>1</v>
      </c>
      <c r="K98">
        <v>1397.2207631574099</v>
      </c>
      <c r="L98" s="9">
        <v>3.5069444444444445E-3</v>
      </c>
    </row>
    <row r="99" spans="1:12" x14ac:dyDescent="0.25">
      <c r="A99">
        <v>14</v>
      </c>
      <c r="B99">
        <v>3062</v>
      </c>
      <c r="C99">
        <v>734</v>
      </c>
      <c r="D99" t="s">
        <v>239</v>
      </c>
      <c r="E99">
        <v>1</v>
      </c>
      <c r="F99">
        <v>1384.9317000000001</v>
      </c>
      <c r="G99" t="s">
        <v>240</v>
      </c>
      <c r="H99" t="s">
        <v>241</v>
      </c>
      <c r="I99" t="s">
        <v>14</v>
      </c>
      <c r="J99">
        <v>-1</v>
      </c>
      <c r="K99">
        <v>2518.3117000000002</v>
      </c>
      <c r="L99" s="9">
        <v>3.5069444444444445E-3</v>
      </c>
    </row>
    <row r="100" spans="1:12" x14ac:dyDescent="0.25">
      <c r="A100">
        <v>36</v>
      </c>
      <c r="B100">
        <v>12803</v>
      </c>
      <c r="C100">
        <v>36934</v>
      </c>
      <c r="D100">
        <v>315</v>
      </c>
      <c r="E100">
        <v>1</v>
      </c>
      <c r="F100">
        <v>1278.3716667239401</v>
      </c>
      <c r="G100" t="s">
        <v>83</v>
      </c>
      <c r="H100" t="s">
        <v>97</v>
      </c>
      <c r="I100" t="s">
        <v>14</v>
      </c>
      <c r="J100">
        <v>1</v>
      </c>
      <c r="K100">
        <v>1585.08668552688</v>
      </c>
      <c r="L100" s="9">
        <v>3.4953703703703705E-3</v>
      </c>
    </row>
    <row r="101" spans="1:12" x14ac:dyDescent="0.25">
      <c r="A101">
        <v>31</v>
      </c>
      <c r="B101">
        <v>29802</v>
      </c>
      <c r="C101">
        <v>2776</v>
      </c>
      <c r="D101">
        <v>189</v>
      </c>
      <c r="E101">
        <v>2</v>
      </c>
      <c r="F101">
        <v>2042.8318599464999</v>
      </c>
      <c r="G101" t="s">
        <v>102</v>
      </c>
      <c r="H101" t="s">
        <v>184</v>
      </c>
      <c r="I101" t="s">
        <v>14</v>
      </c>
      <c r="J101">
        <v>1</v>
      </c>
      <c r="K101">
        <v>2843.42587795589</v>
      </c>
      <c r="L101" s="9">
        <v>3.4953703703703705E-3</v>
      </c>
    </row>
    <row r="102" spans="1:12" x14ac:dyDescent="0.25">
      <c r="A102">
        <v>27</v>
      </c>
      <c r="B102">
        <v>843</v>
      </c>
      <c r="C102">
        <v>8895</v>
      </c>
      <c r="D102">
        <v>295</v>
      </c>
      <c r="E102">
        <v>1</v>
      </c>
      <c r="F102">
        <v>658.69072948272196</v>
      </c>
      <c r="G102" t="s">
        <v>185</v>
      </c>
      <c r="H102" t="s">
        <v>139</v>
      </c>
      <c r="I102" t="s">
        <v>14</v>
      </c>
      <c r="J102">
        <v>1</v>
      </c>
      <c r="K102">
        <v>810.62909413948296</v>
      </c>
      <c r="L102" s="9">
        <v>3.4953703703703705E-3</v>
      </c>
    </row>
    <row r="103" spans="1:12" x14ac:dyDescent="0.25">
      <c r="A103">
        <v>62</v>
      </c>
      <c r="B103">
        <v>34577</v>
      </c>
      <c r="C103">
        <v>26616</v>
      </c>
      <c r="D103">
        <v>422</v>
      </c>
      <c r="E103">
        <v>1</v>
      </c>
      <c r="F103">
        <v>963.48284875741501</v>
      </c>
      <c r="G103" t="s">
        <v>183</v>
      </c>
      <c r="H103" t="s">
        <v>152</v>
      </c>
      <c r="I103" t="s">
        <v>14</v>
      </c>
      <c r="J103">
        <v>1</v>
      </c>
      <c r="K103">
        <v>1145.87263498943</v>
      </c>
      <c r="L103" s="9">
        <v>3.4953703703703705E-3</v>
      </c>
    </row>
    <row r="104" spans="1:12" x14ac:dyDescent="0.25">
      <c r="A104">
        <v>63</v>
      </c>
      <c r="B104">
        <v>16886</v>
      </c>
      <c r="C104">
        <v>16894</v>
      </c>
      <c r="D104">
        <v>216</v>
      </c>
      <c r="E104">
        <v>2</v>
      </c>
      <c r="F104">
        <v>865.72482362434903</v>
      </c>
      <c r="G104" t="s">
        <v>183</v>
      </c>
      <c r="H104" t="s">
        <v>152</v>
      </c>
      <c r="I104" t="s">
        <v>14</v>
      </c>
      <c r="J104">
        <v>1</v>
      </c>
      <c r="K104">
        <v>2999.2400372802799</v>
      </c>
      <c r="L104" s="9">
        <v>3.4953703703703705E-3</v>
      </c>
    </row>
    <row r="105" spans="1:12" x14ac:dyDescent="0.25">
      <c r="A105">
        <v>76</v>
      </c>
      <c r="B105" t="s">
        <v>202</v>
      </c>
      <c r="C105" t="s">
        <v>242</v>
      </c>
      <c r="D105">
        <v>418</v>
      </c>
      <c r="E105">
        <v>1</v>
      </c>
      <c r="F105">
        <v>714.77417881926704</v>
      </c>
      <c r="G105" t="s">
        <v>243</v>
      </c>
      <c r="H105" t="s">
        <v>244</v>
      </c>
      <c r="I105" t="s">
        <v>14</v>
      </c>
      <c r="J105">
        <v>1</v>
      </c>
      <c r="K105">
        <v>867.61781490201304</v>
      </c>
      <c r="L105" s="9">
        <v>3.4953703703703705E-3</v>
      </c>
    </row>
    <row r="106" spans="1:12" x14ac:dyDescent="0.25">
      <c r="A106">
        <v>74</v>
      </c>
      <c r="B106">
        <v>33627</v>
      </c>
      <c r="C106">
        <v>1048</v>
      </c>
      <c r="D106">
        <v>188</v>
      </c>
      <c r="E106">
        <v>1</v>
      </c>
      <c r="F106">
        <v>914.75422440171496</v>
      </c>
      <c r="G106" t="s">
        <v>90</v>
      </c>
      <c r="H106" t="s">
        <v>161</v>
      </c>
      <c r="I106" t="s">
        <v>14</v>
      </c>
      <c r="J106">
        <v>1</v>
      </c>
      <c r="K106">
        <v>1306.6064602936699</v>
      </c>
      <c r="L106" s="9">
        <v>3.4953703703703705E-3</v>
      </c>
    </row>
    <row r="107" spans="1:12" x14ac:dyDescent="0.25">
      <c r="A107">
        <v>3</v>
      </c>
      <c r="B107">
        <v>27530</v>
      </c>
      <c r="C107">
        <v>29966</v>
      </c>
      <c r="D107">
        <v>266</v>
      </c>
      <c r="E107">
        <v>2</v>
      </c>
      <c r="F107">
        <v>1058.35155609</v>
      </c>
      <c r="G107" t="s">
        <v>245</v>
      </c>
      <c r="H107" t="s">
        <v>149</v>
      </c>
      <c r="I107" t="s">
        <v>14</v>
      </c>
      <c r="J107">
        <v>1</v>
      </c>
      <c r="K107">
        <v>1863.9946219584101</v>
      </c>
      <c r="L107" s="9">
        <v>3.483796296296296E-3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Draganov</dc:creator>
  <cp:lastModifiedBy>Konstantin Draganov</cp:lastModifiedBy>
  <dcterms:created xsi:type="dcterms:W3CDTF">2015-03-31T00:41:58Z</dcterms:created>
  <dcterms:modified xsi:type="dcterms:W3CDTF">2015-04-06T20:58:17Z</dcterms:modified>
</cp:coreProperties>
</file>