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8541440\OneDrive - csulb\Profile\Documents\Collection Development\Books\Chem\"/>
    </mc:Choice>
  </mc:AlternateContent>
  <bookViews>
    <workbookView xWindow="-120" yWindow="-120" windowWidth="29040" windowHeight="15840"/>
  </bookViews>
  <sheets>
    <sheet name="2020-21" sheetId="10" r:id="rId1"/>
    <sheet name="2019-20" sheetId="9" r:id="rId2"/>
    <sheet name="2018-19" sheetId="8" r:id="rId3"/>
    <sheet name="2017-18" sheetId="2" r:id="rId4"/>
    <sheet name="2016-17" sheetId="7" r:id="rId5"/>
    <sheet name="2015-16" sheetId="6" r:id="rId6"/>
    <sheet name="Spring 2015" sheetId="5" r:id="rId7"/>
    <sheet name="Spring 2014" sheetId="4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9" i="8" l="1"/>
  <c r="D23" i="7" l="1"/>
  <c r="C18" i="6" l="1"/>
  <c r="C17" i="6"/>
  <c r="C16" i="6"/>
  <c r="C15" i="6"/>
  <c r="C14" i="6"/>
  <c r="C13" i="6"/>
  <c r="C12" i="6"/>
  <c r="C11" i="6"/>
  <c r="C10" i="6"/>
  <c r="C9" i="6"/>
  <c r="C8" i="6"/>
  <c r="C7" i="6"/>
  <c r="C6" i="6"/>
  <c r="C4" i="6"/>
  <c r="D24" i="6" l="1"/>
  <c r="C3" i="6"/>
  <c r="D21" i="5" l="1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</calcChain>
</file>

<file path=xl/sharedStrings.xml><?xml version="1.0" encoding="utf-8"?>
<sst xmlns="http://schemas.openxmlformats.org/spreadsheetml/2006/main" count="338" uniqueCount="290">
  <si>
    <t>ISBN</t>
  </si>
  <si>
    <t>Title</t>
  </si>
  <si>
    <t>Author</t>
  </si>
  <si>
    <t>Higgs Force: Cosmic Symmetry Shattered- The Story of the Greatest Scientific Discovery for 50 Years</t>
  </si>
  <si>
    <t>Mee, Nicholas</t>
  </si>
  <si>
    <t>Bioinorganic chemistry</t>
  </si>
  <si>
    <t>Rehder, Dieter</t>
  </si>
  <si>
    <t>Graphene : a new paradigm in condensed matter and device physics</t>
  </si>
  <si>
    <t>Wolf, E. L.</t>
  </si>
  <si>
    <t>Noble gases as geochemical tracers : (Advances in Isotope Geochemistry Ser. series)</t>
  </si>
  <si>
    <t>Novel solutions to water pollution : (ACS symposium series ; 1123)</t>
  </si>
  <si>
    <t>Sustainable nanotechnology and the environment : advances and achievements : (ACS symposium series ; 1124)</t>
  </si>
  <si>
    <t>Shamim, Najm</t>
  </si>
  <si>
    <t>Organometallics in Synthesis</t>
  </si>
  <si>
    <t>Stereoselective Organocatalysis: Bond Formation Methodologies and Activation Modes</t>
  </si>
  <si>
    <t>Tautomerism</t>
  </si>
  <si>
    <t>Chemical Information for Chemists: A Primer</t>
  </si>
  <si>
    <t>Currano, Judith</t>
  </si>
  <si>
    <t>Lipshutz, Bruce</t>
  </si>
  <si>
    <t>Rios Torres, Ramon</t>
  </si>
  <si>
    <t xml:space="preserve">Antonov, Liudmil </t>
  </si>
  <si>
    <t>Notes</t>
  </si>
  <si>
    <t>Electronic version also available</t>
  </si>
  <si>
    <t>2 copies</t>
  </si>
  <si>
    <t>Fundamentals of Asymmetric Synthesis</t>
  </si>
  <si>
    <t>Price</t>
  </si>
  <si>
    <t>Asymmetric synthesis : the essentials</t>
  </si>
  <si>
    <t>Christmann, Mathias</t>
  </si>
  <si>
    <t>Asymmetric Synthesis: More Methods and Applications</t>
  </si>
  <si>
    <t>Catalytic asymmetric synthesis</t>
  </si>
  <si>
    <t>Chemistry of fossil fuels and biofuels : (Cambridge series in chemical engineering)</t>
  </si>
  <si>
    <t>Schobert, Harold H., 1943-</t>
  </si>
  <si>
    <t>Classics in stereoselective synthesis</t>
  </si>
  <si>
    <t>Carreira, Erick Moran</t>
  </si>
  <si>
    <t>Directed Selectivity in Organic Synthesis: A Practical Guide</t>
  </si>
  <si>
    <t>Tanja Gaich; Ekkehard Winterfeldt</t>
  </si>
  <si>
    <t>Electrons in molecules : from basic principles to molecular electronics</t>
  </si>
  <si>
    <t>Launay, Jean-Pierre</t>
  </si>
  <si>
    <t>Krupadanam, G. L. David</t>
  </si>
  <si>
    <t>Handbook of Water Analysis, Third Edition</t>
  </si>
  <si>
    <t>Nollet, Leo M. L</t>
  </si>
  <si>
    <t>Inorganic Chemistry</t>
  </si>
  <si>
    <t>House, James</t>
  </si>
  <si>
    <t>Introduction to Structural Chemistry</t>
  </si>
  <si>
    <t>Batsanov, Stepan S</t>
  </si>
  <si>
    <t>Introduction to the chemistry of the sea -- 2nd ed.</t>
  </si>
  <si>
    <t>Pilson, Michael E. Q.</t>
  </si>
  <si>
    <t>Multi-catalyst system in asymmetric catalysis</t>
  </si>
  <si>
    <t>Zhou, Jian 1974</t>
  </si>
  <si>
    <t>Olefin metathesis : theory and practice</t>
  </si>
  <si>
    <t>Grela, Karol 1970</t>
  </si>
  <si>
    <t>Physical chemistry : a very short introduction</t>
  </si>
  <si>
    <t>Atkins, P. W 1940</t>
  </si>
  <si>
    <t>Total Cost:</t>
  </si>
  <si>
    <t>Best Synthetic Methods: Organophosphorus (V) Chemistry</t>
  </si>
  <si>
    <t>Timperley, Chris</t>
  </si>
  <si>
    <t>978-0-08-098212-0</t>
  </si>
  <si>
    <t>Total</t>
  </si>
  <si>
    <t>CRC Handbook of Chemistry &amp; Physics, 96th Edition</t>
  </si>
  <si>
    <t>Chiral separation methods for pharmaceutical and biotechnological products</t>
  </si>
  <si>
    <t>Ahuja, Satinder 1933</t>
  </si>
  <si>
    <t>Chemical information for chemists : a primer</t>
  </si>
  <si>
    <t>Bell that rings light : a primer in quantum mechanics and chemical bonding</t>
  </si>
  <si>
    <t>Wallace, Dorothy I</t>
  </si>
  <si>
    <t>Bioanalytical chemistry</t>
  </si>
  <si>
    <t>Manz, A</t>
  </si>
  <si>
    <t>Chemist's Guide to Density Functional Theory, 2nd Edition</t>
  </si>
  <si>
    <t>Wolfram Koch; Max C. Holthausen</t>
  </si>
  <si>
    <t>Chiral separations : methods and protocols</t>
  </si>
  <si>
    <t>Scriba, Gerhard K. E</t>
  </si>
  <si>
    <t>DDT wars : rescuing our national bird, preventing cancer, and creating Evironmental Defense Fund</t>
  </si>
  <si>
    <t>Wurster, Charles F</t>
  </si>
  <si>
    <t>Hydrogen-bonded capsules : molecular behavior in small spaces</t>
  </si>
  <si>
    <t>Rebek, Julius</t>
  </si>
  <si>
    <t>Introduction to computational chemistry</t>
  </si>
  <si>
    <t>Jensen, Frank</t>
  </si>
  <si>
    <t>Lithium-Ion Batteries: Fundamentals and Applications : (Electrochemical Energy Storage and Conversion Ser. series)</t>
  </si>
  <si>
    <t>Wu, Yuping</t>
  </si>
  <si>
    <t>Occurrence, fate and impact of atmospheric pollutants on environmental and human health : (ACS symposium series ; 1149)</t>
  </si>
  <si>
    <t>Solving the Schreodinger equation : has everything been tried?</t>
  </si>
  <si>
    <t>Popelier, Paul L. A</t>
  </si>
  <si>
    <t>Thermoelectric Materials: Advances and Applications</t>
  </si>
  <si>
    <t>Maci , Enrique</t>
  </si>
  <si>
    <t>Thermoelectrics and Its Energy Harvesting</t>
  </si>
  <si>
    <t>Rowe, David Michael</t>
  </si>
  <si>
    <t>replacement copy</t>
  </si>
  <si>
    <t xml:space="preserve">Design and Strategy in Organic Synthesis </t>
  </si>
  <si>
    <t>Hanessian, Stephen</t>
  </si>
  <si>
    <t>978-3-527-31964-0</t>
  </si>
  <si>
    <t xml:space="preserve">Catalysis: From Principles to Applications </t>
  </si>
  <si>
    <t xml:space="preserve">The Selected Papers of William N. Lipscomb Jr. </t>
  </si>
  <si>
    <t xml:space="preserve">Orbital Interactions in Chemistry </t>
  </si>
  <si>
    <t xml:space="preserve">More Dead Ends and Detours </t>
  </si>
  <si>
    <t>The Chemistry of Metal-Organic Frameworks. Synthesis, Characterization, and Applications</t>
  </si>
  <si>
    <t>978-3-527-33874-0</t>
  </si>
  <si>
    <t>Kaskel, Stefan</t>
  </si>
  <si>
    <t>2 volumes</t>
  </si>
  <si>
    <t>Beller, Matthias</t>
  </si>
  <si>
    <t>Ma, Jianpen</t>
  </si>
  <si>
    <t>Albright, Thomas</t>
  </si>
  <si>
    <t>Sierra, Miguel A.</t>
  </si>
  <si>
    <t xml:space="preserve"> 978-3-527-32976-2</t>
  </si>
  <si>
    <t>978-0-471-08039-8</t>
  </si>
  <si>
    <t>978-1848168404</t>
  </si>
  <si>
    <t>978-3-527-32349-4</t>
  </si>
  <si>
    <t>Principles of Nuclear Chemistry</t>
  </si>
  <si>
    <t>McPherson, Peter</t>
  </si>
  <si>
    <t>9781786340504</t>
  </si>
  <si>
    <t>Curating Research Data</t>
  </si>
  <si>
    <t>Johnston, Lisa (ed.)</t>
  </si>
  <si>
    <t xml:space="preserve">9780838989180 </t>
  </si>
  <si>
    <t>McCaw, Charles</t>
  </si>
  <si>
    <t>9781783264131</t>
  </si>
  <si>
    <t>Orbitals: With applications in Atomic Spectra</t>
  </si>
  <si>
    <t xml:space="preserve">Carbocation Chemistry: Applications in Organic Synthesis </t>
  </si>
  <si>
    <t>9781498729086</t>
  </si>
  <si>
    <t>Li, Jack Jie</t>
  </si>
  <si>
    <t>Leonard, J.</t>
  </si>
  <si>
    <t>9781439860977</t>
  </si>
  <si>
    <t>3rd edition, CRC, 2013</t>
  </si>
  <si>
    <t>9781466517134</t>
  </si>
  <si>
    <t>Advanced Practical Organic Chemistry</t>
  </si>
  <si>
    <t xml:space="preserve">Chemistry of Heterocyclic Compounds </t>
  </si>
  <si>
    <t>Parashar, R. K.</t>
  </si>
  <si>
    <t>CRC</t>
  </si>
  <si>
    <t>Encyclopedic dictionary of named processes in chemical technology</t>
  </si>
  <si>
    <t xml:space="preserve">978-1-4665-6776-4 </t>
  </si>
  <si>
    <t>Handbook of chemical engineering calculations</t>
  </si>
  <si>
    <t>Comyns, Alan</t>
  </si>
  <si>
    <t>Hicks, Tyler Gregory</t>
  </si>
  <si>
    <t>Hawley's Condensed Dictionary of Chemistry</t>
  </si>
  <si>
    <t xml:space="preserve">978-1-118-13515-0 </t>
  </si>
  <si>
    <t>978-0-07-176804-7</t>
  </si>
  <si>
    <t>Larraanaga, Michael D</t>
  </si>
  <si>
    <t xml:space="preserve">978-0-07-142294-9 </t>
  </si>
  <si>
    <t>Perry's Chemical Engineers' Handbook</t>
  </si>
  <si>
    <t xml:space="preserve"> Riegel's handbook of industrial chemistry</t>
  </si>
  <si>
    <t>Kent, James (ed.)</t>
  </si>
  <si>
    <t>2 vol set</t>
  </si>
  <si>
    <t>Fundamentals of Crystallography</t>
  </si>
  <si>
    <t>Giacovazzo, Carmelo</t>
  </si>
  <si>
    <t>9780191775000</t>
  </si>
  <si>
    <t>oxford e-book</t>
  </si>
  <si>
    <t>Theory in Intermolecular Forces</t>
  </si>
  <si>
    <t>Stone, Anthony</t>
  </si>
  <si>
    <t>ebrary e-book</t>
  </si>
  <si>
    <t>9780191652950</t>
  </si>
  <si>
    <t>978-0-306-47411-8</t>
  </si>
  <si>
    <t>9780199813544</t>
  </si>
  <si>
    <t>Water Chemistry: An Introduction to the Chemistry of Natural and Engineered Aquatic Systems</t>
  </si>
  <si>
    <t>Brezonik, Patrick</t>
  </si>
  <si>
    <t>Handbook of Solid State Chemistry</t>
  </si>
  <si>
    <t>6 volume set</t>
  </si>
  <si>
    <t>Dronskowski, Richard</t>
  </si>
  <si>
    <t>1685</t>
  </si>
  <si>
    <t>9783527325870</t>
  </si>
  <si>
    <t xml:space="preserve">
Metal Oxide Nanostructures Chemistry
Synthesis from Aqueous Solutions</t>
  </si>
  <si>
    <t>Jolivet, Jean-Pierre</t>
  </si>
  <si>
    <t>2nd Edition</t>
  </si>
  <si>
    <t>9780190928117</t>
  </si>
  <si>
    <t>9780525558507</t>
  </si>
  <si>
    <t>Vollmann, Willam</t>
  </si>
  <si>
    <t>Carbon Ideologies: No Good Alternatives</t>
  </si>
  <si>
    <t>Elements Old and New: Discoveries, Developments, Challenges, and Environmental Implications</t>
  </si>
  <si>
    <t>Benvenuto, Mark</t>
  </si>
  <si>
    <t>9780841232556</t>
  </si>
  <si>
    <t>ACS Symposium Series</t>
  </si>
  <si>
    <t>9780128136515</t>
  </si>
  <si>
    <t xml:space="preserve">Mathematical Physics in Theoretical Chemistry </t>
  </si>
  <si>
    <t>Blinder, S. M.</t>
  </si>
  <si>
    <t>Photoactive Functional Soft Materials: Preparation, Properties, and Applications</t>
  </si>
  <si>
    <t>Li, Quan (ed.)</t>
  </si>
  <si>
    <t>9783527816774</t>
  </si>
  <si>
    <t>Wiley ebook</t>
  </si>
  <si>
    <t>The rhubarb connection and other revelations: the everyday world of metal ions</t>
  </si>
  <si>
    <t>Ohrstrom, Lars</t>
  </si>
  <si>
    <t>9781788010948</t>
  </si>
  <si>
    <t xml:space="preserve">2 volume set </t>
  </si>
  <si>
    <t>Protecting Groups: Strategies and Applications in Carbohydrate Chemistry</t>
  </si>
  <si>
    <t>Vidal, Sebastien</t>
  </si>
  <si>
    <t>9783527340101</t>
  </si>
  <si>
    <t xml:space="preserve">Wiley </t>
  </si>
  <si>
    <t>Organophosphorus Chemistry: From Molecules to Applications</t>
  </si>
  <si>
    <t>Iaroshenko, Viktor</t>
  </si>
  <si>
    <t>9783527672240</t>
  </si>
  <si>
    <t xml:space="preserve">Biochemistry for Materials Science </t>
  </si>
  <si>
    <t>Makishima, Aikio</t>
  </si>
  <si>
    <t>Elsevier ScienceDirect ebook</t>
  </si>
  <si>
    <t>9780128168967</t>
  </si>
  <si>
    <t xml:space="preserve">Bonding Theory for Metals and Alloys </t>
  </si>
  <si>
    <t>Wang, Frederick</t>
  </si>
  <si>
    <t>9780444642028</t>
  </si>
  <si>
    <t>2nd Edition; Elsevier ScienceDirect ebook</t>
  </si>
  <si>
    <t>Contemporary Catalysis: Fundamentals and Current Applications</t>
  </si>
  <si>
    <t>Ross, Julian</t>
  </si>
  <si>
    <t>9780444634740</t>
  </si>
  <si>
    <t>9780841226777</t>
  </si>
  <si>
    <t>100+ Years of Plastics: Leo Baekaland and Beyond</t>
  </si>
  <si>
    <t>Strom, Thomas</t>
  </si>
  <si>
    <t>Electrical properties of materials</t>
  </si>
  <si>
    <t>Solymar, Lazslo</t>
  </si>
  <si>
    <t>10th edition OUP</t>
  </si>
  <si>
    <t>9780198829942</t>
  </si>
  <si>
    <t>9781139045452</t>
  </si>
  <si>
    <t>Cambridge UP ebook</t>
  </si>
  <si>
    <t>Aquatic organic matter fluorescence</t>
  </si>
  <si>
    <t>Coble, Paula</t>
  </si>
  <si>
    <t>Atomic and molecular spectroscopy: basic concepts and applications</t>
  </si>
  <si>
    <t>Kakkar, Rita</t>
  </si>
  <si>
    <t>9781107063884</t>
  </si>
  <si>
    <t xml:space="preserve">Glycerol : a versatile renewable feedstock for the chemical industry </t>
  </si>
  <si>
    <t>Mota, Claudio</t>
  </si>
  <si>
    <t>9783319593746</t>
  </si>
  <si>
    <t>Apolipoprotein Mimetics in the Management of Human Disease</t>
  </si>
  <si>
    <t xml:space="preserve"> Anantharamaiah &amp; Goldberg</t>
  </si>
  <si>
    <t>ebook</t>
  </si>
  <si>
    <t>9783319173504</t>
  </si>
  <si>
    <t>Metal Oxides in Heterogenous Catalysis</t>
  </si>
  <si>
    <t>9780128116319</t>
  </si>
  <si>
    <t>Vedrine, Jacques</t>
  </si>
  <si>
    <t xml:space="preserve">
Alternative Catalytic Materials: Carbides, Nitrides, Phosphides and Amorphous Boron Alloys </t>
  </si>
  <si>
    <t>Hargreaves, Justin (ed.)</t>
  </si>
  <si>
    <t>RSC ebook</t>
  </si>
  <si>
    <t>9781788013222</t>
  </si>
  <si>
    <t xml:space="preserve">Boron: Sensing, Synthesis and Supramolecular Self-Assembly </t>
  </si>
  <si>
    <t>Meng, Li</t>
  </si>
  <si>
    <t>9781782622123</t>
  </si>
  <si>
    <t>Write Like A Chemist</t>
  </si>
  <si>
    <t>Robinson, Marin</t>
  </si>
  <si>
    <t>3 simultaneous access ProQuest ebook Chem 361</t>
  </si>
  <si>
    <t>9780199719457</t>
  </si>
  <si>
    <t>Physical Chemistry: A Molecular Approach</t>
  </si>
  <si>
    <t>McQuarrie &amp; Simon</t>
  </si>
  <si>
    <t>9780935702996</t>
  </si>
  <si>
    <t>ORCA, regular check-out procedure</t>
  </si>
  <si>
    <t>Molecular Thermodynamics</t>
  </si>
  <si>
    <t>9781891389054</t>
  </si>
  <si>
    <t>Problems and solutions to accompany McQuarrie and Simon, Molecular thermodynamics</t>
  </si>
  <si>
    <t>Cox, Heather</t>
  </si>
  <si>
    <t>9781891389078</t>
  </si>
  <si>
    <t>9780195092783</t>
  </si>
  <si>
    <t>Principles of nonlinear optical spectroscopy</t>
  </si>
  <si>
    <t>1995, Oxford UP</t>
  </si>
  <si>
    <t>Mukamel, Shaul</t>
  </si>
  <si>
    <t>Pericyclic Chemistry</t>
  </si>
  <si>
    <t>Mandal, Dipak</t>
  </si>
  <si>
    <t>9780128149584</t>
  </si>
  <si>
    <t>Essential reagents for organic synthesis</t>
  </si>
  <si>
    <t>Fuchs, Philip</t>
  </si>
  <si>
    <t>ProQuest ebook, we have already</t>
  </si>
  <si>
    <t>9781119278306</t>
  </si>
  <si>
    <t>Chiral Lewis in Organic Synthesis</t>
  </si>
  <si>
    <t>Mlynarski, Jacek</t>
  </si>
  <si>
    <t>9783527341290</t>
  </si>
  <si>
    <t>Wiley</t>
  </si>
  <si>
    <t>Visible Light Photocatalysis in Organic Chemistry</t>
  </si>
  <si>
    <t>Stephenson, Corey</t>
  </si>
  <si>
    <t>9783527335602</t>
  </si>
  <si>
    <t>N-Heterocyclic Carbenes in Organocatalysis</t>
  </si>
  <si>
    <t>Biju, Akkattu</t>
  </si>
  <si>
    <t>9783527343102</t>
  </si>
  <si>
    <t>The nature of the mechanical bond: from molecules to machines</t>
  </si>
  <si>
    <t>Bruns, Carson</t>
  </si>
  <si>
    <t>We have bought this.  Ebook also available</t>
  </si>
  <si>
    <t>9781119046769</t>
  </si>
  <si>
    <t>Catalytic methods in asymmetric synthesis: advanced materials, techniques, and applications</t>
  </si>
  <si>
    <t>Gruttadauria, Michelangelo</t>
  </si>
  <si>
    <t>we have this ProQuest ebook</t>
  </si>
  <si>
    <t xml:space="preserve">Supramolecular Chemistry in Water </t>
  </si>
  <si>
    <t>Kubik, Stephen</t>
  </si>
  <si>
    <t>9783527344673</t>
  </si>
  <si>
    <t>Wiley, ORCA regular check-out</t>
  </si>
  <si>
    <t>Lehninger principles of biochemistry</t>
  </si>
  <si>
    <t>2017 Seventh edition, ORCA</t>
  </si>
  <si>
    <t>9781464126116</t>
  </si>
  <si>
    <t>Nelson, David Lee</t>
  </si>
  <si>
    <t>Surface Plasmon Resonance Based Sensors</t>
  </si>
  <si>
    <t>Homola, Jiri</t>
  </si>
  <si>
    <t>EBSCO e-book; single access</t>
  </si>
  <si>
    <t>9786610615506</t>
  </si>
  <si>
    <t xml:space="preserve"> Functionalized cardiovascular stents</t>
  </si>
  <si>
    <t>Wall, Gerrard</t>
  </si>
  <si>
    <t>0-08-100498-2</t>
  </si>
  <si>
    <t>Physical Chemistry of Surfaces</t>
  </si>
  <si>
    <t>Adamson, Arthur</t>
  </si>
  <si>
    <t>9780471148739</t>
  </si>
  <si>
    <t>Surface and interfacial forces</t>
  </si>
  <si>
    <t>Butt, Hans-Juergen</t>
  </si>
  <si>
    <t>9783527408498</t>
  </si>
  <si>
    <t>Wiley 2009, EBSCO e-book; single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</si>
</sst>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/>
    </xf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0" xfId="0" applyNumberFormat="1"/>
    <xf numFmtId="49" fontId="0" fillId="0" borderId="1" xfId="0" applyNumberFormat="1" applyBorder="1"/>
    <xf numFmtId="0" fontId="4" fillId="0" borderId="1" xfId="0" applyFont="1" applyBorder="1" applyAlignment="1">
      <alignment wrapText="1"/>
    </xf>
    <xf numFmtId="49" fontId="4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49" fontId="5" fillId="0" borderId="1" xfId="0" applyNumberFormat="1" applyFont="1" applyBorder="1" applyAlignment="1">
      <alignment vertical="center"/>
    </xf>
    <xf numFmtId="14" fontId="5" fillId="0" borderId="1" xfId="0" applyNumberFormat="1" applyFont="1" applyBorder="1"/>
    <xf numFmtId="0" fontId="5" fillId="0" borderId="0" xfId="0" applyFont="1"/>
    <xf numFmtId="49" fontId="5" fillId="0" borderId="1" xfId="0" applyNumberFormat="1" applyFont="1" applyBorder="1"/>
    <xf numFmtId="0" fontId="6" fillId="0" borderId="0" xfId="0" applyFont="1"/>
    <xf numFmtId="49" fontId="5" fillId="0" borderId="0" xfId="0" applyNumberFormat="1" applyFont="1"/>
    <xf numFmtId="49" fontId="4" fillId="0" borderId="1" xfId="0" applyNumberFormat="1" applyFont="1" applyBorder="1" applyAlignment="1"/>
    <xf numFmtId="49" fontId="4" fillId="0" borderId="0" xfId="0" applyNumberFormat="1" applyFont="1" applyAlignment="1"/>
    <xf numFmtId="49" fontId="0" fillId="0" borderId="0" xfId="0" applyNumberFormat="1" applyAlignment="1"/>
    <xf numFmtId="49" fontId="4" fillId="0" borderId="1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7" fillId="0" borderId="0" xfId="0" applyFont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8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sulb-primo.hosted.exlibrisgroup.com/permalink/f/1eb2jsa/01CALS_ALMA514385228100029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7" sqref="A17"/>
    </sheetView>
  </sheetViews>
  <sheetFormatPr defaultColWidth="8.81640625" defaultRowHeight="14.5"/>
  <cols>
    <col min="1" max="1" width="38.26953125" style="3" customWidth="1"/>
    <col min="2" max="2" width="20.7265625" customWidth="1"/>
    <col min="3" max="3" width="18.7265625" style="37" customWidth="1"/>
    <col min="4" max="4" width="13.453125" customWidth="1"/>
    <col min="5" max="5" width="46.1796875" customWidth="1"/>
  </cols>
  <sheetData>
    <row r="1" spans="1:5" s="35" customFormat="1">
      <c r="A1" s="34" t="s">
        <v>1</v>
      </c>
      <c r="B1" s="34" t="s">
        <v>2</v>
      </c>
      <c r="C1" s="34" t="s">
        <v>0</v>
      </c>
      <c r="D1" s="34" t="s">
        <v>25</v>
      </c>
      <c r="E1" s="34" t="s">
        <v>21</v>
      </c>
    </row>
    <row r="2" spans="1:5">
      <c r="A2" s="3" t="s">
        <v>276</v>
      </c>
      <c r="B2" t="s">
        <v>277</v>
      </c>
      <c r="C2" s="37" t="s">
        <v>279</v>
      </c>
      <c r="E2" t="s">
        <v>278</v>
      </c>
    </row>
    <row r="3" spans="1:5">
      <c r="A3" s="3" t="s">
        <v>280</v>
      </c>
      <c r="B3" t="s">
        <v>281</v>
      </c>
      <c r="C3" s="37" t="s">
        <v>282</v>
      </c>
      <c r="E3" t="s">
        <v>278</v>
      </c>
    </row>
    <row r="4" spans="1:5">
      <c r="A4" s="3" t="s">
        <v>283</v>
      </c>
      <c r="B4" t="s">
        <v>284</v>
      </c>
      <c r="C4" s="37" t="s">
        <v>285</v>
      </c>
      <c r="D4">
        <v>212</v>
      </c>
    </row>
    <row r="5" spans="1:5">
      <c r="A5" s="3" t="s">
        <v>286</v>
      </c>
      <c r="B5" t="s">
        <v>287</v>
      </c>
      <c r="C5" s="37" t="s">
        <v>288</v>
      </c>
      <c r="D5">
        <v>92</v>
      </c>
      <c r="E5" t="s">
        <v>289</v>
      </c>
    </row>
    <row r="8" spans="1:5" s="39" customFormat="1">
      <c r="A8" s="38"/>
      <c r="C8" s="40"/>
    </row>
    <row r="12" spans="1:5" s="39" customFormat="1">
      <c r="A12" s="38"/>
      <c r="C12" s="40"/>
    </row>
    <row r="13" spans="1:5">
      <c r="A13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5" sqref="B15"/>
    </sheetView>
  </sheetViews>
  <sheetFormatPr defaultColWidth="8.81640625" defaultRowHeight="14.5"/>
  <cols>
    <col min="1" max="1" width="38.26953125" style="3" customWidth="1"/>
    <col min="2" max="2" width="20.7265625" customWidth="1"/>
    <col min="3" max="3" width="18.7265625" style="37" customWidth="1"/>
    <col min="4" max="4" width="13.453125" customWidth="1"/>
    <col min="5" max="5" width="46.1796875" customWidth="1"/>
  </cols>
  <sheetData>
    <row r="1" spans="1:5" s="35" customFormat="1">
      <c r="A1" s="34" t="s">
        <v>1</v>
      </c>
      <c r="B1" s="34" t="s">
        <v>2</v>
      </c>
      <c r="C1" s="34" t="s">
        <v>0</v>
      </c>
      <c r="D1" s="34" t="s">
        <v>25</v>
      </c>
      <c r="E1" s="34" t="s">
        <v>21</v>
      </c>
    </row>
    <row r="2" spans="1:5">
      <c r="A2" s="3" t="s">
        <v>227</v>
      </c>
      <c r="B2" t="s">
        <v>228</v>
      </c>
      <c r="C2" s="37" t="s">
        <v>230</v>
      </c>
      <c r="D2">
        <v>116</v>
      </c>
      <c r="E2" t="s">
        <v>229</v>
      </c>
    </row>
    <row r="3" spans="1:5">
      <c r="A3" s="3" t="s">
        <v>231</v>
      </c>
      <c r="B3" t="s">
        <v>232</v>
      </c>
      <c r="C3" s="37" t="s">
        <v>233</v>
      </c>
      <c r="D3">
        <v>154</v>
      </c>
      <c r="E3" t="s">
        <v>234</v>
      </c>
    </row>
    <row r="4" spans="1:5">
      <c r="A4" s="3" t="s">
        <v>235</v>
      </c>
      <c r="B4" t="s">
        <v>232</v>
      </c>
      <c r="C4" s="37" t="s">
        <v>236</v>
      </c>
      <c r="D4">
        <v>110</v>
      </c>
      <c r="E4" t="s">
        <v>234</v>
      </c>
    </row>
    <row r="5" spans="1:5" ht="43.5">
      <c r="A5" s="3" t="s">
        <v>237</v>
      </c>
      <c r="B5" t="s">
        <v>238</v>
      </c>
      <c r="C5" s="37" t="s">
        <v>239</v>
      </c>
      <c r="D5">
        <v>58</v>
      </c>
      <c r="E5" t="s">
        <v>234</v>
      </c>
    </row>
    <row r="6" spans="1:5">
      <c r="A6" s="3" t="s">
        <v>241</v>
      </c>
      <c r="B6" t="s">
        <v>243</v>
      </c>
      <c r="C6" s="37" t="s">
        <v>240</v>
      </c>
      <c r="D6">
        <v>79</v>
      </c>
      <c r="E6" t="s">
        <v>242</v>
      </c>
    </row>
    <row r="7" spans="1:5">
      <c r="A7" s="3" t="s">
        <v>244</v>
      </c>
      <c r="B7" t="s">
        <v>245</v>
      </c>
      <c r="C7" s="37" t="s">
        <v>246</v>
      </c>
      <c r="D7">
        <v>225</v>
      </c>
    </row>
    <row r="8" spans="1:5" s="39" customFormat="1">
      <c r="A8" s="38" t="s">
        <v>247</v>
      </c>
      <c r="B8" s="39" t="s">
        <v>248</v>
      </c>
      <c r="C8" s="40" t="s">
        <v>250</v>
      </c>
      <c r="D8" s="39">
        <v>120</v>
      </c>
      <c r="E8" s="39" t="s">
        <v>249</v>
      </c>
    </row>
    <row r="9" spans="1:5">
      <c r="A9" s="3" t="s">
        <v>251</v>
      </c>
      <c r="B9" t="s">
        <v>252</v>
      </c>
      <c r="C9" s="37" t="s">
        <v>253</v>
      </c>
      <c r="D9">
        <v>213</v>
      </c>
      <c r="E9" t="s">
        <v>254</v>
      </c>
    </row>
    <row r="10" spans="1:5" ht="29">
      <c r="A10" s="3" t="s">
        <v>255</v>
      </c>
      <c r="B10" t="s">
        <v>256</v>
      </c>
      <c r="C10" s="37" t="s">
        <v>257</v>
      </c>
      <c r="D10">
        <v>215</v>
      </c>
      <c r="E10" t="s">
        <v>254</v>
      </c>
    </row>
    <row r="11" spans="1:5">
      <c r="A11" s="3" t="s">
        <v>258</v>
      </c>
      <c r="B11" t="s">
        <v>259</v>
      </c>
      <c r="C11" s="37" t="s">
        <v>260</v>
      </c>
      <c r="D11">
        <v>205</v>
      </c>
      <c r="E11" t="s">
        <v>254</v>
      </c>
    </row>
    <row r="12" spans="1:5" s="39" customFormat="1" ht="29">
      <c r="A12" s="38" t="s">
        <v>261</v>
      </c>
      <c r="B12" s="39" t="s">
        <v>262</v>
      </c>
      <c r="C12" s="40" t="s">
        <v>264</v>
      </c>
      <c r="D12" s="39">
        <v>234</v>
      </c>
      <c r="E12" s="39" t="s">
        <v>263</v>
      </c>
    </row>
    <row r="13" spans="1:5" ht="43.5">
      <c r="A13" s="41" t="s">
        <v>265</v>
      </c>
      <c r="B13" t="s">
        <v>266</v>
      </c>
      <c r="E13" t="s">
        <v>267</v>
      </c>
    </row>
    <row r="14" spans="1:5">
      <c r="A14" s="3" t="s">
        <v>268</v>
      </c>
      <c r="B14" t="s">
        <v>269</v>
      </c>
      <c r="C14" s="37" t="s">
        <v>270</v>
      </c>
      <c r="D14">
        <v>224</v>
      </c>
      <c r="E14" t="s">
        <v>271</v>
      </c>
    </row>
    <row r="15" spans="1:5">
      <c r="A15" s="3" t="s">
        <v>272</v>
      </c>
      <c r="B15" t="s">
        <v>275</v>
      </c>
      <c r="C15" s="37" t="s">
        <v>274</v>
      </c>
      <c r="D15">
        <v>335</v>
      </c>
      <c r="E15" t="s">
        <v>273</v>
      </c>
    </row>
  </sheetData>
  <hyperlinks>
    <hyperlink ref="A1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7" workbookViewId="0">
      <selection sqref="A1:XFD1"/>
    </sheetView>
  </sheetViews>
  <sheetFormatPr defaultColWidth="8.81640625" defaultRowHeight="14.5"/>
  <cols>
    <col min="1" max="1" width="38.26953125" style="3" customWidth="1"/>
    <col min="2" max="2" width="20.7265625" style="3" customWidth="1"/>
    <col min="3" max="3" width="18.7265625" style="36" customWidth="1"/>
    <col min="4" max="4" width="13.453125" style="3" customWidth="1"/>
    <col min="5" max="5" width="46.1796875" style="3" customWidth="1"/>
    <col min="6" max="16384" width="8.81640625" style="3"/>
  </cols>
  <sheetData>
    <row r="1" spans="1:5" s="35" customFormat="1">
      <c r="A1" s="34" t="s">
        <v>1</v>
      </c>
      <c r="B1" s="34" t="s">
        <v>2</v>
      </c>
      <c r="C1" s="34" t="s">
        <v>0</v>
      </c>
      <c r="D1" s="34" t="s">
        <v>25</v>
      </c>
      <c r="E1" s="34" t="s">
        <v>21</v>
      </c>
    </row>
    <row r="2" spans="1:5" ht="43.5">
      <c r="A2" s="3" t="s">
        <v>156</v>
      </c>
      <c r="B2" s="3" t="s">
        <v>157</v>
      </c>
      <c r="C2" s="36" t="s">
        <v>159</v>
      </c>
      <c r="D2" s="3">
        <v>80</v>
      </c>
      <c r="E2" s="3" t="s">
        <v>158</v>
      </c>
    </row>
    <row r="3" spans="1:5">
      <c r="A3" s="3" t="s">
        <v>162</v>
      </c>
      <c r="B3" s="3" t="s">
        <v>161</v>
      </c>
      <c r="C3" s="36" t="s">
        <v>160</v>
      </c>
      <c r="D3" s="3">
        <v>80</v>
      </c>
      <c r="E3" s="3" t="s">
        <v>177</v>
      </c>
    </row>
    <row r="4" spans="1:5" ht="43.5">
      <c r="A4" s="3" t="s">
        <v>163</v>
      </c>
      <c r="B4" s="3" t="s">
        <v>164</v>
      </c>
      <c r="C4" s="36" t="s">
        <v>165</v>
      </c>
      <c r="D4" s="3">
        <v>150</v>
      </c>
      <c r="E4" s="3" t="s">
        <v>166</v>
      </c>
    </row>
    <row r="5" spans="1:5" ht="29">
      <c r="A5" s="3" t="s">
        <v>168</v>
      </c>
      <c r="B5" s="3" t="s">
        <v>169</v>
      </c>
      <c r="C5" s="36" t="s">
        <v>167</v>
      </c>
      <c r="D5" s="3">
        <v>200</v>
      </c>
    </row>
    <row r="6" spans="1:5" ht="29">
      <c r="A6" s="3" t="s">
        <v>170</v>
      </c>
      <c r="B6" s="3" t="s">
        <v>171</v>
      </c>
      <c r="C6" s="36" t="s">
        <v>172</v>
      </c>
      <c r="D6" s="3">
        <v>215</v>
      </c>
      <c r="E6" s="3" t="s">
        <v>173</v>
      </c>
    </row>
    <row r="7" spans="1:5" ht="43.5">
      <c r="A7" s="3" t="s">
        <v>174</v>
      </c>
      <c r="B7" s="3" t="s">
        <v>175</v>
      </c>
      <c r="C7" s="36" t="s">
        <v>176</v>
      </c>
      <c r="D7" s="3">
        <v>28</v>
      </c>
    </row>
    <row r="8" spans="1:5" ht="29">
      <c r="A8" s="3" t="s">
        <v>178</v>
      </c>
      <c r="B8" s="3" t="s">
        <v>179</v>
      </c>
      <c r="C8" s="36" t="s">
        <v>180</v>
      </c>
      <c r="D8" s="3">
        <v>173</v>
      </c>
      <c r="E8" s="3" t="s">
        <v>181</v>
      </c>
    </row>
    <row r="9" spans="1:5" ht="29">
      <c r="A9" s="3" t="s">
        <v>182</v>
      </c>
      <c r="B9" s="3" t="s">
        <v>183</v>
      </c>
      <c r="C9" s="36" t="s">
        <v>184</v>
      </c>
      <c r="D9" s="3">
        <v>230</v>
      </c>
      <c r="E9" s="3" t="s">
        <v>173</v>
      </c>
    </row>
    <row r="10" spans="1:5">
      <c r="A10" s="3" t="s">
        <v>185</v>
      </c>
      <c r="B10" s="3" t="s">
        <v>186</v>
      </c>
      <c r="C10" s="36" t="s">
        <v>188</v>
      </c>
      <c r="D10" s="3">
        <v>225</v>
      </c>
      <c r="E10" s="3" t="s">
        <v>187</v>
      </c>
    </row>
    <row r="11" spans="1:5">
      <c r="A11" s="3" t="s">
        <v>189</v>
      </c>
      <c r="B11" s="3" t="s">
        <v>190</v>
      </c>
      <c r="C11" s="36" t="s">
        <v>191</v>
      </c>
      <c r="D11" s="3">
        <v>240</v>
      </c>
      <c r="E11" s="3" t="s">
        <v>192</v>
      </c>
    </row>
    <row r="12" spans="1:5" ht="29">
      <c r="A12" s="3" t="s">
        <v>193</v>
      </c>
      <c r="B12" s="3" t="s">
        <v>194</v>
      </c>
      <c r="C12" s="36" t="s">
        <v>195</v>
      </c>
      <c r="D12" s="3">
        <v>180</v>
      </c>
    </row>
    <row r="13" spans="1:5" ht="29">
      <c r="A13" s="3" t="s">
        <v>197</v>
      </c>
      <c r="B13" s="3" t="s">
        <v>198</v>
      </c>
      <c r="C13" s="36" t="s">
        <v>196</v>
      </c>
      <c r="D13" s="3">
        <v>160</v>
      </c>
      <c r="E13" s="3" t="s">
        <v>166</v>
      </c>
    </row>
    <row r="14" spans="1:5">
      <c r="A14" s="3" t="s">
        <v>199</v>
      </c>
      <c r="B14" s="3" t="s">
        <v>200</v>
      </c>
      <c r="C14" s="36" t="s">
        <v>202</v>
      </c>
      <c r="D14" s="3">
        <v>95</v>
      </c>
      <c r="E14" s="3" t="s">
        <v>201</v>
      </c>
    </row>
    <row r="15" spans="1:5">
      <c r="A15" s="3" t="s">
        <v>205</v>
      </c>
      <c r="B15" s="3" t="s">
        <v>206</v>
      </c>
      <c r="C15" s="36" t="s">
        <v>203</v>
      </c>
      <c r="D15" s="3">
        <v>140</v>
      </c>
      <c r="E15" s="3" t="s">
        <v>204</v>
      </c>
    </row>
    <row r="16" spans="1:5" ht="29">
      <c r="A16" s="3" t="s">
        <v>207</v>
      </c>
      <c r="B16" s="3" t="s">
        <v>208</v>
      </c>
      <c r="C16" s="36" t="s">
        <v>209</v>
      </c>
      <c r="D16" s="3">
        <v>77</v>
      </c>
    </row>
    <row r="17" spans="1:5" ht="29">
      <c r="A17" s="3" t="s">
        <v>210</v>
      </c>
      <c r="B17" s="3" t="s">
        <v>211</v>
      </c>
      <c r="C17" s="36" t="s">
        <v>212</v>
      </c>
      <c r="D17" s="3">
        <v>120</v>
      </c>
    </row>
    <row r="18" spans="1:5" ht="29">
      <c r="A18" s="3" t="s">
        <v>213</v>
      </c>
      <c r="B18" s="3" t="s">
        <v>214</v>
      </c>
      <c r="C18" s="36" t="s">
        <v>216</v>
      </c>
      <c r="D18" s="3">
        <v>149</v>
      </c>
      <c r="E18" s="3" t="s">
        <v>215</v>
      </c>
    </row>
    <row r="19" spans="1:5">
      <c r="A19" s="3" t="s">
        <v>217</v>
      </c>
      <c r="B19" s="3" t="s">
        <v>219</v>
      </c>
      <c r="C19" s="36" t="s">
        <v>218</v>
      </c>
      <c r="D19" s="3">
        <v>200</v>
      </c>
    </row>
    <row r="20" spans="1:5" ht="58">
      <c r="A20" s="3" t="s">
        <v>220</v>
      </c>
      <c r="B20" s="3" t="s">
        <v>221</v>
      </c>
      <c r="C20" s="36" t="s">
        <v>223</v>
      </c>
      <c r="D20" s="3">
        <v>340</v>
      </c>
      <c r="E20" s="3" t="s">
        <v>222</v>
      </c>
    </row>
    <row r="21" spans="1:5" ht="29">
      <c r="A21" s="3" t="s">
        <v>224</v>
      </c>
      <c r="B21" s="3" t="s">
        <v>225</v>
      </c>
      <c r="C21" s="36" t="s">
        <v>226</v>
      </c>
      <c r="D21" s="3">
        <v>251</v>
      </c>
      <c r="E21" s="3" t="s">
        <v>222</v>
      </c>
    </row>
    <row r="39" spans="4:4">
      <c r="D39" s="3">
        <f>SUM(D2:D38)</f>
        <v>3333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ColWidth="8.81640625" defaultRowHeight="14.5"/>
  <cols>
    <col min="1" max="1" width="38.26953125" style="33" customWidth="1"/>
    <col min="2" max="2" width="20.7265625" style="33" customWidth="1"/>
    <col min="3" max="3" width="18.7265625" style="33" customWidth="1"/>
    <col min="4" max="4" width="13.453125" style="33" customWidth="1"/>
    <col min="5" max="5" width="46.1796875" style="33" customWidth="1"/>
    <col min="6" max="16384" width="8.81640625" style="33"/>
  </cols>
  <sheetData>
    <row r="1" spans="1:5" s="32" customFormat="1">
      <c r="A1" s="31" t="s">
        <v>1</v>
      </c>
      <c r="B1" s="31" t="s">
        <v>2</v>
      </c>
      <c r="C1" s="31" t="s">
        <v>0</v>
      </c>
      <c r="D1" s="31" t="s">
        <v>25</v>
      </c>
      <c r="E1" s="31" t="s">
        <v>21</v>
      </c>
    </row>
    <row r="2" spans="1:5">
      <c r="A2" s="33" t="s">
        <v>151</v>
      </c>
      <c r="B2" s="33" t="s">
        <v>153</v>
      </c>
      <c r="C2" s="33" t="s">
        <v>155</v>
      </c>
      <c r="D2" s="33" t="s">
        <v>154</v>
      </c>
      <c r="E2" s="33" t="s">
        <v>152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XFD1"/>
    </sheetView>
  </sheetViews>
  <sheetFormatPr defaultColWidth="8.81640625" defaultRowHeight="14.5"/>
  <cols>
    <col min="1" max="1" width="40.26953125" style="23" customWidth="1"/>
    <col min="2" max="2" width="21" style="23" customWidth="1"/>
    <col min="3" max="3" width="20.54296875" style="28" customWidth="1"/>
    <col min="4" max="4" width="8.81640625" style="24"/>
    <col min="5" max="5" width="24.453125" style="24" customWidth="1"/>
    <col min="6" max="16384" width="8.81640625" style="27"/>
  </cols>
  <sheetData>
    <row r="1" spans="1:5" s="22" customFormat="1">
      <c r="A1" s="19" t="s">
        <v>1</v>
      </c>
      <c r="B1" s="19" t="s">
        <v>2</v>
      </c>
      <c r="C1" s="20" t="s">
        <v>0</v>
      </c>
      <c r="D1" s="21" t="s">
        <v>25</v>
      </c>
      <c r="E1" s="21" t="s">
        <v>21</v>
      </c>
    </row>
    <row r="2" spans="1:5">
      <c r="A2" s="23" t="s">
        <v>86</v>
      </c>
      <c r="B2" s="24" t="s">
        <v>87</v>
      </c>
      <c r="C2" s="25" t="s">
        <v>88</v>
      </c>
      <c r="D2" s="24">
        <v>118</v>
      </c>
      <c r="E2" s="26"/>
    </row>
    <row r="3" spans="1:5">
      <c r="A3" s="23" t="s">
        <v>89</v>
      </c>
      <c r="B3" s="23" t="s">
        <v>97</v>
      </c>
      <c r="C3" s="28" t="s">
        <v>104</v>
      </c>
      <c r="D3" s="24">
        <v>97.95</v>
      </c>
      <c r="E3" s="26"/>
    </row>
    <row r="4" spans="1:5">
      <c r="A4" s="23" t="s">
        <v>90</v>
      </c>
      <c r="B4" s="23" t="s">
        <v>98</v>
      </c>
      <c r="C4" s="28" t="s">
        <v>103</v>
      </c>
      <c r="D4" s="24">
        <v>168</v>
      </c>
    </row>
    <row r="5" spans="1:5">
      <c r="A5" s="23" t="s">
        <v>91</v>
      </c>
      <c r="B5" s="23" t="s">
        <v>99</v>
      </c>
      <c r="C5" s="28" t="s">
        <v>102</v>
      </c>
      <c r="D5" s="24">
        <v>175.95</v>
      </c>
    </row>
    <row r="6" spans="1:5">
      <c r="A6" s="23" t="s">
        <v>92</v>
      </c>
      <c r="B6" s="23" t="s">
        <v>100</v>
      </c>
      <c r="C6" s="28" t="s">
        <v>101</v>
      </c>
      <c r="D6" s="24">
        <v>102.95</v>
      </c>
    </row>
    <row r="7" spans="1:5" ht="29">
      <c r="A7" s="23" t="s">
        <v>93</v>
      </c>
      <c r="B7" s="23" t="s">
        <v>95</v>
      </c>
      <c r="C7" s="28" t="s">
        <v>94</v>
      </c>
      <c r="D7" s="24">
        <v>365</v>
      </c>
      <c r="E7" s="24" t="s">
        <v>96</v>
      </c>
    </row>
    <row r="8" spans="1:5" ht="15.5">
      <c r="A8" s="29" t="s">
        <v>105</v>
      </c>
      <c r="B8" s="23" t="s">
        <v>106</v>
      </c>
      <c r="C8" s="30" t="s">
        <v>107</v>
      </c>
      <c r="D8" s="24">
        <v>68</v>
      </c>
    </row>
    <row r="9" spans="1:5">
      <c r="A9" s="23" t="s">
        <v>113</v>
      </c>
      <c r="B9" s="23" t="s">
        <v>111</v>
      </c>
      <c r="C9" s="28" t="s">
        <v>112</v>
      </c>
      <c r="D9" s="24">
        <v>58</v>
      </c>
    </row>
    <row r="10" spans="1:5" ht="29">
      <c r="A10" s="23" t="s">
        <v>114</v>
      </c>
      <c r="B10" s="23" t="s">
        <v>116</v>
      </c>
      <c r="C10" s="28" t="s">
        <v>115</v>
      </c>
      <c r="D10" s="24">
        <v>190</v>
      </c>
      <c r="E10" s="24" t="s">
        <v>124</v>
      </c>
    </row>
    <row r="11" spans="1:5">
      <c r="A11" s="23" t="s">
        <v>121</v>
      </c>
      <c r="B11" s="23" t="s">
        <v>117</v>
      </c>
      <c r="C11" s="28" t="s">
        <v>118</v>
      </c>
      <c r="D11" s="24">
        <v>81</v>
      </c>
      <c r="E11" s="24" t="s">
        <v>119</v>
      </c>
    </row>
    <row r="12" spans="1:5">
      <c r="A12" s="23" t="s">
        <v>122</v>
      </c>
      <c r="B12" s="23" t="s">
        <v>123</v>
      </c>
      <c r="C12" s="28" t="s">
        <v>120</v>
      </c>
      <c r="D12" s="24">
        <v>113</v>
      </c>
      <c r="E12" s="24" t="s">
        <v>124</v>
      </c>
    </row>
    <row r="13" spans="1:5" ht="29">
      <c r="A13" s="23" t="s">
        <v>125</v>
      </c>
      <c r="B13" s="23" t="s">
        <v>128</v>
      </c>
      <c r="C13" s="28" t="s">
        <v>126</v>
      </c>
      <c r="D13" s="24">
        <v>188</v>
      </c>
      <c r="E13" s="24" t="s">
        <v>124</v>
      </c>
    </row>
    <row r="14" spans="1:5" ht="29">
      <c r="A14" s="23" t="s">
        <v>127</v>
      </c>
      <c r="B14" s="23" t="s">
        <v>129</v>
      </c>
      <c r="C14" s="28" t="s">
        <v>132</v>
      </c>
      <c r="D14" s="24">
        <v>167</v>
      </c>
    </row>
    <row r="15" spans="1:5">
      <c r="A15" s="23" t="s">
        <v>130</v>
      </c>
      <c r="B15" s="23" t="s">
        <v>133</v>
      </c>
      <c r="C15" s="28" t="s">
        <v>131</v>
      </c>
      <c r="D15" s="24">
        <v>150</v>
      </c>
    </row>
    <row r="16" spans="1:5">
      <c r="A16" s="23" t="s">
        <v>135</v>
      </c>
      <c r="C16" s="28" t="s">
        <v>134</v>
      </c>
      <c r="D16" s="24">
        <v>222</v>
      </c>
    </row>
    <row r="17" spans="1:5">
      <c r="A17" s="23" t="s">
        <v>136</v>
      </c>
      <c r="B17" s="23" t="s">
        <v>137</v>
      </c>
      <c r="C17" s="28" t="s">
        <v>147</v>
      </c>
      <c r="D17" s="24">
        <v>113</v>
      </c>
      <c r="E17" s="24" t="s">
        <v>138</v>
      </c>
    </row>
    <row r="18" spans="1:5">
      <c r="A18" s="23" t="s">
        <v>139</v>
      </c>
      <c r="B18" s="23" t="s">
        <v>140</v>
      </c>
      <c r="C18" s="28" t="s">
        <v>141</v>
      </c>
      <c r="D18" s="24">
        <v>194.4</v>
      </c>
      <c r="E18" s="24" t="s">
        <v>142</v>
      </c>
    </row>
    <row r="19" spans="1:5">
      <c r="A19" s="23" t="s">
        <v>143</v>
      </c>
      <c r="B19" s="23" t="s">
        <v>144</v>
      </c>
      <c r="C19" s="28" t="s">
        <v>146</v>
      </c>
      <c r="D19" s="24">
        <v>113.5</v>
      </c>
      <c r="E19" s="24" t="s">
        <v>145</v>
      </c>
    </row>
    <row r="20" spans="1:5" ht="43.5">
      <c r="A20" s="23" t="s">
        <v>149</v>
      </c>
      <c r="B20" s="23" t="s">
        <v>150</v>
      </c>
      <c r="C20" s="28" t="s">
        <v>148</v>
      </c>
      <c r="D20" s="24">
        <v>202.5</v>
      </c>
      <c r="E20" s="24" t="s">
        <v>145</v>
      </c>
    </row>
    <row r="23" spans="1:5">
      <c r="C23" s="20" t="s">
        <v>57</v>
      </c>
      <c r="D23" s="24">
        <f>SUM(D2:D22)</f>
        <v>2888.25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C28" sqref="C28"/>
    </sheetView>
  </sheetViews>
  <sheetFormatPr defaultRowHeight="14.5"/>
  <cols>
    <col min="1" max="1" width="38.26953125" style="3" customWidth="1"/>
    <col min="2" max="2" width="21" style="3" customWidth="1"/>
    <col min="3" max="3" width="20.54296875" customWidth="1"/>
    <col min="5" max="5" width="24.453125" customWidth="1"/>
  </cols>
  <sheetData>
    <row r="1" spans="1:5" s="1" customFormat="1">
      <c r="A1" s="13" t="s">
        <v>1</v>
      </c>
      <c r="B1" s="13" t="s">
        <v>2</v>
      </c>
      <c r="C1" s="14" t="s">
        <v>0</v>
      </c>
      <c r="D1" s="14" t="s">
        <v>25</v>
      </c>
      <c r="E1" s="1" t="s">
        <v>21</v>
      </c>
    </row>
    <row r="2" spans="1:5" ht="29">
      <c r="A2" s="15" t="s">
        <v>54</v>
      </c>
      <c r="B2" s="15" t="s">
        <v>55</v>
      </c>
      <c r="C2" t="s">
        <v>56</v>
      </c>
      <c r="D2" s="16">
        <v>225</v>
      </c>
      <c r="E2" s="17">
        <v>42237</v>
      </c>
    </row>
    <row r="3" spans="1:5" ht="29">
      <c r="A3" s="3" t="s">
        <v>58</v>
      </c>
      <c r="C3" t="str">
        <f>"9781482260960"</f>
        <v>9781482260960</v>
      </c>
      <c r="D3">
        <v>169.95</v>
      </c>
      <c r="E3" s="17">
        <v>42305</v>
      </c>
    </row>
    <row r="4" spans="1:5" ht="43.5">
      <c r="A4" s="3" t="s">
        <v>59</v>
      </c>
      <c r="B4" s="3" t="s">
        <v>60</v>
      </c>
      <c r="C4" t="str">
        <f>"9780470406915"</f>
        <v>9780470406915</v>
      </c>
      <c r="D4">
        <v>153</v>
      </c>
    </row>
    <row r="6" spans="1:5" ht="29">
      <c r="A6" s="3" t="s">
        <v>61</v>
      </c>
      <c r="B6" s="3" t="s">
        <v>17</v>
      </c>
      <c r="C6" t="str">
        <f>"9781849735513"</f>
        <v>9781849735513</v>
      </c>
      <c r="D6">
        <v>40</v>
      </c>
      <c r="E6" t="s">
        <v>85</v>
      </c>
    </row>
    <row r="7" spans="1:5" ht="29">
      <c r="A7" s="3" t="s">
        <v>62</v>
      </c>
      <c r="B7" s="3" t="s">
        <v>63</v>
      </c>
      <c r="C7" t="str">
        <f>"9789812567062"</f>
        <v>9789812567062</v>
      </c>
      <c r="D7">
        <v>24</v>
      </c>
    </row>
    <row r="8" spans="1:5">
      <c r="A8" s="3" t="s">
        <v>64</v>
      </c>
      <c r="B8" s="3" t="s">
        <v>65</v>
      </c>
      <c r="C8" t="str">
        <f>"9781783266715"</f>
        <v>9781783266715</v>
      </c>
      <c r="D8">
        <v>84</v>
      </c>
    </row>
    <row r="9" spans="1:5" ht="29">
      <c r="A9" s="3" t="s">
        <v>66</v>
      </c>
      <c r="B9" s="3" t="s">
        <v>67</v>
      </c>
      <c r="C9" t="str">
        <f>"9783527303724"</f>
        <v>9783527303724</v>
      </c>
      <c r="D9">
        <v>124</v>
      </c>
    </row>
    <row r="10" spans="1:5">
      <c r="A10" s="3" t="s">
        <v>68</v>
      </c>
      <c r="B10" s="3" t="s">
        <v>69</v>
      </c>
      <c r="C10" t="str">
        <f>"9781627032629"</f>
        <v>9781627032629</v>
      </c>
      <c r="D10">
        <v>169</v>
      </c>
    </row>
    <row r="11" spans="1:5" ht="43.5">
      <c r="A11" s="3" t="s">
        <v>70</v>
      </c>
      <c r="B11" s="3" t="s">
        <v>71</v>
      </c>
      <c r="C11" t="str">
        <f>"9780190219413"</f>
        <v>9780190219413</v>
      </c>
      <c r="D11">
        <v>24.95</v>
      </c>
    </row>
    <row r="12" spans="1:5" ht="29">
      <c r="A12" s="3" t="s">
        <v>72</v>
      </c>
      <c r="B12" s="3" t="s">
        <v>73</v>
      </c>
      <c r="C12" t="str">
        <f>"9789814678353"</f>
        <v>9789814678353</v>
      </c>
      <c r="D12">
        <v>98</v>
      </c>
    </row>
    <row r="13" spans="1:5">
      <c r="A13" s="3" t="s">
        <v>74</v>
      </c>
      <c r="B13" s="3" t="s">
        <v>75</v>
      </c>
      <c r="C13" t="str">
        <f>"9780470011874"</f>
        <v>9780470011874</v>
      </c>
      <c r="D13">
        <v>80</v>
      </c>
    </row>
    <row r="14" spans="1:5" ht="43.5">
      <c r="A14" s="3" t="s">
        <v>76</v>
      </c>
      <c r="B14" s="3" t="s">
        <v>77</v>
      </c>
      <c r="C14" t="str">
        <f>"9781466557338"</f>
        <v>9781466557338</v>
      </c>
      <c r="D14">
        <v>169.95</v>
      </c>
    </row>
    <row r="15" spans="1:5" ht="43.5">
      <c r="A15" s="3" t="s">
        <v>78</v>
      </c>
      <c r="C15" t="str">
        <f>"9780841228900"</f>
        <v>9780841228900</v>
      </c>
      <c r="D15">
        <v>160</v>
      </c>
    </row>
    <row r="16" spans="1:5" ht="29">
      <c r="A16" s="3" t="s">
        <v>79</v>
      </c>
      <c r="B16" s="3" t="s">
        <v>80</v>
      </c>
      <c r="C16" t="str">
        <f>"9781848167247"</f>
        <v>9781848167247</v>
      </c>
      <c r="D16">
        <v>130</v>
      </c>
    </row>
    <row r="17" spans="1:5" ht="29">
      <c r="A17" s="3" t="s">
        <v>81</v>
      </c>
      <c r="B17" s="3" t="s">
        <v>82</v>
      </c>
      <c r="C17" t="str">
        <f>"9789814463522"</f>
        <v>9789814463522</v>
      </c>
      <c r="D17">
        <v>179.95</v>
      </c>
    </row>
    <row r="18" spans="1:5">
      <c r="A18" s="3" t="s">
        <v>83</v>
      </c>
      <c r="B18" s="3" t="s">
        <v>84</v>
      </c>
      <c r="C18" t="str">
        <f>"9781439840412"</f>
        <v>9781439840412</v>
      </c>
      <c r="D18">
        <v>229.95</v>
      </c>
    </row>
    <row r="24" spans="1:5">
      <c r="C24" s="1" t="s">
        <v>57</v>
      </c>
      <c r="D24">
        <f>SUM(D2:D23)</f>
        <v>2061.75</v>
      </c>
    </row>
    <row r="28" spans="1:5">
      <c r="A28" s="15" t="s">
        <v>108</v>
      </c>
      <c r="B28" s="15" t="s">
        <v>109</v>
      </c>
      <c r="C28" s="18" t="s">
        <v>110</v>
      </c>
      <c r="D28" s="16">
        <v>110</v>
      </c>
      <c r="E28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2"/>
    </sheetView>
  </sheetViews>
  <sheetFormatPr defaultRowHeight="14.5"/>
  <cols>
    <col min="1" max="1" width="40.1796875" style="3" customWidth="1"/>
    <col min="2" max="2" width="26.26953125" customWidth="1"/>
    <col min="3" max="3" width="20.7265625" customWidth="1"/>
  </cols>
  <sheetData>
    <row r="1" spans="1:4" s="1" customFormat="1">
      <c r="A1" s="13" t="s">
        <v>1</v>
      </c>
      <c r="B1" s="14" t="s">
        <v>2</v>
      </c>
      <c r="C1" s="14" t="s">
        <v>0</v>
      </c>
      <c r="D1" s="14" t="s">
        <v>25</v>
      </c>
    </row>
    <row r="2" spans="1:4">
      <c r="A2" s="15" t="s">
        <v>26</v>
      </c>
      <c r="B2" s="16" t="s">
        <v>27</v>
      </c>
      <c r="C2" s="16" t="str">
        <f>"9783527320936"</f>
        <v>9783527320936</v>
      </c>
      <c r="D2" s="16">
        <v>170</v>
      </c>
    </row>
    <row r="3" spans="1:4" ht="29">
      <c r="A3" s="15" t="s">
        <v>28</v>
      </c>
      <c r="B3" s="16" t="s">
        <v>27</v>
      </c>
      <c r="C3" s="16" t="str">
        <f>"9783527329212"</f>
        <v>9783527329212</v>
      </c>
      <c r="D3" s="16">
        <v>170</v>
      </c>
    </row>
    <row r="4" spans="1:4">
      <c r="A4" s="15" t="s">
        <v>29</v>
      </c>
      <c r="B4" s="16"/>
      <c r="C4" s="16" t="str">
        <f>"9780470175774"</f>
        <v>9780470175774</v>
      </c>
      <c r="D4" s="16">
        <v>209.95</v>
      </c>
    </row>
    <row r="5" spans="1:4" ht="29">
      <c r="A5" s="15" t="s">
        <v>30</v>
      </c>
      <c r="B5" s="16" t="s">
        <v>31</v>
      </c>
      <c r="C5" s="16" t="str">
        <f>"9780521114004"</f>
        <v>9780521114004</v>
      </c>
      <c r="D5" s="16">
        <v>115</v>
      </c>
    </row>
    <row r="6" spans="1:4">
      <c r="A6" s="15" t="s">
        <v>32</v>
      </c>
      <c r="B6" s="16" t="s">
        <v>33</v>
      </c>
      <c r="C6" s="16" t="str">
        <f>"9783527299669"</f>
        <v>9783527299669</v>
      </c>
      <c r="D6" s="16">
        <v>100</v>
      </c>
    </row>
    <row r="7" spans="1:4" ht="29">
      <c r="A7" s="15" t="s">
        <v>34</v>
      </c>
      <c r="B7" s="16" t="s">
        <v>35</v>
      </c>
      <c r="C7" s="16" t="str">
        <f>"9783527333752"</f>
        <v>9783527333752</v>
      </c>
      <c r="D7" s="16">
        <v>73</v>
      </c>
    </row>
    <row r="8" spans="1:4" ht="29">
      <c r="A8" s="15" t="s">
        <v>36</v>
      </c>
      <c r="B8" s="16" t="s">
        <v>37</v>
      </c>
      <c r="C8" s="16" t="str">
        <f>"9780199297788"</f>
        <v>9780199297788</v>
      </c>
      <c r="D8" s="16">
        <v>89.95</v>
      </c>
    </row>
    <row r="9" spans="1:4">
      <c r="A9" s="15" t="s">
        <v>24</v>
      </c>
      <c r="B9" s="16" t="s">
        <v>38</v>
      </c>
      <c r="C9" s="16" t="str">
        <f>"9781482260618"</f>
        <v>9781482260618</v>
      </c>
      <c r="D9" s="16">
        <v>139.94999999999999</v>
      </c>
    </row>
    <row r="10" spans="1:4">
      <c r="A10" s="15" t="s">
        <v>39</v>
      </c>
      <c r="B10" s="16" t="s">
        <v>40</v>
      </c>
      <c r="C10" s="16" t="str">
        <f>"9781439889640"</f>
        <v>9781439889640</v>
      </c>
      <c r="D10" s="16">
        <v>199.95</v>
      </c>
    </row>
    <row r="11" spans="1:4">
      <c r="A11" s="15" t="s">
        <v>41</v>
      </c>
      <c r="B11" s="16" t="s">
        <v>42</v>
      </c>
      <c r="C11" s="16" t="str">
        <f>"9780123851109"</f>
        <v>9780123851109</v>
      </c>
      <c r="D11" s="16">
        <v>99.95</v>
      </c>
    </row>
    <row r="12" spans="1:4">
      <c r="A12" s="15" t="s">
        <v>43</v>
      </c>
      <c r="B12" s="16" t="s">
        <v>44</v>
      </c>
      <c r="C12" s="16" t="str">
        <f>"9789400793965"</f>
        <v>9789400793965</v>
      </c>
      <c r="D12" s="16">
        <v>209</v>
      </c>
    </row>
    <row r="13" spans="1:4" ht="29">
      <c r="A13" s="15" t="s">
        <v>45</v>
      </c>
      <c r="B13" s="16" t="s">
        <v>46</v>
      </c>
      <c r="C13" s="16" t="str">
        <f>"9780521887076"</f>
        <v>9780521887076</v>
      </c>
      <c r="D13" s="16">
        <v>89.99</v>
      </c>
    </row>
    <row r="14" spans="1:4">
      <c r="A14" s="15" t="s">
        <v>47</v>
      </c>
      <c r="B14" s="16" t="s">
        <v>48</v>
      </c>
      <c r="C14" s="16" t="str">
        <f>"9781118071861"</f>
        <v>9781118071861</v>
      </c>
      <c r="D14" s="16">
        <v>175</v>
      </c>
    </row>
    <row r="15" spans="1:4">
      <c r="A15" s="15" t="s">
        <v>49</v>
      </c>
      <c r="B15" s="16" t="s">
        <v>50</v>
      </c>
      <c r="C15" s="16" t="str">
        <f>"9781118207949"</f>
        <v>9781118207949</v>
      </c>
      <c r="D15" s="16">
        <v>165</v>
      </c>
    </row>
    <row r="16" spans="1:4">
      <c r="A16" s="15" t="s">
        <v>51</v>
      </c>
      <c r="B16" s="16" t="s">
        <v>52</v>
      </c>
      <c r="C16" s="16" t="str">
        <f>"9780199689095"</f>
        <v>9780199689095</v>
      </c>
      <c r="D16" s="16">
        <v>11.95</v>
      </c>
    </row>
    <row r="21" spans="1:4" s="1" customFormat="1">
      <c r="A21" s="2"/>
      <c r="C21" s="1" t="s">
        <v>53</v>
      </c>
      <c r="D21" s="1">
        <f>SUM(D2:D20)</f>
        <v>2018.6900000000003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9" sqref="B9"/>
    </sheetView>
  </sheetViews>
  <sheetFormatPr defaultRowHeight="14.5"/>
  <cols>
    <col min="1" max="1" width="17.7265625" style="7" customWidth="1"/>
    <col min="2" max="2" width="42.54296875" style="4" customWidth="1"/>
    <col min="3" max="3" width="20.81640625" customWidth="1"/>
    <col min="4" max="4" width="20.81640625" style="3" customWidth="1"/>
    <col min="252" max="252" width="11.453125" customWidth="1"/>
    <col min="255" max="255" width="34" customWidth="1"/>
    <col min="256" max="256" width="20.81640625" customWidth="1"/>
    <col min="508" max="508" width="11.453125" customWidth="1"/>
    <col min="511" max="511" width="34" customWidth="1"/>
    <col min="512" max="512" width="20.81640625" customWidth="1"/>
    <col min="764" max="764" width="11.453125" customWidth="1"/>
    <col min="767" max="767" width="34" customWidth="1"/>
    <col min="768" max="768" width="20.81640625" customWidth="1"/>
    <col min="1020" max="1020" width="11.453125" customWidth="1"/>
    <col min="1023" max="1023" width="34" customWidth="1"/>
    <col min="1024" max="1024" width="20.81640625" customWidth="1"/>
    <col min="1276" max="1276" width="11.453125" customWidth="1"/>
    <col min="1279" max="1279" width="34" customWidth="1"/>
    <col min="1280" max="1280" width="20.81640625" customWidth="1"/>
    <col min="1532" max="1532" width="11.453125" customWidth="1"/>
    <col min="1535" max="1535" width="34" customWidth="1"/>
    <col min="1536" max="1536" width="20.81640625" customWidth="1"/>
    <col min="1788" max="1788" width="11.453125" customWidth="1"/>
    <col min="1791" max="1791" width="34" customWidth="1"/>
    <col min="1792" max="1792" width="20.81640625" customWidth="1"/>
    <col min="2044" max="2044" width="11.453125" customWidth="1"/>
    <col min="2047" max="2047" width="34" customWidth="1"/>
    <col min="2048" max="2048" width="20.81640625" customWidth="1"/>
    <col min="2300" max="2300" width="11.453125" customWidth="1"/>
    <col min="2303" max="2303" width="34" customWidth="1"/>
    <col min="2304" max="2304" width="20.81640625" customWidth="1"/>
    <col min="2556" max="2556" width="11.453125" customWidth="1"/>
    <col min="2559" max="2559" width="34" customWidth="1"/>
    <col min="2560" max="2560" width="20.81640625" customWidth="1"/>
    <col min="2812" max="2812" width="11.453125" customWidth="1"/>
    <col min="2815" max="2815" width="34" customWidth="1"/>
    <col min="2816" max="2816" width="20.81640625" customWidth="1"/>
    <col min="3068" max="3068" width="11.453125" customWidth="1"/>
    <col min="3071" max="3071" width="34" customWidth="1"/>
    <col min="3072" max="3072" width="20.81640625" customWidth="1"/>
    <col min="3324" max="3324" width="11.453125" customWidth="1"/>
    <col min="3327" max="3327" width="34" customWidth="1"/>
    <col min="3328" max="3328" width="20.81640625" customWidth="1"/>
    <col min="3580" max="3580" width="11.453125" customWidth="1"/>
    <col min="3583" max="3583" width="34" customWidth="1"/>
    <col min="3584" max="3584" width="20.81640625" customWidth="1"/>
    <col min="3836" max="3836" width="11.453125" customWidth="1"/>
    <col min="3839" max="3839" width="34" customWidth="1"/>
    <col min="3840" max="3840" width="20.81640625" customWidth="1"/>
    <col min="4092" max="4092" width="11.453125" customWidth="1"/>
    <col min="4095" max="4095" width="34" customWidth="1"/>
    <col min="4096" max="4096" width="20.81640625" customWidth="1"/>
    <col min="4348" max="4348" width="11.453125" customWidth="1"/>
    <col min="4351" max="4351" width="34" customWidth="1"/>
    <col min="4352" max="4352" width="20.81640625" customWidth="1"/>
    <col min="4604" max="4604" width="11.453125" customWidth="1"/>
    <col min="4607" max="4607" width="34" customWidth="1"/>
    <col min="4608" max="4608" width="20.81640625" customWidth="1"/>
    <col min="4860" max="4860" width="11.453125" customWidth="1"/>
    <col min="4863" max="4863" width="34" customWidth="1"/>
    <col min="4864" max="4864" width="20.81640625" customWidth="1"/>
    <col min="5116" max="5116" width="11.453125" customWidth="1"/>
    <col min="5119" max="5119" width="34" customWidth="1"/>
    <col min="5120" max="5120" width="20.81640625" customWidth="1"/>
    <col min="5372" max="5372" width="11.453125" customWidth="1"/>
    <col min="5375" max="5375" width="34" customWidth="1"/>
    <col min="5376" max="5376" width="20.81640625" customWidth="1"/>
    <col min="5628" max="5628" width="11.453125" customWidth="1"/>
    <col min="5631" max="5631" width="34" customWidth="1"/>
    <col min="5632" max="5632" width="20.81640625" customWidth="1"/>
    <col min="5884" max="5884" width="11.453125" customWidth="1"/>
    <col min="5887" max="5887" width="34" customWidth="1"/>
    <col min="5888" max="5888" width="20.81640625" customWidth="1"/>
    <col min="6140" max="6140" width="11.453125" customWidth="1"/>
    <col min="6143" max="6143" width="34" customWidth="1"/>
    <col min="6144" max="6144" width="20.81640625" customWidth="1"/>
    <col min="6396" max="6396" width="11.453125" customWidth="1"/>
    <col min="6399" max="6399" width="34" customWidth="1"/>
    <col min="6400" max="6400" width="20.81640625" customWidth="1"/>
    <col min="6652" max="6652" width="11.453125" customWidth="1"/>
    <col min="6655" max="6655" width="34" customWidth="1"/>
    <col min="6656" max="6656" width="20.81640625" customWidth="1"/>
    <col min="6908" max="6908" width="11.453125" customWidth="1"/>
    <col min="6911" max="6911" width="34" customWidth="1"/>
    <col min="6912" max="6912" width="20.81640625" customWidth="1"/>
    <col min="7164" max="7164" width="11.453125" customWidth="1"/>
    <col min="7167" max="7167" width="34" customWidth="1"/>
    <col min="7168" max="7168" width="20.81640625" customWidth="1"/>
    <col min="7420" max="7420" width="11.453125" customWidth="1"/>
    <col min="7423" max="7423" width="34" customWidth="1"/>
    <col min="7424" max="7424" width="20.81640625" customWidth="1"/>
    <col min="7676" max="7676" width="11.453125" customWidth="1"/>
    <col min="7679" max="7679" width="34" customWidth="1"/>
    <col min="7680" max="7680" width="20.81640625" customWidth="1"/>
    <col min="7932" max="7932" width="11.453125" customWidth="1"/>
    <col min="7935" max="7935" width="34" customWidth="1"/>
    <col min="7936" max="7936" width="20.81640625" customWidth="1"/>
    <col min="8188" max="8188" width="11.453125" customWidth="1"/>
    <col min="8191" max="8191" width="34" customWidth="1"/>
    <col min="8192" max="8192" width="20.81640625" customWidth="1"/>
    <col min="8444" max="8444" width="11.453125" customWidth="1"/>
    <col min="8447" max="8447" width="34" customWidth="1"/>
    <col min="8448" max="8448" width="20.81640625" customWidth="1"/>
    <col min="8700" max="8700" width="11.453125" customWidth="1"/>
    <col min="8703" max="8703" width="34" customWidth="1"/>
    <col min="8704" max="8704" width="20.81640625" customWidth="1"/>
    <col min="8956" max="8956" width="11.453125" customWidth="1"/>
    <col min="8959" max="8959" width="34" customWidth="1"/>
    <col min="8960" max="8960" width="20.81640625" customWidth="1"/>
    <col min="9212" max="9212" width="11.453125" customWidth="1"/>
    <col min="9215" max="9215" width="34" customWidth="1"/>
    <col min="9216" max="9216" width="20.81640625" customWidth="1"/>
    <col min="9468" max="9468" width="11.453125" customWidth="1"/>
    <col min="9471" max="9471" width="34" customWidth="1"/>
    <col min="9472" max="9472" width="20.81640625" customWidth="1"/>
    <col min="9724" max="9724" width="11.453125" customWidth="1"/>
    <col min="9727" max="9727" width="34" customWidth="1"/>
    <col min="9728" max="9728" width="20.81640625" customWidth="1"/>
    <col min="9980" max="9980" width="11.453125" customWidth="1"/>
    <col min="9983" max="9983" width="34" customWidth="1"/>
    <col min="9984" max="9984" width="20.81640625" customWidth="1"/>
    <col min="10236" max="10236" width="11.453125" customWidth="1"/>
    <col min="10239" max="10239" width="34" customWidth="1"/>
    <col min="10240" max="10240" width="20.81640625" customWidth="1"/>
    <col min="10492" max="10492" width="11.453125" customWidth="1"/>
    <col min="10495" max="10495" width="34" customWidth="1"/>
    <col min="10496" max="10496" width="20.81640625" customWidth="1"/>
    <col min="10748" max="10748" width="11.453125" customWidth="1"/>
    <col min="10751" max="10751" width="34" customWidth="1"/>
    <col min="10752" max="10752" width="20.81640625" customWidth="1"/>
    <col min="11004" max="11004" width="11.453125" customWidth="1"/>
    <col min="11007" max="11007" width="34" customWidth="1"/>
    <col min="11008" max="11008" width="20.81640625" customWidth="1"/>
    <col min="11260" max="11260" width="11.453125" customWidth="1"/>
    <col min="11263" max="11263" width="34" customWidth="1"/>
    <col min="11264" max="11264" width="20.81640625" customWidth="1"/>
    <col min="11516" max="11516" width="11.453125" customWidth="1"/>
    <col min="11519" max="11519" width="34" customWidth="1"/>
    <col min="11520" max="11520" width="20.81640625" customWidth="1"/>
    <col min="11772" max="11772" width="11.453125" customWidth="1"/>
    <col min="11775" max="11775" width="34" customWidth="1"/>
    <col min="11776" max="11776" width="20.81640625" customWidth="1"/>
    <col min="12028" max="12028" width="11.453125" customWidth="1"/>
    <col min="12031" max="12031" width="34" customWidth="1"/>
    <col min="12032" max="12032" width="20.81640625" customWidth="1"/>
    <col min="12284" max="12284" width="11.453125" customWidth="1"/>
    <col min="12287" max="12287" width="34" customWidth="1"/>
    <col min="12288" max="12288" width="20.81640625" customWidth="1"/>
    <col min="12540" max="12540" width="11.453125" customWidth="1"/>
    <col min="12543" max="12543" width="34" customWidth="1"/>
    <col min="12544" max="12544" width="20.81640625" customWidth="1"/>
    <col min="12796" max="12796" width="11.453125" customWidth="1"/>
    <col min="12799" max="12799" width="34" customWidth="1"/>
    <col min="12800" max="12800" width="20.81640625" customWidth="1"/>
    <col min="13052" max="13052" width="11.453125" customWidth="1"/>
    <col min="13055" max="13055" width="34" customWidth="1"/>
    <col min="13056" max="13056" width="20.81640625" customWidth="1"/>
    <col min="13308" max="13308" width="11.453125" customWidth="1"/>
    <col min="13311" max="13311" width="34" customWidth="1"/>
    <col min="13312" max="13312" width="20.81640625" customWidth="1"/>
    <col min="13564" max="13564" width="11.453125" customWidth="1"/>
    <col min="13567" max="13567" width="34" customWidth="1"/>
    <col min="13568" max="13568" width="20.81640625" customWidth="1"/>
    <col min="13820" max="13820" width="11.453125" customWidth="1"/>
    <col min="13823" max="13823" width="34" customWidth="1"/>
    <col min="13824" max="13824" width="20.81640625" customWidth="1"/>
    <col min="14076" max="14076" width="11.453125" customWidth="1"/>
    <col min="14079" max="14079" width="34" customWidth="1"/>
    <col min="14080" max="14080" width="20.81640625" customWidth="1"/>
    <col min="14332" max="14332" width="11.453125" customWidth="1"/>
    <col min="14335" max="14335" width="34" customWidth="1"/>
    <col min="14336" max="14336" width="20.81640625" customWidth="1"/>
    <col min="14588" max="14588" width="11.453125" customWidth="1"/>
    <col min="14591" max="14591" width="34" customWidth="1"/>
    <col min="14592" max="14592" width="20.81640625" customWidth="1"/>
    <col min="14844" max="14844" width="11.453125" customWidth="1"/>
    <col min="14847" max="14847" width="34" customWidth="1"/>
    <col min="14848" max="14848" width="20.81640625" customWidth="1"/>
    <col min="15100" max="15100" width="11.453125" customWidth="1"/>
    <col min="15103" max="15103" width="34" customWidth="1"/>
    <col min="15104" max="15104" width="20.81640625" customWidth="1"/>
    <col min="15356" max="15356" width="11.453125" customWidth="1"/>
    <col min="15359" max="15359" width="34" customWidth="1"/>
    <col min="15360" max="15360" width="20.81640625" customWidth="1"/>
    <col min="15612" max="15612" width="11.453125" customWidth="1"/>
    <col min="15615" max="15615" width="34" customWidth="1"/>
    <col min="15616" max="15616" width="20.81640625" customWidth="1"/>
    <col min="15868" max="15868" width="11.453125" customWidth="1"/>
    <col min="15871" max="15871" width="34" customWidth="1"/>
    <col min="15872" max="15872" width="20.81640625" customWidth="1"/>
    <col min="16124" max="16124" width="11.453125" customWidth="1"/>
    <col min="16127" max="16127" width="34" customWidth="1"/>
    <col min="16128" max="16128" width="20.81640625" customWidth="1"/>
  </cols>
  <sheetData>
    <row r="1" spans="1:4" s="1" customFormat="1">
      <c r="A1" s="6" t="s">
        <v>0</v>
      </c>
      <c r="B1" s="2" t="s">
        <v>1</v>
      </c>
      <c r="C1" s="1" t="s">
        <v>2</v>
      </c>
      <c r="D1" s="2" t="s">
        <v>21</v>
      </c>
    </row>
    <row r="2" spans="1:4">
      <c r="A2" s="7">
        <v>9780199655199</v>
      </c>
      <c r="B2" s="10" t="s">
        <v>5</v>
      </c>
      <c r="C2" t="s">
        <v>6</v>
      </c>
    </row>
    <row r="3" spans="1:4" ht="29">
      <c r="A3" s="7">
        <v>9780199645862</v>
      </c>
      <c r="B3" s="10" t="s">
        <v>7</v>
      </c>
      <c r="C3" t="s">
        <v>8</v>
      </c>
    </row>
    <row r="4" spans="1:4" ht="29">
      <c r="A4" s="7">
        <v>9783642288357</v>
      </c>
      <c r="B4" s="10" t="s">
        <v>9</v>
      </c>
    </row>
    <row r="5" spans="1:4" ht="29">
      <c r="A5" s="7">
        <v>9780841227545</v>
      </c>
      <c r="B5" s="10" t="s">
        <v>10</v>
      </c>
    </row>
    <row r="6" spans="1:4" ht="43.5">
      <c r="A6" s="7">
        <v>9780841227842</v>
      </c>
      <c r="B6" s="10" t="s">
        <v>11</v>
      </c>
      <c r="C6" t="s">
        <v>12</v>
      </c>
    </row>
    <row r="7" spans="1:4">
      <c r="A7" s="7">
        <v>9780957274617</v>
      </c>
      <c r="B7" s="11" t="s">
        <v>3</v>
      </c>
      <c r="C7" t="s">
        <v>4</v>
      </c>
    </row>
    <row r="8" spans="1:4">
      <c r="A8" s="8">
        <v>9781118488829</v>
      </c>
      <c r="B8" s="10" t="s">
        <v>13</v>
      </c>
      <c r="C8" t="s">
        <v>18</v>
      </c>
    </row>
    <row r="9" spans="1:4" ht="29">
      <c r="A9" s="8">
        <v>9781118203538</v>
      </c>
      <c r="B9" s="12" t="s">
        <v>14</v>
      </c>
      <c r="C9" t="s">
        <v>19</v>
      </c>
      <c r="D9" s="3" t="s">
        <v>22</v>
      </c>
    </row>
    <row r="10" spans="1:4">
      <c r="A10" s="8">
        <v>9783527332946</v>
      </c>
      <c r="B10" s="10" t="s">
        <v>15</v>
      </c>
      <c r="C10" s="5" t="s">
        <v>20</v>
      </c>
      <c r="D10" s="9"/>
    </row>
    <row r="11" spans="1:4">
      <c r="B11" s="10"/>
    </row>
    <row r="12" spans="1:4">
      <c r="A12" s="7">
        <v>9781849735513</v>
      </c>
      <c r="B12" s="11" t="s">
        <v>16</v>
      </c>
      <c r="C12" t="s">
        <v>17</v>
      </c>
      <c r="D12" s="3" t="s">
        <v>23</v>
      </c>
    </row>
    <row r="13" spans="1:4">
      <c r="B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2020-21</vt:lpstr>
      <vt:lpstr>2019-20</vt:lpstr>
      <vt:lpstr>2018-19</vt:lpstr>
      <vt:lpstr>2017-18</vt:lpstr>
      <vt:lpstr>2016-17</vt:lpstr>
      <vt:lpstr>2015-16</vt:lpstr>
      <vt:lpstr>Spring 2015</vt:lpstr>
      <vt:lpstr>Spring 2014</vt:lpstr>
    </vt:vector>
  </TitlesOfParts>
  <Company>CSU Long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Khue Duong</dc:creator>
  <cp:lastModifiedBy>Khue Duong</cp:lastModifiedBy>
  <dcterms:created xsi:type="dcterms:W3CDTF">2014-04-17T19:09:26Z</dcterms:created>
  <dcterms:modified xsi:type="dcterms:W3CDTF">2021-03-16T01:07:51Z</dcterms:modified>
</cp:coreProperties>
</file>