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defaultThemeVersion="166925"/>
  <mc:AlternateContent xmlns:mc="http://schemas.openxmlformats.org/markup-compatibility/2006">
    <mc:Choice Requires="x15">
      <x15ac:absPath xmlns:x15ac="http://schemas.microsoft.com/office/spreadsheetml/2010/11/ac" url="https://d.docs.live.net/980b91d7314068bc/Documents/"/>
    </mc:Choice>
  </mc:AlternateContent>
  <xr:revisionPtr revIDLastSave="0" documentId="8_{0DE2F0F8-5FED-43DE-B8CC-BD443FD16479}" xr6:coauthVersionLast="47" xr6:coauthVersionMax="47" xr10:uidLastSave="{00000000-0000-0000-0000-000000000000}"/>
  <bookViews>
    <workbookView xWindow="780" yWindow="1000" windowWidth="27640" windowHeight="15680" firstSheet="3" activeTab="3" xr2:uid="{00000000-000D-0000-FFFF-FFFF00000000}"/>
  </bookViews>
  <sheets>
    <sheet name="international-tourist new 2" sheetId="1" r:id="rId1"/>
    <sheet name="working sheet" sheetId="2" r:id="rId2"/>
    <sheet name="pivot tables" sheetId="3" r:id="rId3"/>
    <sheet name="dashboard" sheetId="4" r:id="rId4"/>
  </sheets>
  <definedNames>
    <definedName name="_xlnm._FilterDatabase" localSheetId="1" hidden="1">'working sheet'!$D$1:$D$190</definedName>
    <definedName name="Slicer_Year_bracket">#N/A</definedName>
  </definedNames>
  <calcPr calcId="191028"/>
  <pivotCaches>
    <pivotCache cacheId="5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0" i="2" l="1"/>
  <c r="E188" i="2"/>
  <c r="E187" i="2"/>
  <c r="E186" i="2"/>
  <c r="E185" i="2"/>
  <c r="E184" i="2"/>
  <c r="E183" i="2"/>
  <c r="E181" i="2"/>
  <c r="E180" i="2"/>
  <c r="E179" i="2"/>
  <c r="E178" i="2"/>
  <c r="E177" i="2"/>
  <c r="E176" i="2"/>
  <c r="E174" i="2"/>
  <c r="E173" i="2"/>
  <c r="E172" i="2"/>
  <c r="E171" i="2"/>
  <c r="E170" i="2"/>
  <c r="E169" i="2"/>
  <c r="E106" i="2"/>
  <c r="E104" i="2"/>
  <c r="E167" i="2"/>
  <c r="E166" i="2"/>
  <c r="E165" i="2"/>
  <c r="E164" i="2"/>
  <c r="E163" i="2"/>
  <c r="E162" i="2"/>
  <c r="E160" i="2"/>
  <c r="E159" i="2"/>
  <c r="E158" i="2"/>
  <c r="E157" i="2"/>
  <c r="E156" i="2"/>
  <c r="E155" i="2"/>
  <c r="E153" i="2"/>
  <c r="E152" i="2"/>
  <c r="E151" i="2"/>
  <c r="E150" i="2"/>
  <c r="E149" i="2"/>
  <c r="E148" i="2"/>
  <c r="E146" i="2"/>
  <c r="E145" i="2"/>
  <c r="E144" i="2"/>
  <c r="E143" i="2"/>
  <c r="E142" i="2"/>
  <c r="E141" i="2"/>
  <c r="E139" i="2"/>
  <c r="E138" i="2"/>
  <c r="E137" i="2"/>
  <c r="E136" i="2"/>
  <c r="E135" i="2"/>
  <c r="E134" i="2"/>
  <c r="E132" i="2"/>
  <c r="E131" i="2"/>
  <c r="E130" i="2"/>
  <c r="E129" i="2"/>
  <c r="E128" i="2"/>
  <c r="E127" i="2"/>
  <c r="E125" i="2"/>
  <c r="E124" i="2"/>
  <c r="E123" i="2"/>
  <c r="E122" i="2"/>
  <c r="E121" i="2"/>
  <c r="E120" i="2"/>
  <c r="E118" i="2"/>
  <c r="E117" i="2"/>
  <c r="E116" i="2"/>
  <c r="E115" i="2"/>
  <c r="E114" i="2"/>
  <c r="E113" i="2"/>
  <c r="E111" i="2"/>
  <c r="E110" i="2"/>
  <c r="E109" i="2"/>
  <c r="E108" i="2"/>
  <c r="E107" i="2"/>
  <c r="E103" i="2"/>
  <c r="E102" i="2"/>
  <c r="E101" i="2"/>
  <c r="E100" i="2"/>
  <c r="E99" i="2"/>
  <c r="E97" i="2"/>
  <c r="E96" i="2"/>
  <c r="E95" i="2"/>
  <c r="E94" i="2"/>
  <c r="E93" i="2"/>
  <c r="E92" i="2"/>
  <c r="E90" i="2"/>
  <c r="E89" i="2"/>
  <c r="E88" i="2"/>
  <c r="E87" i="2"/>
  <c r="E86" i="2"/>
  <c r="E85" i="2"/>
  <c r="E83" i="2"/>
  <c r="E82" i="2"/>
  <c r="E81" i="2"/>
  <c r="E80" i="2"/>
  <c r="E79" i="2"/>
  <c r="E78" i="2"/>
  <c r="E76" i="2"/>
  <c r="E75" i="2"/>
  <c r="E74" i="2"/>
  <c r="E73" i="2"/>
  <c r="E72" i="2"/>
  <c r="E71" i="2"/>
  <c r="E69" i="2"/>
  <c r="E68" i="2"/>
  <c r="E67" i="2"/>
  <c r="E66" i="2"/>
  <c r="E65" i="2"/>
  <c r="E64" i="2"/>
  <c r="E62" i="2"/>
  <c r="E61" i="2"/>
  <c r="E60" i="2"/>
  <c r="E59" i="2"/>
  <c r="E58" i="2"/>
  <c r="E57" i="2"/>
  <c r="E55" i="2"/>
  <c r="E54" i="2"/>
  <c r="E53" i="2"/>
  <c r="E52" i="2"/>
  <c r="E51" i="2"/>
  <c r="E50" i="2"/>
  <c r="E48" i="2"/>
  <c r="E47" i="2"/>
  <c r="E46" i="2"/>
  <c r="E45" i="2"/>
  <c r="E44" i="2"/>
  <c r="E43" i="2"/>
  <c r="E41" i="2"/>
  <c r="E40" i="2"/>
  <c r="E39" i="2"/>
  <c r="E38" i="2"/>
  <c r="E37" i="2"/>
  <c r="E36" i="2"/>
  <c r="E34" i="2"/>
  <c r="E33" i="2"/>
  <c r="E29" i="2"/>
  <c r="E30" i="2"/>
  <c r="E31" i="2"/>
  <c r="E32" i="2"/>
  <c r="E2" i="2"/>
  <c r="E3" i="2"/>
  <c r="E4" i="2"/>
  <c r="E5" i="2"/>
  <c r="E6" i="2"/>
  <c r="E27" i="2"/>
  <c r="E26" i="2"/>
  <c r="E25" i="2"/>
  <c r="E24" i="2"/>
  <c r="E23" i="2"/>
  <c r="E22" i="2"/>
  <c r="E20" i="2"/>
  <c r="E19" i="2"/>
  <c r="E18" i="2"/>
  <c r="E17" i="2"/>
  <c r="E16" i="2"/>
  <c r="E15" i="2"/>
  <c r="E13" i="2"/>
  <c r="E12" i="2"/>
  <c r="E11" i="2"/>
  <c r="E10" i="2"/>
  <c r="E9" i="2"/>
  <c r="E8" i="2"/>
  <c r="H6" i="2"/>
  <c r="H4" i="2"/>
  <c r="H2" i="2"/>
</calcChain>
</file>

<file path=xl/sharedStrings.xml><?xml version="1.0" encoding="utf-8"?>
<sst xmlns="http://schemas.openxmlformats.org/spreadsheetml/2006/main" count="808" uniqueCount="41">
  <si>
    <t>country</t>
  </si>
  <si>
    <t>Year</t>
  </si>
  <si>
    <t>International tourist arrivals by region</t>
  </si>
  <si>
    <t>percentage</t>
  </si>
  <si>
    <t>Africa</t>
  </si>
  <si>
    <t>√Åfrica: 3% - 5%</t>
  </si>
  <si>
    <t>Americas</t>
  </si>
  <si>
    <t>Am√©ricas: 15% - 20%</t>
  </si>
  <si>
    <t>East Asia and the Pacific</t>
  </si>
  <si>
    <t>√Åsia Oriental e Pac√≠fico: 20% - 25%</t>
  </si>
  <si>
    <t>Europe</t>
  </si>
  <si>
    <t>Europa: 40% - 45%</t>
  </si>
  <si>
    <t>Middle East</t>
  </si>
  <si>
    <t>Oriente M√©dio: 5% - 8%</t>
  </si>
  <si>
    <t>Not classified</t>
  </si>
  <si>
    <t xml:space="preserve">N√£o classificado: 1% - 3%
</t>
  </si>
  <si>
    <t>South Asia</t>
  </si>
  <si>
    <t>Sul da √Åsia: 5% - 8%</t>
  </si>
  <si>
    <t>percentage bracket</t>
  </si>
  <si>
    <t>Year bracket</t>
  </si>
  <si>
    <t xml:space="preserve">minimum </t>
  </si>
  <si>
    <t>3% - 5%</t>
  </si>
  <si>
    <t>15% - 20%</t>
  </si>
  <si>
    <t xml:space="preserve">maximim </t>
  </si>
  <si>
    <t xml:space="preserve"> 20% - 25%</t>
  </si>
  <si>
    <t>40% - 45%</t>
  </si>
  <si>
    <t>5% - 8%</t>
  </si>
  <si>
    <t>Average of International tourist arrivals by region</t>
  </si>
  <si>
    <t>Column Labels</t>
  </si>
  <si>
    <t>Row Labels</t>
  </si>
  <si>
    <t>1995-1999</t>
  </si>
  <si>
    <t>2000-2003</t>
  </si>
  <si>
    <t>2004-2007</t>
  </si>
  <si>
    <t>2008-2011</t>
  </si>
  <si>
    <t>2012-2015</t>
  </si>
  <si>
    <t>2016-2019</t>
  </si>
  <si>
    <t>2020-2021</t>
  </si>
  <si>
    <t>Grand Total</t>
  </si>
  <si>
    <t>(All)</t>
  </si>
  <si>
    <t>Sum of International tourist arrivals by region</t>
  </si>
  <si>
    <t xml:space="preserve">International Tourist Arrival By Region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</si>
</sst>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48"/>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9" fontId="0" fillId="0" borderId="0" xfId="0" applyNumberFormat="1"/>
    <xf numFmtId="0" fontId="0" fillId="0" borderId="0" xfId="0" pivotButton="1"/>
    <xf numFmtId="0" fontId="0" fillId="0" borderId="0" xfId="0" applyAlignment="1">
      <alignment horizontal="left"/>
    </xf>
    <xf numFmtId="0" fontId="0" fillId="34" borderId="0" xfId="0" applyFill="1"/>
    <xf numFmtId="0" fontId="18"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[international-tourist new 2.xlsx]pivot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International tourists per Country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42736332531489"/>
          <c:y val="7.8603802573458809E-2"/>
          <c:w val="0.7152963415674124"/>
          <c:h val="0.77690663667041626"/>
        </c:manualLayout>
      </c:layout>
      <c:barChart>
        <c:barDir val="col"/>
        <c:grouping val="clustered"/>
        <c:varyColors val="0"/>
        <c:ser>
          <c:idx val="0"/>
          <c:order val="0"/>
          <c:tx>
            <c:strRef>
              <c:f>'pivot tables'!$B$3:$B$4</c:f>
              <c:strCache>
                <c:ptCount val="1"/>
                <c:pt idx="0">
                  <c:v>1995-1999</c:v>
                </c:pt>
              </c:strCache>
            </c:strRef>
          </c:tx>
          <c:spPr>
            <a:solidFill>
              <a:schemeClr val="accent4">
                <a:shade val="47000"/>
              </a:schemeClr>
            </a:solidFill>
            <a:ln>
              <a:noFill/>
            </a:ln>
            <a:effectLst/>
          </c:spPr>
          <c:invertIfNegative val="0"/>
          <c:cat>
            <c:strRef>
              <c:f>'pivot tables'!$A$5:$A$11</c:f>
              <c:strCache>
                <c:ptCount val="6"/>
                <c:pt idx="0">
                  <c:v>Africa</c:v>
                </c:pt>
                <c:pt idx="1">
                  <c:v>Americas</c:v>
                </c:pt>
                <c:pt idx="2">
                  <c:v>East Asia and the Pacific</c:v>
                </c:pt>
                <c:pt idx="3">
                  <c:v>Europe</c:v>
                </c:pt>
                <c:pt idx="4">
                  <c:v>Middle East</c:v>
                </c:pt>
                <c:pt idx="5">
                  <c:v>South Asia</c:v>
                </c:pt>
              </c:strCache>
            </c:strRef>
          </c:cat>
          <c:val>
            <c:numRef>
              <c:f>'pivot tables'!$B$5:$B$11</c:f>
              <c:numCache>
                <c:formatCode>General</c:formatCode>
                <c:ptCount val="6"/>
                <c:pt idx="0">
                  <c:v>14419872.4</c:v>
                </c:pt>
                <c:pt idx="1">
                  <c:v>113134924.8</c:v>
                </c:pt>
                <c:pt idx="2">
                  <c:v>129984108.8</c:v>
                </c:pt>
                <c:pt idx="3">
                  <c:v>405558520</c:v>
                </c:pt>
                <c:pt idx="4">
                  <c:v>10964449.800000001</c:v>
                </c:pt>
                <c:pt idx="5">
                  <c:v>5415736.7999999998</c:v>
                </c:pt>
              </c:numCache>
            </c:numRef>
          </c:val>
          <c:extLst>
            <c:ext xmlns:c16="http://schemas.microsoft.com/office/drawing/2014/chart" uri="{C3380CC4-5D6E-409C-BE32-E72D297353CC}">
              <c16:uniqueId val="{00000000-8508-6F41-A514-87A863DCDA0C}"/>
            </c:ext>
          </c:extLst>
        </c:ser>
        <c:ser>
          <c:idx val="1"/>
          <c:order val="1"/>
          <c:tx>
            <c:strRef>
              <c:f>'pivot tables'!$C$3:$C$4</c:f>
              <c:strCache>
                <c:ptCount val="1"/>
                <c:pt idx="0">
                  <c:v>2000-2003</c:v>
                </c:pt>
              </c:strCache>
            </c:strRef>
          </c:tx>
          <c:spPr>
            <a:solidFill>
              <a:schemeClr val="accent4">
                <a:shade val="65000"/>
              </a:schemeClr>
            </a:solidFill>
            <a:ln>
              <a:noFill/>
            </a:ln>
            <a:effectLst/>
          </c:spPr>
          <c:invertIfNegative val="0"/>
          <c:cat>
            <c:strRef>
              <c:f>'pivot tables'!$A$5:$A$11</c:f>
              <c:strCache>
                <c:ptCount val="6"/>
                <c:pt idx="0">
                  <c:v>Africa</c:v>
                </c:pt>
                <c:pt idx="1">
                  <c:v>Americas</c:v>
                </c:pt>
                <c:pt idx="2">
                  <c:v>East Asia and the Pacific</c:v>
                </c:pt>
                <c:pt idx="3">
                  <c:v>Europe</c:v>
                </c:pt>
                <c:pt idx="4">
                  <c:v>Middle East</c:v>
                </c:pt>
                <c:pt idx="5">
                  <c:v>South Asia</c:v>
                </c:pt>
              </c:strCache>
            </c:strRef>
          </c:cat>
          <c:val>
            <c:numRef>
              <c:f>'pivot tables'!$C$5:$C$11</c:f>
              <c:numCache>
                <c:formatCode>General</c:formatCode>
                <c:ptCount val="6"/>
                <c:pt idx="0">
                  <c:v>17894294</c:v>
                </c:pt>
                <c:pt idx="1">
                  <c:v>125769678.66666667</c:v>
                </c:pt>
                <c:pt idx="2">
                  <c:v>177613796.66666666</c:v>
                </c:pt>
                <c:pt idx="3">
                  <c:v>471712226.66666669</c:v>
                </c:pt>
                <c:pt idx="4">
                  <c:v>18719141.333333332</c:v>
                </c:pt>
                <c:pt idx="5">
                  <c:v>8645080.333333334</c:v>
                </c:pt>
              </c:numCache>
            </c:numRef>
          </c:val>
          <c:extLst>
            <c:ext xmlns:c16="http://schemas.microsoft.com/office/drawing/2014/chart" uri="{C3380CC4-5D6E-409C-BE32-E72D297353CC}">
              <c16:uniqueId val="{00000000-F54F-4591-B95D-20D2CB54DD25}"/>
            </c:ext>
          </c:extLst>
        </c:ser>
        <c:ser>
          <c:idx val="2"/>
          <c:order val="2"/>
          <c:tx>
            <c:strRef>
              <c:f>'pivot tables'!$D$3:$D$4</c:f>
              <c:strCache>
                <c:ptCount val="1"/>
                <c:pt idx="0">
                  <c:v>2004-2007</c:v>
                </c:pt>
              </c:strCache>
            </c:strRef>
          </c:tx>
          <c:spPr>
            <a:solidFill>
              <a:schemeClr val="accent4">
                <a:shade val="82000"/>
              </a:schemeClr>
            </a:solidFill>
            <a:ln>
              <a:noFill/>
            </a:ln>
            <a:effectLst/>
          </c:spPr>
          <c:invertIfNegative val="0"/>
          <c:cat>
            <c:strRef>
              <c:f>'pivot tables'!$A$5:$A$11</c:f>
              <c:strCache>
                <c:ptCount val="6"/>
                <c:pt idx="0">
                  <c:v>Africa</c:v>
                </c:pt>
                <c:pt idx="1">
                  <c:v>Americas</c:v>
                </c:pt>
                <c:pt idx="2">
                  <c:v>East Asia and the Pacific</c:v>
                </c:pt>
                <c:pt idx="3">
                  <c:v>Europe</c:v>
                </c:pt>
                <c:pt idx="4">
                  <c:v>Middle East</c:v>
                </c:pt>
                <c:pt idx="5">
                  <c:v>South Asia</c:v>
                </c:pt>
              </c:strCache>
            </c:strRef>
          </c:cat>
          <c:val>
            <c:numRef>
              <c:f>'pivot tables'!$D$5:$D$11</c:f>
              <c:numCache>
                <c:formatCode>General</c:formatCode>
                <c:ptCount val="6"/>
                <c:pt idx="0">
                  <c:v>21933862.5</c:v>
                </c:pt>
                <c:pt idx="1">
                  <c:v>132151055</c:v>
                </c:pt>
                <c:pt idx="2">
                  <c:v>219781402.5</c:v>
                </c:pt>
                <c:pt idx="3">
                  <c:v>539861175</c:v>
                </c:pt>
                <c:pt idx="4">
                  <c:v>24382949.5</c:v>
                </c:pt>
                <c:pt idx="5">
                  <c:v>11094560</c:v>
                </c:pt>
              </c:numCache>
            </c:numRef>
          </c:val>
          <c:extLst>
            <c:ext xmlns:c16="http://schemas.microsoft.com/office/drawing/2014/chart" uri="{C3380CC4-5D6E-409C-BE32-E72D297353CC}">
              <c16:uniqueId val="{00000001-F54F-4591-B95D-20D2CB54DD25}"/>
            </c:ext>
          </c:extLst>
        </c:ser>
        <c:ser>
          <c:idx val="3"/>
          <c:order val="3"/>
          <c:tx>
            <c:strRef>
              <c:f>'pivot tables'!$E$3:$E$4</c:f>
              <c:strCache>
                <c:ptCount val="1"/>
                <c:pt idx="0">
                  <c:v>2008-2011</c:v>
                </c:pt>
              </c:strCache>
            </c:strRef>
          </c:tx>
          <c:spPr>
            <a:solidFill>
              <a:schemeClr val="accent4"/>
            </a:solidFill>
            <a:ln>
              <a:noFill/>
            </a:ln>
            <a:effectLst/>
          </c:spPr>
          <c:invertIfNegative val="0"/>
          <c:cat>
            <c:strRef>
              <c:f>'pivot tables'!$A$5:$A$11</c:f>
              <c:strCache>
                <c:ptCount val="6"/>
                <c:pt idx="0">
                  <c:v>Africa</c:v>
                </c:pt>
                <c:pt idx="1">
                  <c:v>Americas</c:v>
                </c:pt>
                <c:pt idx="2">
                  <c:v>East Asia and the Pacific</c:v>
                </c:pt>
                <c:pt idx="3">
                  <c:v>Europe</c:v>
                </c:pt>
                <c:pt idx="4">
                  <c:v>Middle East</c:v>
                </c:pt>
                <c:pt idx="5">
                  <c:v>South Asia</c:v>
                </c:pt>
              </c:strCache>
            </c:strRef>
          </c:cat>
          <c:val>
            <c:numRef>
              <c:f>'pivot tables'!$E$5:$E$11</c:f>
              <c:numCache>
                <c:formatCode>General</c:formatCode>
                <c:ptCount val="6"/>
                <c:pt idx="0">
                  <c:v>30255539</c:v>
                </c:pt>
                <c:pt idx="1">
                  <c:v>152325895</c:v>
                </c:pt>
                <c:pt idx="2">
                  <c:v>274231145</c:v>
                </c:pt>
                <c:pt idx="3">
                  <c:v>616288865</c:v>
                </c:pt>
                <c:pt idx="4">
                  <c:v>30412230.5</c:v>
                </c:pt>
                <c:pt idx="5">
                  <c:v>16015860.75</c:v>
                </c:pt>
              </c:numCache>
            </c:numRef>
          </c:val>
          <c:extLst>
            <c:ext xmlns:c16="http://schemas.microsoft.com/office/drawing/2014/chart" uri="{C3380CC4-5D6E-409C-BE32-E72D297353CC}">
              <c16:uniqueId val="{00000002-F54F-4591-B95D-20D2CB54DD25}"/>
            </c:ext>
          </c:extLst>
        </c:ser>
        <c:ser>
          <c:idx val="4"/>
          <c:order val="4"/>
          <c:tx>
            <c:strRef>
              <c:f>'pivot tables'!$F$3:$F$4</c:f>
              <c:strCache>
                <c:ptCount val="1"/>
                <c:pt idx="0">
                  <c:v>2012-2015</c:v>
                </c:pt>
              </c:strCache>
            </c:strRef>
          </c:tx>
          <c:spPr>
            <a:solidFill>
              <a:schemeClr val="accent4">
                <a:tint val="83000"/>
              </a:schemeClr>
            </a:solidFill>
            <a:ln>
              <a:noFill/>
            </a:ln>
            <a:effectLst/>
          </c:spPr>
          <c:invertIfNegative val="0"/>
          <c:cat>
            <c:strRef>
              <c:f>'pivot tables'!$A$5:$A$11</c:f>
              <c:strCache>
                <c:ptCount val="6"/>
                <c:pt idx="0">
                  <c:v>Africa</c:v>
                </c:pt>
                <c:pt idx="1">
                  <c:v>Americas</c:v>
                </c:pt>
                <c:pt idx="2">
                  <c:v>East Asia and the Pacific</c:v>
                </c:pt>
                <c:pt idx="3">
                  <c:v>Europe</c:v>
                </c:pt>
                <c:pt idx="4">
                  <c:v>Middle East</c:v>
                </c:pt>
                <c:pt idx="5">
                  <c:v>South Asia</c:v>
                </c:pt>
              </c:strCache>
            </c:strRef>
          </c:cat>
          <c:val>
            <c:numRef>
              <c:f>'pivot tables'!$F$5:$F$11</c:f>
              <c:numCache>
                <c:formatCode>General</c:formatCode>
                <c:ptCount val="6"/>
                <c:pt idx="0">
                  <c:v>32129549</c:v>
                </c:pt>
                <c:pt idx="1">
                  <c:v>177900087.5</c:v>
                </c:pt>
                <c:pt idx="2">
                  <c:v>343306745</c:v>
                </c:pt>
                <c:pt idx="3">
                  <c:v>693943512.5</c:v>
                </c:pt>
                <c:pt idx="4">
                  <c:v>41023250</c:v>
                </c:pt>
                <c:pt idx="5">
                  <c:v>23061299</c:v>
                </c:pt>
              </c:numCache>
            </c:numRef>
          </c:val>
          <c:extLst>
            <c:ext xmlns:c16="http://schemas.microsoft.com/office/drawing/2014/chart" uri="{C3380CC4-5D6E-409C-BE32-E72D297353CC}">
              <c16:uniqueId val="{00000003-F54F-4591-B95D-20D2CB54DD25}"/>
            </c:ext>
          </c:extLst>
        </c:ser>
        <c:ser>
          <c:idx val="5"/>
          <c:order val="5"/>
          <c:tx>
            <c:strRef>
              <c:f>'pivot tables'!$G$3:$G$4</c:f>
              <c:strCache>
                <c:ptCount val="1"/>
                <c:pt idx="0">
                  <c:v>2016-2019</c:v>
                </c:pt>
              </c:strCache>
            </c:strRef>
          </c:tx>
          <c:spPr>
            <a:solidFill>
              <a:schemeClr val="accent4">
                <a:tint val="65000"/>
              </a:schemeClr>
            </a:solidFill>
            <a:ln>
              <a:noFill/>
            </a:ln>
            <a:effectLst/>
          </c:spPr>
          <c:invertIfNegative val="0"/>
          <c:cat>
            <c:strRef>
              <c:f>'pivot tables'!$A$5:$A$11</c:f>
              <c:strCache>
                <c:ptCount val="6"/>
                <c:pt idx="0">
                  <c:v>Africa</c:v>
                </c:pt>
                <c:pt idx="1">
                  <c:v>Americas</c:v>
                </c:pt>
                <c:pt idx="2">
                  <c:v>East Asia and the Pacific</c:v>
                </c:pt>
                <c:pt idx="3">
                  <c:v>Europe</c:v>
                </c:pt>
                <c:pt idx="4">
                  <c:v>Middle East</c:v>
                </c:pt>
                <c:pt idx="5">
                  <c:v>South Asia</c:v>
                </c:pt>
              </c:strCache>
            </c:strRef>
          </c:cat>
          <c:val>
            <c:numRef>
              <c:f>'pivot tables'!$G$5:$G$11</c:f>
              <c:numCache>
                <c:formatCode>General</c:formatCode>
                <c:ptCount val="6"/>
                <c:pt idx="0">
                  <c:v>42054084</c:v>
                </c:pt>
                <c:pt idx="1">
                  <c:v>222233037.5</c:v>
                </c:pt>
                <c:pt idx="2">
                  <c:v>436213502.5</c:v>
                </c:pt>
                <c:pt idx="3">
                  <c:v>783511065</c:v>
                </c:pt>
                <c:pt idx="4">
                  <c:v>53324075</c:v>
                </c:pt>
                <c:pt idx="5">
                  <c:v>31357707.5</c:v>
                </c:pt>
              </c:numCache>
            </c:numRef>
          </c:val>
          <c:extLst>
            <c:ext xmlns:c16="http://schemas.microsoft.com/office/drawing/2014/chart" uri="{C3380CC4-5D6E-409C-BE32-E72D297353CC}">
              <c16:uniqueId val="{00000004-F54F-4591-B95D-20D2CB54DD25}"/>
            </c:ext>
          </c:extLst>
        </c:ser>
        <c:ser>
          <c:idx val="6"/>
          <c:order val="6"/>
          <c:tx>
            <c:strRef>
              <c:f>'pivot tables'!$H$3:$H$4</c:f>
              <c:strCache>
                <c:ptCount val="1"/>
                <c:pt idx="0">
                  <c:v>2020-2021</c:v>
                </c:pt>
              </c:strCache>
            </c:strRef>
          </c:tx>
          <c:spPr>
            <a:solidFill>
              <a:schemeClr val="accent4">
                <a:tint val="48000"/>
              </a:schemeClr>
            </a:solidFill>
            <a:ln>
              <a:noFill/>
            </a:ln>
            <a:effectLst/>
          </c:spPr>
          <c:invertIfNegative val="0"/>
          <c:cat>
            <c:strRef>
              <c:f>'pivot tables'!$A$5:$A$11</c:f>
              <c:strCache>
                <c:ptCount val="6"/>
                <c:pt idx="0">
                  <c:v>Africa</c:v>
                </c:pt>
                <c:pt idx="1">
                  <c:v>Americas</c:v>
                </c:pt>
                <c:pt idx="2">
                  <c:v>East Asia and the Pacific</c:v>
                </c:pt>
                <c:pt idx="3">
                  <c:v>Europe</c:v>
                </c:pt>
                <c:pt idx="4">
                  <c:v>Middle East</c:v>
                </c:pt>
                <c:pt idx="5">
                  <c:v>South Asia</c:v>
                </c:pt>
              </c:strCache>
            </c:strRef>
          </c:cat>
          <c:val>
            <c:numRef>
              <c:f>'pivot tables'!$H$5:$H$11</c:f>
              <c:numCache>
                <c:formatCode>General</c:formatCode>
                <c:ptCount val="6"/>
                <c:pt idx="0">
                  <c:v>23421651</c:v>
                </c:pt>
                <c:pt idx="1">
                  <c:v>134031161.33333333</c:v>
                </c:pt>
                <c:pt idx="2">
                  <c:v>185261213.33333334</c:v>
                </c:pt>
                <c:pt idx="3">
                  <c:v>522778046.66666669</c:v>
                </c:pt>
                <c:pt idx="4">
                  <c:v>31889017.333333332</c:v>
                </c:pt>
                <c:pt idx="5">
                  <c:v>18402585.5</c:v>
                </c:pt>
              </c:numCache>
            </c:numRef>
          </c:val>
          <c:extLst>
            <c:ext xmlns:c16="http://schemas.microsoft.com/office/drawing/2014/chart" uri="{C3380CC4-5D6E-409C-BE32-E72D297353CC}">
              <c16:uniqueId val="{00000005-F54F-4591-B95D-20D2CB54DD25}"/>
            </c:ext>
          </c:extLst>
        </c:ser>
        <c:dLbls>
          <c:showLegendKey val="0"/>
          <c:showVal val="0"/>
          <c:showCatName val="0"/>
          <c:showSerName val="0"/>
          <c:showPercent val="0"/>
          <c:showBubbleSize val="0"/>
        </c:dLbls>
        <c:gapWidth val="219"/>
        <c:overlap val="-27"/>
        <c:axId val="765043759"/>
        <c:axId val="815538880"/>
      </c:barChart>
      <c:catAx>
        <c:axId val="76504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38880"/>
        <c:crosses val="autoZero"/>
        <c:auto val="1"/>
        <c:lblAlgn val="ctr"/>
        <c:lblOffset val="100"/>
        <c:noMultiLvlLbl val="0"/>
      </c:catAx>
      <c:valAx>
        <c:axId val="81553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[international-tourist new 2.xlsx]pivot tables!PivotTable7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Percentage</a:t>
            </a:r>
            <a:r>
              <a:rPr lang="en-US" baseline="0"/>
              <a:t> of International Tourist Arrival</a:t>
            </a:r>
            <a:endParaRPr lang="en-US"/>
          </a:p>
        </c:rich>
      </c:tx>
      <c:layout>
        <c:manualLayout>
          <c:xMode val="edge"/>
          <c:yMode val="edge"/>
          <c:x val="0.24072137988196124"/>
          <c:y val="2.72904483430799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c:spPr>
      </c:pivotFmt>
      <c:pivotFmt>
        <c:idx val="2"/>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c:spPr>
      </c:pivotFmt>
      <c:pivotFmt>
        <c:idx val="3"/>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c:spPr>
      </c:pivotFmt>
      <c:pivotFmt>
        <c:idx val="4"/>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c:spPr>
      </c:pivotFmt>
      <c:pivotFmt>
        <c:idx val="5"/>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c:spPr>
      </c:pivotFmt>
      <c:pivotFmt>
        <c:idx val="6"/>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c:spPr>
      </c:pivotFmt>
    </c:pivotFmts>
    <c:plotArea>
      <c:layout/>
      <c:pieChart>
        <c:varyColors val="1"/>
        <c:ser>
          <c:idx val="0"/>
          <c:order val="0"/>
          <c:tx>
            <c:strRef>
              <c:f>'pivot tables'!$B$36</c:f>
              <c:strCache>
                <c:ptCount val="1"/>
                <c:pt idx="0">
                  <c:v>Total</c:v>
                </c:pt>
              </c:strCache>
            </c:strRef>
          </c:tx>
          <c:dPt>
            <c:idx val="0"/>
            <c:bubble3D val="0"/>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c:spPr>
            <c:extLst>
              <c:ext xmlns:c16="http://schemas.microsoft.com/office/drawing/2014/chart" uri="{C3380CC4-5D6E-409C-BE32-E72D297353CC}">
                <c16:uniqueId val="{00000001-AC1A-4C52-BCC1-217A856E519B}"/>
              </c:ext>
            </c:extLst>
          </c:dPt>
          <c:dPt>
            <c:idx val="1"/>
            <c:bubble3D val="0"/>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c:spPr>
            <c:extLst>
              <c:ext xmlns:c16="http://schemas.microsoft.com/office/drawing/2014/chart" uri="{C3380CC4-5D6E-409C-BE32-E72D297353CC}">
                <c16:uniqueId val="{00000003-AC1A-4C52-BCC1-217A856E519B}"/>
              </c:ext>
            </c:extLst>
          </c:dPt>
          <c:dPt>
            <c:idx val="2"/>
            <c:bubble3D val="0"/>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c:spPr>
            <c:extLst>
              <c:ext xmlns:c16="http://schemas.microsoft.com/office/drawing/2014/chart" uri="{C3380CC4-5D6E-409C-BE32-E72D297353CC}">
                <c16:uniqueId val="{00000005-AC1A-4C52-BCC1-217A856E519B}"/>
              </c:ext>
            </c:extLst>
          </c:dPt>
          <c:dPt>
            <c:idx val="3"/>
            <c:bubble3D val="0"/>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c:spPr>
            <c:extLst>
              <c:ext xmlns:c16="http://schemas.microsoft.com/office/drawing/2014/chart" uri="{C3380CC4-5D6E-409C-BE32-E72D297353CC}">
                <c16:uniqueId val="{00000007-AC1A-4C52-BCC1-217A856E519B}"/>
              </c:ext>
            </c:extLst>
          </c:dPt>
          <c:dPt>
            <c:idx val="4"/>
            <c:bubble3D val="0"/>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c:spPr>
            <c:extLst>
              <c:ext xmlns:c16="http://schemas.microsoft.com/office/drawing/2014/chart" uri="{C3380CC4-5D6E-409C-BE32-E72D297353CC}">
                <c16:uniqueId val="{00000009-AC1A-4C52-BCC1-217A856E519B}"/>
              </c:ext>
            </c:extLst>
          </c:dPt>
          <c:dPt>
            <c:idx val="5"/>
            <c:bubble3D val="0"/>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c:spPr>
            <c:extLst>
              <c:ext xmlns:c16="http://schemas.microsoft.com/office/drawing/2014/chart" uri="{C3380CC4-5D6E-409C-BE32-E72D297353CC}">
                <c16:uniqueId val="{0000000B-AC1A-4C52-BCC1-217A856E51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tables'!$A$37:$A$43</c:f>
              <c:strCache>
                <c:ptCount val="6"/>
                <c:pt idx="0">
                  <c:v>Africa</c:v>
                </c:pt>
                <c:pt idx="1">
                  <c:v>Americas</c:v>
                </c:pt>
                <c:pt idx="2">
                  <c:v>East Asia and the Pacific</c:v>
                </c:pt>
                <c:pt idx="3">
                  <c:v>Europe</c:v>
                </c:pt>
                <c:pt idx="4">
                  <c:v>Middle East</c:v>
                </c:pt>
                <c:pt idx="5">
                  <c:v>South Asia</c:v>
                </c:pt>
              </c:strCache>
            </c:strRef>
          </c:cat>
          <c:val>
            <c:numRef>
              <c:f>'pivot tables'!$B$37:$B$43</c:f>
              <c:numCache>
                <c:formatCode>General</c:formatCode>
                <c:ptCount val="6"/>
                <c:pt idx="0">
                  <c:v>701539335</c:v>
                </c:pt>
                <c:pt idx="1">
                  <c:v>4083517444</c:v>
                </c:pt>
                <c:pt idx="2">
                  <c:v>6832676754</c:v>
                </c:pt>
                <c:pt idx="3">
                  <c:v>15545681890</c:v>
                </c:pt>
                <c:pt idx="4">
                  <c:v>803216745</c:v>
                </c:pt>
                <c:pt idx="5">
                  <c:v>434339390.5</c:v>
                </c:pt>
              </c:numCache>
            </c:numRef>
          </c:val>
          <c:extLst>
            <c:ext xmlns:c16="http://schemas.microsoft.com/office/drawing/2014/chart" uri="{C3380CC4-5D6E-409C-BE32-E72D297353CC}">
              <c16:uniqueId val="{00000000-1FCD-2341-B201-4149BE3E30F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[international-tourist new 2.xlsx]pivot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International Tourist Arrival Per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tables'!$B$51:$B$52</c:f>
              <c:strCache>
                <c:ptCount val="1"/>
                <c:pt idx="0">
                  <c:v>Africa</c:v>
                </c:pt>
              </c:strCache>
            </c:strRef>
          </c:tx>
          <c:spPr>
            <a:solidFill>
              <a:schemeClr val="accent4">
                <a:tint val="50000"/>
              </a:schemeClr>
            </a:solidFill>
            <a:ln>
              <a:noFill/>
            </a:ln>
            <a:effectLst/>
          </c:spPr>
          <c:cat>
            <c:strRef>
              <c:f>'pivot tables'!$A$53:$A$80</c:f>
              <c:strCach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strCache>
            </c:strRef>
          </c:cat>
          <c:val>
            <c:numRef>
              <c:f>'pivot tables'!$B$53:$B$80</c:f>
              <c:numCache>
                <c:formatCode>General</c:formatCode>
                <c:ptCount val="27"/>
                <c:pt idx="0">
                  <c:v>12832774</c:v>
                </c:pt>
                <c:pt idx="1">
                  <c:v>14155691</c:v>
                </c:pt>
                <c:pt idx="2">
                  <c:v>13967372</c:v>
                </c:pt>
                <c:pt idx="3">
                  <c:v>15619527</c:v>
                </c:pt>
                <c:pt idx="4">
                  <c:v>15523998</c:v>
                </c:pt>
                <c:pt idx="5">
                  <c:v>16495090</c:v>
                </c:pt>
                <c:pt idx="6">
                  <c:v>17826482</c:v>
                </c:pt>
                <c:pt idx="7">
                  <c:v>19361310</c:v>
                </c:pt>
                <c:pt idx="8">
                  <c:v>19420966</c:v>
                </c:pt>
                <c:pt idx="9">
                  <c:v>20437188</c:v>
                </c:pt>
                <c:pt idx="10">
                  <c:v>21475854</c:v>
                </c:pt>
                <c:pt idx="11">
                  <c:v>26401442</c:v>
                </c:pt>
                <c:pt idx="12">
                  <c:v>30213164</c:v>
                </c:pt>
                <c:pt idx="13">
                  <c:v>31113262</c:v>
                </c:pt>
                <c:pt idx="14">
                  <c:v>28588780</c:v>
                </c:pt>
                <c:pt idx="15">
                  <c:v>31106950</c:v>
                </c:pt>
                <c:pt idx="16">
                  <c:v>28951870</c:v>
                </c:pt>
                <c:pt idx="17">
                  <c:v>31677132</c:v>
                </c:pt>
                <c:pt idx="18">
                  <c:v>32783110</c:v>
                </c:pt>
                <c:pt idx="19">
                  <c:v>35106084</c:v>
                </c:pt>
                <c:pt idx="20">
                  <c:v>37680050</c:v>
                </c:pt>
                <c:pt idx="21">
                  <c:v>41345020</c:v>
                </c:pt>
                <c:pt idx="22">
                  <c:v>43313516</c:v>
                </c:pt>
                <c:pt idx="23">
                  <c:v>45877750</c:v>
                </c:pt>
                <c:pt idx="24">
                  <c:v>46207932</c:v>
                </c:pt>
                <c:pt idx="25">
                  <c:v>12413700</c:v>
                </c:pt>
                <c:pt idx="26">
                  <c:v>11643321</c:v>
                </c:pt>
              </c:numCache>
            </c:numRef>
          </c:val>
          <c:extLst>
            <c:ext xmlns:c16="http://schemas.microsoft.com/office/drawing/2014/chart" uri="{C3380CC4-5D6E-409C-BE32-E72D297353CC}">
              <c16:uniqueId val="{00000000-4E04-F947-BFDB-3517EC1DC25C}"/>
            </c:ext>
          </c:extLst>
        </c:ser>
        <c:ser>
          <c:idx val="1"/>
          <c:order val="1"/>
          <c:tx>
            <c:strRef>
              <c:f>'pivot tables'!$C$51:$C$52</c:f>
              <c:strCache>
                <c:ptCount val="1"/>
                <c:pt idx="0">
                  <c:v>Americas</c:v>
                </c:pt>
              </c:strCache>
            </c:strRef>
          </c:tx>
          <c:spPr>
            <a:solidFill>
              <a:schemeClr val="accent4">
                <a:tint val="70000"/>
              </a:schemeClr>
            </a:solidFill>
            <a:ln>
              <a:noFill/>
            </a:ln>
            <a:effectLst/>
          </c:spPr>
          <c:cat>
            <c:strRef>
              <c:f>'pivot tables'!$A$53:$A$80</c:f>
              <c:strCach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strCache>
            </c:strRef>
          </c:cat>
          <c:val>
            <c:numRef>
              <c:f>'pivot tables'!$C$53:$C$80</c:f>
              <c:numCache>
                <c:formatCode>General</c:formatCode>
                <c:ptCount val="27"/>
                <c:pt idx="0">
                  <c:v>101567080</c:v>
                </c:pt>
                <c:pt idx="1">
                  <c:v>109251144</c:v>
                </c:pt>
                <c:pt idx="2">
                  <c:v>114045180</c:v>
                </c:pt>
                <c:pt idx="3">
                  <c:v>119572030</c:v>
                </c:pt>
                <c:pt idx="4">
                  <c:v>121239190</c:v>
                </c:pt>
                <c:pt idx="5">
                  <c:v>130507890</c:v>
                </c:pt>
                <c:pt idx="6">
                  <c:v>125493330</c:v>
                </c:pt>
                <c:pt idx="7">
                  <c:v>121307816</c:v>
                </c:pt>
                <c:pt idx="8">
                  <c:v>115345330</c:v>
                </c:pt>
                <c:pt idx="9">
                  <c:v>130644650</c:v>
                </c:pt>
                <c:pt idx="10">
                  <c:v>137964740</c:v>
                </c:pt>
                <c:pt idx="11">
                  <c:v>144649500</c:v>
                </c:pt>
                <c:pt idx="12">
                  <c:v>151932460</c:v>
                </c:pt>
                <c:pt idx="13">
                  <c:v>152365360</c:v>
                </c:pt>
                <c:pt idx="14">
                  <c:v>147419840</c:v>
                </c:pt>
                <c:pt idx="15">
                  <c:v>157585920</c:v>
                </c:pt>
                <c:pt idx="16">
                  <c:v>166080160</c:v>
                </c:pt>
                <c:pt idx="17">
                  <c:v>172825810</c:v>
                </c:pt>
                <c:pt idx="18">
                  <c:v>178661580</c:v>
                </c:pt>
                <c:pt idx="19">
                  <c:v>194032800</c:v>
                </c:pt>
                <c:pt idx="20">
                  <c:v>203407280</c:v>
                </c:pt>
                <c:pt idx="21">
                  <c:v>213916770</c:v>
                </c:pt>
                <c:pt idx="22">
                  <c:v>230214880</c:v>
                </c:pt>
                <c:pt idx="23">
                  <c:v>241393220</c:v>
                </c:pt>
                <c:pt idx="24">
                  <c:v>246915950</c:v>
                </c:pt>
                <c:pt idx="25">
                  <c:v>70916950</c:v>
                </c:pt>
                <c:pt idx="26">
                  <c:v>84260584</c:v>
                </c:pt>
              </c:numCache>
            </c:numRef>
          </c:val>
          <c:extLst>
            <c:ext xmlns:c16="http://schemas.microsoft.com/office/drawing/2014/chart" uri="{C3380CC4-5D6E-409C-BE32-E72D297353CC}">
              <c16:uniqueId val="{00000008-4E04-F947-BFDB-3517EC1DC25C}"/>
            </c:ext>
          </c:extLst>
        </c:ser>
        <c:ser>
          <c:idx val="2"/>
          <c:order val="2"/>
          <c:tx>
            <c:strRef>
              <c:f>'pivot tables'!$D$51:$D$52</c:f>
              <c:strCache>
                <c:ptCount val="1"/>
                <c:pt idx="0">
                  <c:v>East Asia and the Pacific</c:v>
                </c:pt>
              </c:strCache>
            </c:strRef>
          </c:tx>
          <c:spPr>
            <a:solidFill>
              <a:schemeClr val="accent4">
                <a:tint val="90000"/>
              </a:schemeClr>
            </a:solidFill>
            <a:ln>
              <a:noFill/>
            </a:ln>
            <a:effectLst/>
          </c:spPr>
          <c:cat>
            <c:strRef>
              <c:f>'pivot tables'!$A$53:$A$80</c:f>
              <c:strCach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strCache>
            </c:strRef>
          </c:cat>
          <c:val>
            <c:numRef>
              <c:f>'pivot tables'!$D$53:$D$80</c:f>
              <c:numCache>
                <c:formatCode>General</c:formatCode>
                <c:ptCount val="27"/>
                <c:pt idx="0">
                  <c:v>114378800</c:v>
                </c:pt>
                <c:pt idx="1">
                  <c:v>125587384</c:v>
                </c:pt>
                <c:pt idx="2">
                  <c:v>130557200</c:v>
                </c:pt>
                <c:pt idx="3">
                  <c:v>131372620</c:v>
                </c:pt>
                <c:pt idx="4">
                  <c:v>148024540</c:v>
                </c:pt>
                <c:pt idx="5">
                  <c:v>168370610</c:v>
                </c:pt>
                <c:pt idx="6">
                  <c:v>175153070</c:v>
                </c:pt>
                <c:pt idx="7">
                  <c:v>189317710</c:v>
                </c:pt>
                <c:pt idx="8">
                  <c:v>175612770</c:v>
                </c:pt>
                <c:pt idx="9">
                  <c:v>218112210</c:v>
                </c:pt>
                <c:pt idx="10">
                  <c:v>235269810</c:v>
                </c:pt>
                <c:pt idx="11">
                  <c:v>250130820</c:v>
                </c:pt>
                <c:pt idx="12">
                  <c:v>270264200</c:v>
                </c:pt>
                <c:pt idx="13">
                  <c:v>267929740</c:v>
                </c:pt>
                <c:pt idx="14">
                  <c:v>264840400</c:v>
                </c:pt>
                <c:pt idx="15">
                  <c:v>293890240</c:v>
                </c:pt>
                <c:pt idx="16">
                  <c:v>313200000</c:v>
                </c:pt>
                <c:pt idx="17">
                  <c:v>332489800</c:v>
                </c:pt>
                <c:pt idx="18">
                  <c:v>352570940</c:v>
                </c:pt>
                <c:pt idx="19">
                  <c:v>374966240</c:v>
                </c:pt>
                <c:pt idx="20">
                  <c:v>397531230</c:v>
                </c:pt>
                <c:pt idx="21">
                  <c:v>419012100</c:v>
                </c:pt>
                <c:pt idx="22">
                  <c:v>449892580</c:v>
                </c:pt>
                <c:pt idx="23">
                  <c:v>478418100</c:v>
                </c:pt>
                <c:pt idx="24">
                  <c:v>489532830</c:v>
                </c:pt>
                <c:pt idx="25">
                  <c:v>47816400</c:v>
                </c:pt>
                <c:pt idx="26">
                  <c:v>18434410</c:v>
                </c:pt>
              </c:numCache>
            </c:numRef>
          </c:val>
          <c:extLst>
            <c:ext xmlns:c16="http://schemas.microsoft.com/office/drawing/2014/chart" uri="{C3380CC4-5D6E-409C-BE32-E72D297353CC}">
              <c16:uniqueId val="{00000009-4E04-F947-BFDB-3517EC1DC25C}"/>
            </c:ext>
          </c:extLst>
        </c:ser>
        <c:ser>
          <c:idx val="3"/>
          <c:order val="3"/>
          <c:tx>
            <c:strRef>
              <c:f>'pivot tables'!$E$51:$E$52</c:f>
              <c:strCache>
                <c:ptCount val="1"/>
                <c:pt idx="0">
                  <c:v>Europe</c:v>
                </c:pt>
              </c:strCache>
            </c:strRef>
          </c:tx>
          <c:spPr>
            <a:solidFill>
              <a:schemeClr val="accent4">
                <a:shade val="90000"/>
              </a:schemeClr>
            </a:solidFill>
            <a:ln>
              <a:noFill/>
            </a:ln>
            <a:effectLst/>
          </c:spPr>
          <c:cat>
            <c:strRef>
              <c:f>'pivot tables'!$A$53:$A$80</c:f>
              <c:strCach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strCache>
            </c:strRef>
          </c:cat>
          <c:val>
            <c:numRef>
              <c:f>'pivot tables'!$E$53:$E$80</c:f>
              <c:numCache>
                <c:formatCode>General</c:formatCode>
                <c:ptCount val="27"/>
                <c:pt idx="0">
                  <c:v>299340380</c:v>
                </c:pt>
                <c:pt idx="1">
                  <c:v>381872800</c:v>
                </c:pt>
                <c:pt idx="2">
                  <c:v>432696580</c:v>
                </c:pt>
                <c:pt idx="3">
                  <c:v>449979100</c:v>
                </c:pt>
                <c:pt idx="4">
                  <c:v>463903740</c:v>
                </c:pt>
                <c:pt idx="5">
                  <c:v>480935520</c:v>
                </c:pt>
                <c:pt idx="6">
                  <c:v>464764100</c:v>
                </c:pt>
                <c:pt idx="7">
                  <c:v>469437060</c:v>
                </c:pt>
                <c:pt idx="8">
                  <c:v>477238400</c:v>
                </c:pt>
                <c:pt idx="9">
                  <c:v>527873760</c:v>
                </c:pt>
                <c:pt idx="10">
                  <c:v>567127100</c:v>
                </c:pt>
                <c:pt idx="11">
                  <c:v>587205440</c:v>
                </c:pt>
                <c:pt idx="12">
                  <c:v>622667800</c:v>
                </c:pt>
                <c:pt idx="13">
                  <c:v>628069060</c:v>
                </c:pt>
                <c:pt idx="14">
                  <c:v>597125200</c:v>
                </c:pt>
                <c:pt idx="15">
                  <c:v>617293400</c:v>
                </c:pt>
                <c:pt idx="16">
                  <c:v>656676000</c:v>
                </c:pt>
                <c:pt idx="17">
                  <c:v>691416260</c:v>
                </c:pt>
                <c:pt idx="18">
                  <c:v>713429950</c:v>
                </c:pt>
                <c:pt idx="19">
                  <c:v>714251840</c:v>
                </c:pt>
                <c:pt idx="20">
                  <c:v>732376960</c:v>
                </c:pt>
                <c:pt idx="21">
                  <c:v>753796800</c:v>
                </c:pt>
                <c:pt idx="22">
                  <c:v>803218400</c:v>
                </c:pt>
                <c:pt idx="23">
                  <c:v>844652100</c:v>
                </c:pt>
                <c:pt idx="24">
                  <c:v>878253500</c:v>
                </c:pt>
                <c:pt idx="25">
                  <c:v>325707740</c:v>
                </c:pt>
                <c:pt idx="26">
                  <c:v>364372900</c:v>
                </c:pt>
              </c:numCache>
            </c:numRef>
          </c:val>
          <c:extLst>
            <c:ext xmlns:c16="http://schemas.microsoft.com/office/drawing/2014/chart" uri="{C3380CC4-5D6E-409C-BE32-E72D297353CC}">
              <c16:uniqueId val="{0000000A-4E04-F947-BFDB-3517EC1DC25C}"/>
            </c:ext>
          </c:extLst>
        </c:ser>
        <c:ser>
          <c:idx val="4"/>
          <c:order val="4"/>
          <c:tx>
            <c:strRef>
              <c:f>'pivot tables'!$F$51:$F$52</c:f>
              <c:strCache>
                <c:ptCount val="1"/>
                <c:pt idx="0">
                  <c:v>Middle East</c:v>
                </c:pt>
              </c:strCache>
            </c:strRef>
          </c:tx>
          <c:spPr>
            <a:solidFill>
              <a:schemeClr val="accent4">
                <a:shade val="70000"/>
              </a:schemeClr>
            </a:solidFill>
            <a:ln>
              <a:noFill/>
            </a:ln>
            <a:effectLst/>
          </c:spPr>
          <c:cat>
            <c:strRef>
              <c:f>'pivot tables'!$A$53:$A$80</c:f>
              <c:strCach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strCache>
            </c:strRef>
          </c:cat>
          <c:val>
            <c:numRef>
              <c:f>'pivot tables'!$F$53:$F$80</c:f>
              <c:numCache>
                <c:formatCode>General</c:formatCode>
                <c:ptCount val="27"/>
                <c:pt idx="0">
                  <c:v>10119565</c:v>
                </c:pt>
                <c:pt idx="1">
                  <c:v>9920710</c:v>
                </c:pt>
                <c:pt idx="2">
                  <c:v>10553928</c:v>
                </c:pt>
                <c:pt idx="3">
                  <c:v>11949030</c:v>
                </c:pt>
                <c:pt idx="4">
                  <c:v>12279016</c:v>
                </c:pt>
                <c:pt idx="5">
                  <c:v>16939676</c:v>
                </c:pt>
                <c:pt idx="6">
                  <c:v>18354500</c:v>
                </c:pt>
                <c:pt idx="7">
                  <c:v>20863248</c:v>
                </c:pt>
                <c:pt idx="8">
                  <c:v>21081484</c:v>
                </c:pt>
                <c:pt idx="9">
                  <c:v>24797046</c:v>
                </c:pt>
                <c:pt idx="10">
                  <c:v>25142114</c:v>
                </c:pt>
                <c:pt idx="11">
                  <c:v>26511154</c:v>
                </c:pt>
                <c:pt idx="12">
                  <c:v>29504518</c:v>
                </c:pt>
                <c:pt idx="13">
                  <c:v>28246012</c:v>
                </c:pt>
                <c:pt idx="14">
                  <c:v>30365486</c:v>
                </c:pt>
                <c:pt idx="15">
                  <c:v>33532906</c:v>
                </c:pt>
                <c:pt idx="16">
                  <c:v>36278990</c:v>
                </c:pt>
                <c:pt idx="17">
                  <c:v>37982252</c:v>
                </c:pt>
                <c:pt idx="18">
                  <c:v>40624988</c:v>
                </c:pt>
                <c:pt idx="19">
                  <c:v>49206770</c:v>
                </c:pt>
                <c:pt idx="20">
                  <c:v>52290240</c:v>
                </c:pt>
                <c:pt idx="21">
                  <c:v>50938644</c:v>
                </c:pt>
                <c:pt idx="22">
                  <c:v>51522252</c:v>
                </c:pt>
                <c:pt idx="23">
                  <c:v>58545164</c:v>
                </c:pt>
                <c:pt idx="24">
                  <c:v>62174336</c:v>
                </c:pt>
                <c:pt idx="25">
                  <c:v>13762700</c:v>
                </c:pt>
                <c:pt idx="26">
                  <c:v>19730016</c:v>
                </c:pt>
              </c:numCache>
            </c:numRef>
          </c:val>
          <c:extLst>
            <c:ext xmlns:c16="http://schemas.microsoft.com/office/drawing/2014/chart" uri="{C3380CC4-5D6E-409C-BE32-E72D297353CC}">
              <c16:uniqueId val="{0000000B-4E04-F947-BFDB-3517EC1DC25C}"/>
            </c:ext>
          </c:extLst>
        </c:ser>
        <c:ser>
          <c:idx val="5"/>
          <c:order val="5"/>
          <c:tx>
            <c:strRef>
              <c:f>'pivot tables'!$G$51:$G$52</c:f>
              <c:strCache>
                <c:ptCount val="1"/>
                <c:pt idx="0">
                  <c:v>South Asia</c:v>
                </c:pt>
              </c:strCache>
            </c:strRef>
          </c:tx>
          <c:spPr>
            <a:solidFill>
              <a:schemeClr val="accent4">
                <a:shade val="50000"/>
              </a:schemeClr>
            </a:solidFill>
            <a:ln>
              <a:noFill/>
            </a:ln>
            <a:effectLst/>
          </c:spPr>
          <c:cat>
            <c:strRef>
              <c:f>'pivot tables'!$A$53:$A$80</c:f>
              <c:strCach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strCache>
            </c:strRef>
          </c:cat>
          <c:val>
            <c:numRef>
              <c:f>'pivot tables'!$G$53:$G$80</c:f>
              <c:numCache>
                <c:formatCode>General</c:formatCode>
                <c:ptCount val="27"/>
                <c:pt idx="0">
                  <c:v>4779760</c:v>
                </c:pt>
                <c:pt idx="1">
                  <c:v>5089573</c:v>
                </c:pt>
                <c:pt idx="2">
                  <c:v>5426766</c:v>
                </c:pt>
                <c:pt idx="3">
                  <c:v>5627012</c:v>
                </c:pt>
                <c:pt idx="4">
                  <c:v>6155573</c:v>
                </c:pt>
                <c:pt idx="5">
                  <c:v>8098234</c:v>
                </c:pt>
                <c:pt idx="6">
                  <c:v>8455692</c:v>
                </c:pt>
                <c:pt idx="7">
                  <c:v>9381315</c:v>
                </c:pt>
                <c:pt idx="8">
                  <c:v>9831660</c:v>
                </c:pt>
                <c:pt idx="9">
                  <c:v>11306415</c:v>
                </c:pt>
                <c:pt idx="10">
                  <c:v>10928877</c:v>
                </c:pt>
                <c:pt idx="11">
                  <c:v>12311288</c:v>
                </c:pt>
                <c:pt idx="12">
                  <c:v>14351938</c:v>
                </c:pt>
                <c:pt idx="13">
                  <c:v>14844838</c:v>
                </c:pt>
                <c:pt idx="14">
                  <c:v>15666971</c:v>
                </c:pt>
                <c:pt idx="15">
                  <c:v>19199696</c:v>
                </c:pt>
                <c:pt idx="16">
                  <c:v>22542138</c:v>
                </c:pt>
                <c:pt idx="17">
                  <c:v>21702706</c:v>
                </c:pt>
                <c:pt idx="18">
                  <c:v>21828834</c:v>
                </c:pt>
                <c:pt idx="19">
                  <c:v>26171518</c:v>
                </c:pt>
                <c:pt idx="20">
                  <c:v>27129520</c:v>
                </c:pt>
                <c:pt idx="21">
                  <c:v>29420132</c:v>
                </c:pt>
                <c:pt idx="22">
                  <c:v>33860428</c:v>
                </c:pt>
                <c:pt idx="23">
                  <c:v>35020750</c:v>
                </c:pt>
                <c:pt idx="24">
                  <c:v>37785040</c:v>
                </c:pt>
                <c:pt idx="25">
                  <c:v>8315520.5</c:v>
                </c:pt>
                <c:pt idx="26">
                  <c:v>9107196</c:v>
                </c:pt>
              </c:numCache>
            </c:numRef>
          </c:val>
          <c:extLst>
            <c:ext xmlns:c16="http://schemas.microsoft.com/office/drawing/2014/chart" uri="{C3380CC4-5D6E-409C-BE32-E72D297353CC}">
              <c16:uniqueId val="{0000000C-4E04-F947-BFDB-3517EC1DC25C}"/>
            </c:ext>
          </c:extLst>
        </c:ser>
        <c:dLbls>
          <c:showLegendKey val="0"/>
          <c:showVal val="0"/>
          <c:showCatName val="0"/>
          <c:showSerName val="0"/>
          <c:showPercent val="0"/>
          <c:showBubbleSize val="0"/>
        </c:dLbls>
        <c:axId val="1379656976"/>
        <c:axId val="1379549680"/>
      </c:areaChart>
      <c:catAx>
        <c:axId val="137965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549680"/>
        <c:crosses val="autoZero"/>
        <c:auto val="1"/>
        <c:lblAlgn val="ctr"/>
        <c:lblOffset val="100"/>
        <c:noMultiLvlLbl val="0"/>
      </c:catAx>
      <c:valAx>
        <c:axId val="137954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569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[international-tourist new 2.xlsx]pivot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International tourists per Country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42736332531489"/>
          <c:y val="7.8603802573458809E-2"/>
          <c:w val="0.7152963415674124"/>
          <c:h val="0.77690663667041626"/>
        </c:manualLayout>
      </c:layout>
      <c:barChart>
        <c:barDir val="col"/>
        <c:grouping val="clustered"/>
        <c:varyColors val="0"/>
        <c:ser>
          <c:idx val="0"/>
          <c:order val="0"/>
          <c:tx>
            <c:strRef>
              <c:f>'pivot tables'!$B$3:$B$4</c:f>
              <c:strCache>
                <c:ptCount val="1"/>
                <c:pt idx="0">
                  <c:v>1995-1999</c:v>
                </c:pt>
              </c:strCache>
            </c:strRef>
          </c:tx>
          <c:spPr>
            <a:solidFill>
              <a:schemeClr val="accent4">
                <a:shade val="47000"/>
              </a:schemeClr>
            </a:solidFill>
            <a:ln>
              <a:noFill/>
            </a:ln>
            <a:effectLst/>
          </c:spPr>
          <c:invertIfNegative val="0"/>
          <c:cat>
            <c:strRef>
              <c:f>'pivot tables'!$A$5:$A$11</c:f>
              <c:strCache>
                <c:ptCount val="6"/>
                <c:pt idx="0">
                  <c:v>Africa</c:v>
                </c:pt>
                <c:pt idx="1">
                  <c:v>Americas</c:v>
                </c:pt>
                <c:pt idx="2">
                  <c:v>East Asia and the Pacific</c:v>
                </c:pt>
                <c:pt idx="3">
                  <c:v>Europe</c:v>
                </c:pt>
                <c:pt idx="4">
                  <c:v>Middle East</c:v>
                </c:pt>
                <c:pt idx="5">
                  <c:v>South Asia</c:v>
                </c:pt>
              </c:strCache>
            </c:strRef>
          </c:cat>
          <c:val>
            <c:numRef>
              <c:f>'pivot tables'!$B$5:$B$11</c:f>
              <c:numCache>
                <c:formatCode>General</c:formatCode>
                <c:ptCount val="6"/>
                <c:pt idx="0">
                  <c:v>14419872.4</c:v>
                </c:pt>
                <c:pt idx="1">
                  <c:v>113134924.8</c:v>
                </c:pt>
                <c:pt idx="2">
                  <c:v>129984108.8</c:v>
                </c:pt>
                <c:pt idx="3">
                  <c:v>405558520</c:v>
                </c:pt>
                <c:pt idx="4">
                  <c:v>10964449.800000001</c:v>
                </c:pt>
                <c:pt idx="5">
                  <c:v>5415736.7999999998</c:v>
                </c:pt>
              </c:numCache>
            </c:numRef>
          </c:val>
          <c:extLst>
            <c:ext xmlns:c16="http://schemas.microsoft.com/office/drawing/2014/chart" uri="{C3380CC4-5D6E-409C-BE32-E72D297353CC}">
              <c16:uniqueId val="{00000000-A6FB-4E4B-A6AC-31134DD118F1}"/>
            </c:ext>
          </c:extLst>
        </c:ser>
        <c:ser>
          <c:idx val="1"/>
          <c:order val="1"/>
          <c:tx>
            <c:strRef>
              <c:f>'pivot tables'!$C$3:$C$4</c:f>
              <c:strCache>
                <c:ptCount val="1"/>
                <c:pt idx="0">
                  <c:v>2000-2003</c:v>
                </c:pt>
              </c:strCache>
            </c:strRef>
          </c:tx>
          <c:spPr>
            <a:solidFill>
              <a:schemeClr val="accent4">
                <a:shade val="65000"/>
              </a:schemeClr>
            </a:solidFill>
            <a:ln>
              <a:noFill/>
            </a:ln>
            <a:effectLst/>
          </c:spPr>
          <c:invertIfNegative val="0"/>
          <c:cat>
            <c:strRef>
              <c:f>'pivot tables'!$A$5:$A$11</c:f>
              <c:strCache>
                <c:ptCount val="6"/>
                <c:pt idx="0">
                  <c:v>Africa</c:v>
                </c:pt>
                <c:pt idx="1">
                  <c:v>Americas</c:v>
                </c:pt>
                <c:pt idx="2">
                  <c:v>East Asia and the Pacific</c:v>
                </c:pt>
                <c:pt idx="3">
                  <c:v>Europe</c:v>
                </c:pt>
                <c:pt idx="4">
                  <c:v>Middle East</c:v>
                </c:pt>
                <c:pt idx="5">
                  <c:v>South Asia</c:v>
                </c:pt>
              </c:strCache>
            </c:strRef>
          </c:cat>
          <c:val>
            <c:numRef>
              <c:f>'pivot tables'!$C$5:$C$11</c:f>
              <c:numCache>
                <c:formatCode>General</c:formatCode>
                <c:ptCount val="6"/>
                <c:pt idx="0">
                  <c:v>17894294</c:v>
                </c:pt>
                <c:pt idx="1">
                  <c:v>125769678.66666667</c:v>
                </c:pt>
                <c:pt idx="2">
                  <c:v>177613796.66666666</c:v>
                </c:pt>
                <c:pt idx="3">
                  <c:v>471712226.66666669</c:v>
                </c:pt>
                <c:pt idx="4">
                  <c:v>18719141.333333332</c:v>
                </c:pt>
                <c:pt idx="5">
                  <c:v>8645080.333333334</c:v>
                </c:pt>
              </c:numCache>
            </c:numRef>
          </c:val>
          <c:extLst>
            <c:ext xmlns:c16="http://schemas.microsoft.com/office/drawing/2014/chart" uri="{C3380CC4-5D6E-409C-BE32-E72D297353CC}">
              <c16:uniqueId val="{00000001-763D-443C-A8E6-6BCDC09537E0}"/>
            </c:ext>
          </c:extLst>
        </c:ser>
        <c:ser>
          <c:idx val="2"/>
          <c:order val="2"/>
          <c:tx>
            <c:strRef>
              <c:f>'pivot tables'!$D$3:$D$4</c:f>
              <c:strCache>
                <c:ptCount val="1"/>
                <c:pt idx="0">
                  <c:v>2004-2007</c:v>
                </c:pt>
              </c:strCache>
            </c:strRef>
          </c:tx>
          <c:spPr>
            <a:solidFill>
              <a:schemeClr val="accent4">
                <a:shade val="82000"/>
              </a:schemeClr>
            </a:solidFill>
            <a:ln>
              <a:noFill/>
            </a:ln>
            <a:effectLst/>
          </c:spPr>
          <c:invertIfNegative val="0"/>
          <c:cat>
            <c:strRef>
              <c:f>'pivot tables'!$A$5:$A$11</c:f>
              <c:strCache>
                <c:ptCount val="6"/>
                <c:pt idx="0">
                  <c:v>Africa</c:v>
                </c:pt>
                <c:pt idx="1">
                  <c:v>Americas</c:v>
                </c:pt>
                <c:pt idx="2">
                  <c:v>East Asia and the Pacific</c:v>
                </c:pt>
                <c:pt idx="3">
                  <c:v>Europe</c:v>
                </c:pt>
                <c:pt idx="4">
                  <c:v>Middle East</c:v>
                </c:pt>
                <c:pt idx="5">
                  <c:v>South Asia</c:v>
                </c:pt>
              </c:strCache>
            </c:strRef>
          </c:cat>
          <c:val>
            <c:numRef>
              <c:f>'pivot tables'!$D$5:$D$11</c:f>
              <c:numCache>
                <c:formatCode>General</c:formatCode>
                <c:ptCount val="6"/>
                <c:pt idx="0">
                  <c:v>21933862.5</c:v>
                </c:pt>
                <c:pt idx="1">
                  <c:v>132151055</c:v>
                </c:pt>
                <c:pt idx="2">
                  <c:v>219781402.5</c:v>
                </c:pt>
                <c:pt idx="3">
                  <c:v>539861175</c:v>
                </c:pt>
                <c:pt idx="4">
                  <c:v>24382949.5</c:v>
                </c:pt>
                <c:pt idx="5">
                  <c:v>11094560</c:v>
                </c:pt>
              </c:numCache>
            </c:numRef>
          </c:val>
          <c:extLst>
            <c:ext xmlns:c16="http://schemas.microsoft.com/office/drawing/2014/chart" uri="{C3380CC4-5D6E-409C-BE32-E72D297353CC}">
              <c16:uniqueId val="{00000002-763D-443C-A8E6-6BCDC09537E0}"/>
            </c:ext>
          </c:extLst>
        </c:ser>
        <c:ser>
          <c:idx val="3"/>
          <c:order val="3"/>
          <c:tx>
            <c:strRef>
              <c:f>'pivot tables'!$E$3:$E$4</c:f>
              <c:strCache>
                <c:ptCount val="1"/>
                <c:pt idx="0">
                  <c:v>2008-2011</c:v>
                </c:pt>
              </c:strCache>
            </c:strRef>
          </c:tx>
          <c:spPr>
            <a:solidFill>
              <a:schemeClr val="accent4"/>
            </a:solidFill>
            <a:ln>
              <a:noFill/>
            </a:ln>
            <a:effectLst/>
          </c:spPr>
          <c:invertIfNegative val="0"/>
          <c:cat>
            <c:strRef>
              <c:f>'pivot tables'!$A$5:$A$11</c:f>
              <c:strCache>
                <c:ptCount val="6"/>
                <c:pt idx="0">
                  <c:v>Africa</c:v>
                </c:pt>
                <c:pt idx="1">
                  <c:v>Americas</c:v>
                </c:pt>
                <c:pt idx="2">
                  <c:v>East Asia and the Pacific</c:v>
                </c:pt>
                <c:pt idx="3">
                  <c:v>Europe</c:v>
                </c:pt>
                <c:pt idx="4">
                  <c:v>Middle East</c:v>
                </c:pt>
                <c:pt idx="5">
                  <c:v>South Asia</c:v>
                </c:pt>
              </c:strCache>
            </c:strRef>
          </c:cat>
          <c:val>
            <c:numRef>
              <c:f>'pivot tables'!$E$5:$E$11</c:f>
              <c:numCache>
                <c:formatCode>General</c:formatCode>
                <c:ptCount val="6"/>
                <c:pt idx="0">
                  <c:v>30255539</c:v>
                </c:pt>
                <c:pt idx="1">
                  <c:v>152325895</c:v>
                </c:pt>
                <c:pt idx="2">
                  <c:v>274231145</c:v>
                </c:pt>
                <c:pt idx="3">
                  <c:v>616288865</c:v>
                </c:pt>
                <c:pt idx="4">
                  <c:v>30412230.5</c:v>
                </c:pt>
                <c:pt idx="5">
                  <c:v>16015860.75</c:v>
                </c:pt>
              </c:numCache>
            </c:numRef>
          </c:val>
          <c:extLst>
            <c:ext xmlns:c16="http://schemas.microsoft.com/office/drawing/2014/chart" uri="{C3380CC4-5D6E-409C-BE32-E72D297353CC}">
              <c16:uniqueId val="{00000003-763D-443C-A8E6-6BCDC09537E0}"/>
            </c:ext>
          </c:extLst>
        </c:ser>
        <c:ser>
          <c:idx val="4"/>
          <c:order val="4"/>
          <c:tx>
            <c:strRef>
              <c:f>'pivot tables'!$F$3:$F$4</c:f>
              <c:strCache>
                <c:ptCount val="1"/>
                <c:pt idx="0">
                  <c:v>2012-2015</c:v>
                </c:pt>
              </c:strCache>
            </c:strRef>
          </c:tx>
          <c:spPr>
            <a:solidFill>
              <a:schemeClr val="accent4">
                <a:tint val="83000"/>
              </a:schemeClr>
            </a:solidFill>
            <a:ln>
              <a:noFill/>
            </a:ln>
            <a:effectLst/>
          </c:spPr>
          <c:invertIfNegative val="0"/>
          <c:cat>
            <c:strRef>
              <c:f>'pivot tables'!$A$5:$A$11</c:f>
              <c:strCache>
                <c:ptCount val="6"/>
                <c:pt idx="0">
                  <c:v>Africa</c:v>
                </c:pt>
                <c:pt idx="1">
                  <c:v>Americas</c:v>
                </c:pt>
                <c:pt idx="2">
                  <c:v>East Asia and the Pacific</c:v>
                </c:pt>
                <c:pt idx="3">
                  <c:v>Europe</c:v>
                </c:pt>
                <c:pt idx="4">
                  <c:v>Middle East</c:v>
                </c:pt>
                <c:pt idx="5">
                  <c:v>South Asia</c:v>
                </c:pt>
              </c:strCache>
            </c:strRef>
          </c:cat>
          <c:val>
            <c:numRef>
              <c:f>'pivot tables'!$F$5:$F$11</c:f>
              <c:numCache>
                <c:formatCode>General</c:formatCode>
                <c:ptCount val="6"/>
                <c:pt idx="0">
                  <c:v>32129549</c:v>
                </c:pt>
                <c:pt idx="1">
                  <c:v>177900087.5</c:v>
                </c:pt>
                <c:pt idx="2">
                  <c:v>343306745</c:v>
                </c:pt>
                <c:pt idx="3">
                  <c:v>693943512.5</c:v>
                </c:pt>
                <c:pt idx="4">
                  <c:v>41023250</c:v>
                </c:pt>
                <c:pt idx="5">
                  <c:v>23061299</c:v>
                </c:pt>
              </c:numCache>
            </c:numRef>
          </c:val>
          <c:extLst>
            <c:ext xmlns:c16="http://schemas.microsoft.com/office/drawing/2014/chart" uri="{C3380CC4-5D6E-409C-BE32-E72D297353CC}">
              <c16:uniqueId val="{00000004-763D-443C-A8E6-6BCDC09537E0}"/>
            </c:ext>
          </c:extLst>
        </c:ser>
        <c:ser>
          <c:idx val="5"/>
          <c:order val="5"/>
          <c:tx>
            <c:strRef>
              <c:f>'pivot tables'!$G$3:$G$4</c:f>
              <c:strCache>
                <c:ptCount val="1"/>
                <c:pt idx="0">
                  <c:v>2016-2019</c:v>
                </c:pt>
              </c:strCache>
            </c:strRef>
          </c:tx>
          <c:spPr>
            <a:solidFill>
              <a:schemeClr val="accent4">
                <a:tint val="65000"/>
              </a:schemeClr>
            </a:solidFill>
            <a:ln>
              <a:noFill/>
            </a:ln>
            <a:effectLst/>
          </c:spPr>
          <c:invertIfNegative val="0"/>
          <c:cat>
            <c:strRef>
              <c:f>'pivot tables'!$A$5:$A$11</c:f>
              <c:strCache>
                <c:ptCount val="6"/>
                <c:pt idx="0">
                  <c:v>Africa</c:v>
                </c:pt>
                <c:pt idx="1">
                  <c:v>Americas</c:v>
                </c:pt>
                <c:pt idx="2">
                  <c:v>East Asia and the Pacific</c:v>
                </c:pt>
                <c:pt idx="3">
                  <c:v>Europe</c:v>
                </c:pt>
                <c:pt idx="4">
                  <c:v>Middle East</c:v>
                </c:pt>
                <c:pt idx="5">
                  <c:v>South Asia</c:v>
                </c:pt>
              </c:strCache>
            </c:strRef>
          </c:cat>
          <c:val>
            <c:numRef>
              <c:f>'pivot tables'!$G$5:$G$11</c:f>
              <c:numCache>
                <c:formatCode>General</c:formatCode>
                <c:ptCount val="6"/>
                <c:pt idx="0">
                  <c:v>42054084</c:v>
                </c:pt>
                <c:pt idx="1">
                  <c:v>222233037.5</c:v>
                </c:pt>
                <c:pt idx="2">
                  <c:v>436213502.5</c:v>
                </c:pt>
                <c:pt idx="3">
                  <c:v>783511065</c:v>
                </c:pt>
                <c:pt idx="4">
                  <c:v>53324075</c:v>
                </c:pt>
                <c:pt idx="5">
                  <c:v>31357707.5</c:v>
                </c:pt>
              </c:numCache>
            </c:numRef>
          </c:val>
          <c:extLst>
            <c:ext xmlns:c16="http://schemas.microsoft.com/office/drawing/2014/chart" uri="{C3380CC4-5D6E-409C-BE32-E72D297353CC}">
              <c16:uniqueId val="{00000005-763D-443C-A8E6-6BCDC09537E0}"/>
            </c:ext>
          </c:extLst>
        </c:ser>
        <c:ser>
          <c:idx val="6"/>
          <c:order val="6"/>
          <c:tx>
            <c:strRef>
              <c:f>'pivot tables'!$H$3:$H$4</c:f>
              <c:strCache>
                <c:ptCount val="1"/>
                <c:pt idx="0">
                  <c:v>2020-2021</c:v>
                </c:pt>
              </c:strCache>
            </c:strRef>
          </c:tx>
          <c:spPr>
            <a:solidFill>
              <a:schemeClr val="accent4">
                <a:tint val="48000"/>
              </a:schemeClr>
            </a:solidFill>
            <a:ln>
              <a:noFill/>
            </a:ln>
            <a:effectLst/>
          </c:spPr>
          <c:invertIfNegative val="0"/>
          <c:cat>
            <c:strRef>
              <c:f>'pivot tables'!$A$5:$A$11</c:f>
              <c:strCache>
                <c:ptCount val="6"/>
                <c:pt idx="0">
                  <c:v>Africa</c:v>
                </c:pt>
                <c:pt idx="1">
                  <c:v>Americas</c:v>
                </c:pt>
                <c:pt idx="2">
                  <c:v>East Asia and the Pacific</c:v>
                </c:pt>
                <c:pt idx="3">
                  <c:v>Europe</c:v>
                </c:pt>
                <c:pt idx="4">
                  <c:v>Middle East</c:v>
                </c:pt>
                <c:pt idx="5">
                  <c:v>South Asia</c:v>
                </c:pt>
              </c:strCache>
            </c:strRef>
          </c:cat>
          <c:val>
            <c:numRef>
              <c:f>'pivot tables'!$H$5:$H$11</c:f>
              <c:numCache>
                <c:formatCode>General</c:formatCode>
                <c:ptCount val="6"/>
                <c:pt idx="0">
                  <c:v>23421651</c:v>
                </c:pt>
                <c:pt idx="1">
                  <c:v>134031161.33333333</c:v>
                </c:pt>
                <c:pt idx="2">
                  <c:v>185261213.33333334</c:v>
                </c:pt>
                <c:pt idx="3">
                  <c:v>522778046.66666669</c:v>
                </c:pt>
                <c:pt idx="4">
                  <c:v>31889017.333333332</c:v>
                </c:pt>
                <c:pt idx="5">
                  <c:v>18402585.5</c:v>
                </c:pt>
              </c:numCache>
            </c:numRef>
          </c:val>
          <c:extLst>
            <c:ext xmlns:c16="http://schemas.microsoft.com/office/drawing/2014/chart" uri="{C3380CC4-5D6E-409C-BE32-E72D297353CC}">
              <c16:uniqueId val="{00000006-763D-443C-A8E6-6BCDC09537E0}"/>
            </c:ext>
          </c:extLst>
        </c:ser>
        <c:dLbls>
          <c:showLegendKey val="0"/>
          <c:showVal val="0"/>
          <c:showCatName val="0"/>
          <c:showSerName val="0"/>
          <c:showPercent val="0"/>
          <c:showBubbleSize val="0"/>
        </c:dLbls>
        <c:gapWidth val="219"/>
        <c:overlap val="-27"/>
        <c:axId val="765043759"/>
        <c:axId val="815538880"/>
      </c:barChart>
      <c:catAx>
        <c:axId val="765043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38880"/>
        <c:crosses val="autoZero"/>
        <c:auto val="1"/>
        <c:lblAlgn val="ctr"/>
        <c:lblOffset val="100"/>
        <c:noMultiLvlLbl val="0"/>
      </c:catAx>
      <c:valAx>
        <c:axId val="81553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[international-tourist new 2.xlsx]pivot tables!PivotTable7</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Percentage</a:t>
            </a:r>
            <a:r>
              <a:rPr lang="en-US" baseline="0"/>
              <a:t> of International Tourist Arrival</a:t>
            </a:r>
            <a:endParaRPr lang="en-US"/>
          </a:p>
        </c:rich>
      </c:tx>
      <c:layout>
        <c:manualLayout>
          <c:xMode val="edge"/>
          <c:yMode val="edge"/>
          <c:x val="0.24072137988196124"/>
          <c:y val="2.72904483430799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c:spPr>
      </c:pivotFmt>
      <c:pivotFmt>
        <c:idx val="3"/>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c:spPr>
      </c:pivotFmt>
      <c:pivotFmt>
        <c:idx val="4"/>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c:spPr>
      </c:pivotFmt>
      <c:pivotFmt>
        <c:idx val="5"/>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c:spPr>
      </c:pivotFmt>
      <c:pivotFmt>
        <c:idx val="6"/>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c:spPr>
      </c:pivotFmt>
      <c:pivotFmt>
        <c:idx val="7"/>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c:spPr>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c:spPr>
      </c:pivotFmt>
      <c:pivotFmt>
        <c:idx val="10"/>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c:spPr>
      </c:pivotFmt>
      <c:pivotFmt>
        <c:idx val="11"/>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c:spPr>
      </c:pivotFmt>
      <c:pivotFmt>
        <c:idx val="12"/>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c:spPr>
      </c:pivotFmt>
      <c:pivotFmt>
        <c:idx val="13"/>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c:spPr>
      </c:pivotFmt>
      <c:pivotFmt>
        <c:idx val="14"/>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c:spPr>
      </c:pivotFmt>
    </c:pivotFmts>
    <c:plotArea>
      <c:layout/>
      <c:pieChart>
        <c:varyColors val="1"/>
        <c:ser>
          <c:idx val="0"/>
          <c:order val="0"/>
          <c:tx>
            <c:strRef>
              <c:f>'pivot tables'!$B$36</c:f>
              <c:strCache>
                <c:ptCount val="1"/>
                <c:pt idx="0">
                  <c:v>Total</c:v>
                </c:pt>
              </c:strCache>
            </c:strRef>
          </c:tx>
          <c:dPt>
            <c:idx val="0"/>
            <c:bubble3D val="0"/>
            <c:spPr>
              <a:gradFill rotWithShape="1">
                <a:gsLst>
                  <a:gs pos="0">
                    <a:schemeClr val="accent4">
                      <a:tint val="50000"/>
                      <a:satMod val="103000"/>
                      <a:lumMod val="102000"/>
                      <a:tint val="94000"/>
                    </a:schemeClr>
                  </a:gs>
                  <a:gs pos="50000">
                    <a:schemeClr val="accent4">
                      <a:tint val="50000"/>
                      <a:satMod val="110000"/>
                      <a:lumMod val="100000"/>
                      <a:shade val="100000"/>
                    </a:schemeClr>
                  </a:gs>
                  <a:gs pos="100000">
                    <a:schemeClr val="accent4">
                      <a:tint val="50000"/>
                      <a:lumMod val="99000"/>
                      <a:satMod val="120000"/>
                      <a:shade val="78000"/>
                    </a:schemeClr>
                  </a:gs>
                </a:gsLst>
                <a:lin ang="5400000" scaled="0"/>
              </a:gradFill>
              <a:ln>
                <a:noFill/>
              </a:ln>
              <a:effectLst/>
            </c:spPr>
            <c:extLst>
              <c:ext xmlns:c16="http://schemas.microsoft.com/office/drawing/2014/chart" uri="{C3380CC4-5D6E-409C-BE32-E72D297353CC}">
                <c16:uniqueId val="{00000001-9901-2746-9BCB-F82D05660C61}"/>
              </c:ext>
            </c:extLst>
          </c:dPt>
          <c:dPt>
            <c:idx val="1"/>
            <c:bubble3D val="0"/>
            <c:spPr>
              <a:gradFill rotWithShape="1">
                <a:gsLst>
                  <a:gs pos="0">
                    <a:schemeClr val="accent4">
                      <a:tint val="70000"/>
                      <a:satMod val="103000"/>
                      <a:lumMod val="102000"/>
                      <a:tint val="94000"/>
                    </a:schemeClr>
                  </a:gs>
                  <a:gs pos="50000">
                    <a:schemeClr val="accent4">
                      <a:tint val="70000"/>
                      <a:satMod val="110000"/>
                      <a:lumMod val="100000"/>
                      <a:shade val="100000"/>
                    </a:schemeClr>
                  </a:gs>
                  <a:gs pos="100000">
                    <a:schemeClr val="accent4">
                      <a:tint val="70000"/>
                      <a:lumMod val="99000"/>
                      <a:satMod val="120000"/>
                      <a:shade val="78000"/>
                    </a:schemeClr>
                  </a:gs>
                </a:gsLst>
                <a:lin ang="5400000" scaled="0"/>
              </a:gradFill>
              <a:ln>
                <a:noFill/>
              </a:ln>
              <a:effectLst/>
            </c:spPr>
            <c:extLst>
              <c:ext xmlns:c16="http://schemas.microsoft.com/office/drawing/2014/chart" uri="{C3380CC4-5D6E-409C-BE32-E72D297353CC}">
                <c16:uniqueId val="{00000003-9901-2746-9BCB-F82D05660C61}"/>
              </c:ext>
            </c:extLst>
          </c:dPt>
          <c:dPt>
            <c:idx val="2"/>
            <c:bubble3D val="0"/>
            <c:spPr>
              <a:gradFill rotWithShape="1">
                <a:gsLst>
                  <a:gs pos="0">
                    <a:schemeClr val="accent4">
                      <a:tint val="90000"/>
                      <a:satMod val="103000"/>
                      <a:lumMod val="102000"/>
                      <a:tint val="94000"/>
                    </a:schemeClr>
                  </a:gs>
                  <a:gs pos="50000">
                    <a:schemeClr val="accent4">
                      <a:tint val="90000"/>
                      <a:satMod val="110000"/>
                      <a:lumMod val="100000"/>
                      <a:shade val="100000"/>
                    </a:schemeClr>
                  </a:gs>
                  <a:gs pos="100000">
                    <a:schemeClr val="accent4">
                      <a:tint val="90000"/>
                      <a:lumMod val="99000"/>
                      <a:satMod val="120000"/>
                      <a:shade val="78000"/>
                    </a:schemeClr>
                  </a:gs>
                </a:gsLst>
                <a:lin ang="5400000" scaled="0"/>
              </a:gradFill>
              <a:ln>
                <a:noFill/>
              </a:ln>
              <a:effectLst/>
            </c:spPr>
            <c:extLst>
              <c:ext xmlns:c16="http://schemas.microsoft.com/office/drawing/2014/chart" uri="{C3380CC4-5D6E-409C-BE32-E72D297353CC}">
                <c16:uniqueId val="{00000005-9901-2746-9BCB-F82D05660C61}"/>
              </c:ext>
            </c:extLst>
          </c:dPt>
          <c:dPt>
            <c:idx val="3"/>
            <c:bubble3D val="0"/>
            <c:spPr>
              <a:gradFill rotWithShape="1">
                <a:gsLst>
                  <a:gs pos="0">
                    <a:schemeClr val="accent4">
                      <a:shade val="90000"/>
                      <a:satMod val="103000"/>
                      <a:lumMod val="102000"/>
                      <a:tint val="94000"/>
                    </a:schemeClr>
                  </a:gs>
                  <a:gs pos="50000">
                    <a:schemeClr val="accent4">
                      <a:shade val="90000"/>
                      <a:satMod val="110000"/>
                      <a:lumMod val="100000"/>
                      <a:shade val="100000"/>
                    </a:schemeClr>
                  </a:gs>
                  <a:gs pos="100000">
                    <a:schemeClr val="accent4">
                      <a:shade val="90000"/>
                      <a:lumMod val="99000"/>
                      <a:satMod val="120000"/>
                      <a:shade val="78000"/>
                    </a:schemeClr>
                  </a:gs>
                </a:gsLst>
                <a:lin ang="5400000" scaled="0"/>
              </a:gradFill>
              <a:ln>
                <a:noFill/>
              </a:ln>
              <a:effectLst/>
            </c:spPr>
            <c:extLst>
              <c:ext xmlns:c16="http://schemas.microsoft.com/office/drawing/2014/chart" uri="{C3380CC4-5D6E-409C-BE32-E72D297353CC}">
                <c16:uniqueId val="{00000007-9901-2746-9BCB-F82D05660C61}"/>
              </c:ext>
            </c:extLst>
          </c:dPt>
          <c:dPt>
            <c:idx val="4"/>
            <c:bubble3D val="0"/>
            <c:spPr>
              <a:gradFill rotWithShape="1">
                <a:gsLst>
                  <a:gs pos="0">
                    <a:schemeClr val="accent4">
                      <a:shade val="70000"/>
                      <a:satMod val="103000"/>
                      <a:lumMod val="102000"/>
                      <a:tint val="94000"/>
                    </a:schemeClr>
                  </a:gs>
                  <a:gs pos="50000">
                    <a:schemeClr val="accent4">
                      <a:shade val="70000"/>
                      <a:satMod val="110000"/>
                      <a:lumMod val="100000"/>
                      <a:shade val="100000"/>
                    </a:schemeClr>
                  </a:gs>
                  <a:gs pos="100000">
                    <a:schemeClr val="accent4">
                      <a:shade val="70000"/>
                      <a:lumMod val="99000"/>
                      <a:satMod val="120000"/>
                      <a:shade val="78000"/>
                    </a:schemeClr>
                  </a:gs>
                </a:gsLst>
                <a:lin ang="5400000" scaled="0"/>
              </a:gradFill>
              <a:ln>
                <a:noFill/>
              </a:ln>
              <a:effectLst/>
            </c:spPr>
            <c:extLst>
              <c:ext xmlns:c16="http://schemas.microsoft.com/office/drawing/2014/chart" uri="{C3380CC4-5D6E-409C-BE32-E72D297353CC}">
                <c16:uniqueId val="{00000009-9901-2746-9BCB-F82D05660C61}"/>
              </c:ext>
            </c:extLst>
          </c:dPt>
          <c:dPt>
            <c:idx val="5"/>
            <c:bubble3D val="0"/>
            <c:spPr>
              <a:gradFill rotWithShape="1">
                <a:gsLst>
                  <a:gs pos="0">
                    <a:schemeClr val="accent4">
                      <a:shade val="50000"/>
                      <a:satMod val="103000"/>
                      <a:lumMod val="102000"/>
                      <a:tint val="94000"/>
                    </a:schemeClr>
                  </a:gs>
                  <a:gs pos="50000">
                    <a:schemeClr val="accent4">
                      <a:shade val="50000"/>
                      <a:satMod val="110000"/>
                      <a:lumMod val="100000"/>
                      <a:shade val="100000"/>
                    </a:schemeClr>
                  </a:gs>
                  <a:gs pos="100000">
                    <a:schemeClr val="accent4">
                      <a:shade val="50000"/>
                      <a:lumMod val="99000"/>
                      <a:satMod val="120000"/>
                      <a:shade val="78000"/>
                    </a:schemeClr>
                  </a:gs>
                </a:gsLst>
                <a:lin ang="5400000" scaled="0"/>
              </a:gradFill>
              <a:ln>
                <a:noFill/>
              </a:ln>
              <a:effectLst/>
            </c:spPr>
            <c:extLst>
              <c:ext xmlns:c16="http://schemas.microsoft.com/office/drawing/2014/chart" uri="{C3380CC4-5D6E-409C-BE32-E72D297353CC}">
                <c16:uniqueId val="{0000000B-9901-2746-9BCB-F82D05660C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tables'!$A$37:$A$43</c:f>
              <c:strCache>
                <c:ptCount val="6"/>
                <c:pt idx="0">
                  <c:v>Africa</c:v>
                </c:pt>
                <c:pt idx="1">
                  <c:v>Americas</c:v>
                </c:pt>
                <c:pt idx="2">
                  <c:v>East Asia and the Pacific</c:v>
                </c:pt>
                <c:pt idx="3">
                  <c:v>Europe</c:v>
                </c:pt>
                <c:pt idx="4">
                  <c:v>Middle East</c:v>
                </c:pt>
                <c:pt idx="5">
                  <c:v>South Asia</c:v>
                </c:pt>
              </c:strCache>
            </c:strRef>
          </c:cat>
          <c:val>
            <c:numRef>
              <c:f>'pivot tables'!$B$37:$B$43</c:f>
              <c:numCache>
                <c:formatCode>General</c:formatCode>
                <c:ptCount val="6"/>
                <c:pt idx="0">
                  <c:v>701539335</c:v>
                </c:pt>
                <c:pt idx="1">
                  <c:v>4083517444</c:v>
                </c:pt>
                <c:pt idx="2">
                  <c:v>6832676754</c:v>
                </c:pt>
                <c:pt idx="3">
                  <c:v>15545681890</c:v>
                </c:pt>
                <c:pt idx="4">
                  <c:v>803216745</c:v>
                </c:pt>
                <c:pt idx="5">
                  <c:v>434339390.5</c:v>
                </c:pt>
              </c:numCache>
            </c:numRef>
          </c:val>
          <c:extLst>
            <c:ext xmlns:c16="http://schemas.microsoft.com/office/drawing/2014/chart" uri="{C3380CC4-5D6E-409C-BE32-E72D297353CC}">
              <c16:uniqueId val="{0000000C-9901-2746-9BCB-F82D05660C61}"/>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[international-tourist new 2.xlsx]pivot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International Tourist Arrival Per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4"/>
          </a:solidFill>
          <a:ln w="28575" cap="rnd">
            <a:solidFill>
              <a:schemeClr val="accent4"/>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tables'!$B$51:$B$52</c:f>
              <c:strCache>
                <c:ptCount val="1"/>
                <c:pt idx="0">
                  <c:v>Africa</c:v>
                </c:pt>
              </c:strCache>
            </c:strRef>
          </c:tx>
          <c:spPr>
            <a:solidFill>
              <a:schemeClr val="accent4">
                <a:tint val="50000"/>
              </a:schemeClr>
            </a:solidFill>
            <a:ln>
              <a:noFill/>
            </a:ln>
            <a:effectLst/>
          </c:spPr>
          <c:cat>
            <c:strRef>
              <c:f>'pivot tables'!$A$53:$A$80</c:f>
              <c:strCach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strCache>
            </c:strRef>
          </c:cat>
          <c:val>
            <c:numRef>
              <c:f>'pivot tables'!$B$53:$B$80</c:f>
              <c:numCache>
                <c:formatCode>General</c:formatCode>
                <c:ptCount val="27"/>
                <c:pt idx="0">
                  <c:v>12832774</c:v>
                </c:pt>
                <c:pt idx="1">
                  <c:v>14155691</c:v>
                </c:pt>
                <c:pt idx="2">
                  <c:v>13967372</c:v>
                </c:pt>
                <c:pt idx="3">
                  <c:v>15619527</c:v>
                </c:pt>
                <c:pt idx="4">
                  <c:v>15523998</c:v>
                </c:pt>
                <c:pt idx="5">
                  <c:v>16495090</c:v>
                </c:pt>
                <c:pt idx="6">
                  <c:v>17826482</c:v>
                </c:pt>
                <c:pt idx="7">
                  <c:v>19361310</c:v>
                </c:pt>
                <c:pt idx="8">
                  <c:v>19420966</c:v>
                </c:pt>
                <c:pt idx="9">
                  <c:v>20437188</c:v>
                </c:pt>
                <c:pt idx="10">
                  <c:v>21475854</c:v>
                </c:pt>
                <c:pt idx="11">
                  <c:v>26401442</c:v>
                </c:pt>
                <c:pt idx="12">
                  <c:v>30213164</c:v>
                </c:pt>
                <c:pt idx="13">
                  <c:v>31113262</c:v>
                </c:pt>
                <c:pt idx="14">
                  <c:v>28588780</c:v>
                </c:pt>
                <c:pt idx="15">
                  <c:v>31106950</c:v>
                </c:pt>
                <c:pt idx="16">
                  <c:v>28951870</c:v>
                </c:pt>
                <c:pt idx="17">
                  <c:v>31677132</c:v>
                </c:pt>
                <c:pt idx="18">
                  <c:v>32783110</c:v>
                </c:pt>
                <c:pt idx="19">
                  <c:v>35106084</c:v>
                </c:pt>
                <c:pt idx="20">
                  <c:v>37680050</c:v>
                </c:pt>
                <c:pt idx="21">
                  <c:v>41345020</c:v>
                </c:pt>
                <c:pt idx="22">
                  <c:v>43313516</c:v>
                </c:pt>
                <c:pt idx="23">
                  <c:v>45877750</c:v>
                </c:pt>
                <c:pt idx="24">
                  <c:v>46207932</c:v>
                </c:pt>
                <c:pt idx="25">
                  <c:v>12413700</c:v>
                </c:pt>
                <c:pt idx="26">
                  <c:v>11643321</c:v>
                </c:pt>
              </c:numCache>
            </c:numRef>
          </c:val>
          <c:extLst>
            <c:ext xmlns:c16="http://schemas.microsoft.com/office/drawing/2014/chart" uri="{C3380CC4-5D6E-409C-BE32-E72D297353CC}">
              <c16:uniqueId val="{00000000-5E67-3846-AFC8-ACD581404FDE}"/>
            </c:ext>
          </c:extLst>
        </c:ser>
        <c:ser>
          <c:idx val="1"/>
          <c:order val="1"/>
          <c:tx>
            <c:strRef>
              <c:f>'pivot tables'!$C$51:$C$52</c:f>
              <c:strCache>
                <c:ptCount val="1"/>
                <c:pt idx="0">
                  <c:v>Americas</c:v>
                </c:pt>
              </c:strCache>
            </c:strRef>
          </c:tx>
          <c:spPr>
            <a:solidFill>
              <a:schemeClr val="accent4">
                <a:tint val="70000"/>
              </a:schemeClr>
            </a:solidFill>
            <a:ln>
              <a:noFill/>
            </a:ln>
            <a:effectLst/>
          </c:spPr>
          <c:cat>
            <c:strRef>
              <c:f>'pivot tables'!$A$53:$A$80</c:f>
              <c:strCach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strCache>
            </c:strRef>
          </c:cat>
          <c:val>
            <c:numRef>
              <c:f>'pivot tables'!$C$53:$C$80</c:f>
              <c:numCache>
                <c:formatCode>General</c:formatCode>
                <c:ptCount val="27"/>
                <c:pt idx="0">
                  <c:v>101567080</c:v>
                </c:pt>
                <c:pt idx="1">
                  <c:v>109251144</c:v>
                </c:pt>
                <c:pt idx="2">
                  <c:v>114045180</c:v>
                </c:pt>
                <c:pt idx="3">
                  <c:v>119572030</c:v>
                </c:pt>
                <c:pt idx="4">
                  <c:v>121239190</c:v>
                </c:pt>
                <c:pt idx="5">
                  <c:v>130507890</c:v>
                </c:pt>
                <c:pt idx="6">
                  <c:v>125493330</c:v>
                </c:pt>
                <c:pt idx="7">
                  <c:v>121307816</c:v>
                </c:pt>
                <c:pt idx="8">
                  <c:v>115345330</c:v>
                </c:pt>
                <c:pt idx="9">
                  <c:v>130644650</c:v>
                </c:pt>
                <c:pt idx="10">
                  <c:v>137964740</c:v>
                </c:pt>
                <c:pt idx="11">
                  <c:v>144649500</c:v>
                </c:pt>
                <c:pt idx="12">
                  <c:v>151932460</c:v>
                </c:pt>
                <c:pt idx="13">
                  <c:v>152365360</c:v>
                </c:pt>
                <c:pt idx="14">
                  <c:v>147419840</c:v>
                </c:pt>
                <c:pt idx="15">
                  <c:v>157585920</c:v>
                </c:pt>
                <c:pt idx="16">
                  <c:v>166080160</c:v>
                </c:pt>
                <c:pt idx="17">
                  <c:v>172825810</c:v>
                </c:pt>
                <c:pt idx="18">
                  <c:v>178661580</c:v>
                </c:pt>
                <c:pt idx="19">
                  <c:v>194032800</c:v>
                </c:pt>
                <c:pt idx="20">
                  <c:v>203407280</c:v>
                </c:pt>
                <c:pt idx="21">
                  <c:v>213916770</c:v>
                </c:pt>
                <c:pt idx="22">
                  <c:v>230214880</c:v>
                </c:pt>
                <c:pt idx="23">
                  <c:v>241393220</c:v>
                </c:pt>
                <c:pt idx="24">
                  <c:v>246915950</c:v>
                </c:pt>
                <c:pt idx="25">
                  <c:v>70916950</c:v>
                </c:pt>
                <c:pt idx="26">
                  <c:v>84260584</c:v>
                </c:pt>
              </c:numCache>
            </c:numRef>
          </c:val>
          <c:extLst>
            <c:ext xmlns:c16="http://schemas.microsoft.com/office/drawing/2014/chart" uri="{C3380CC4-5D6E-409C-BE32-E72D297353CC}">
              <c16:uniqueId val="{00000001-5E67-3846-AFC8-ACD581404FDE}"/>
            </c:ext>
          </c:extLst>
        </c:ser>
        <c:ser>
          <c:idx val="2"/>
          <c:order val="2"/>
          <c:tx>
            <c:strRef>
              <c:f>'pivot tables'!$D$51:$D$52</c:f>
              <c:strCache>
                <c:ptCount val="1"/>
                <c:pt idx="0">
                  <c:v>East Asia and the Pacific</c:v>
                </c:pt>
              </c:strCache>
            </c:strRef>
          </c:tx>
          <c:spPr>
            <a:solidFill>
              <a:schemeClr val="accent4">
                <a:tint val="90000"/>
              </a:schemeClr>
            </a:solidFill>
            <a:ln>
              <a:noFill/>
            </a:ln>
            <a:effectLst/>
          </c:spPr>
          <c:cat>
            <c:strRef>
              <c:f>'pivot tables'!$A$53:$A$80</c:f>
              <c:strCach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strCache>
            </c:strRef>
          </c:cat>
          <c:val>
            <c:numRef>
              <c:f>'pivot tables'!$D$53:$D$80</c:f>
              <c:numCache>
                <c:formatCode>General</c:formatCode>
                <c:ptCount val="27"/>
                <c:pt idx="0">
                  <c:v>114378800</c:v>
                </c:pt>
                <c:pt idx="1">
                  <c:v>125587384</c:v>
                </c:pt>
                <c:pt idx="2">
                  <c:v>130557200</c:v>
                </c:pt>
                <c:pt idx="3">
                  <c:v>131372620</c:v>
                </c:pt>
                <c:pt idx="4">
                  <c:v>148024540</c:v>
                </c:pt>
                <c:pt idx="5">
                  <c:v>168370610</c:v>
                </c:pt>
                <c:pt idx="6">
                  <c:v>175153070</c:v>
                </c:pt>
                <c:pt idx="7">
                  <c:v>189317710</c:v>
                </c:pt>
                <c:pt idx="8">
                  <c:v>175612770</c:v>
                </c:pt>
                <c:pt idx="9">
                  <c:v>218112210</c:v>
                </c:pt>
                <c:pt idx="10">
                  <c:v>235269810</c:v>
                </c:pt>
                <c:pt idx="11">
                  <c:v>250130820</c:v>
                </c:pt>
                <c:pt idx="12">
                  <c:v>270264200</c:v>
                </c:pt>
                <c:pt idx="13">
                  <c:v>267929740</c:v>
                </c:pt>
                <c:pt idx="14">
                  <c:v>264840400</c:v>
                </c:pt>
                <c:pt idx="15">
                  <c:v>293890240</c:v>
                </c:pt>
                <c:pt idx="16">
                  <c:v>313200000</c:v>
                </c:pt>
                <c:pt idx="17">
                  <c:v>332489800</c:v>
                </c:pt>
                <c:pt idx="18">
                  <c:v>352570940</c:v>
                </c:pt>
                <c:pt idx="19">
                  <c:v>374966240</c:v>
                </c:pt>
                <c:pt idx="20">
                  <c:v>397531230</c:v>
                </c:pt>
                <c:pt idx="21">
                  <c:v>419012100</c:v>
                </c:pt>
                <c:pt idx="22">
                  <c:v>449892580</c:v>
                </c:pt>
                <c:pt idx="23">
                  <c:v>478418100</c:v>
                </c:pt>
                <c:pt idx="24">
                  <c:v>489532830</c:v>
                </c:pt>
                <c:pt idx="25">
                  <c:v>47816400</c:v>
                </c:pt>
                <c:pt idx="26">
                  <c:v>18434410</c:v>
                </c:pt>
              </c:numCache>
            </c:numRef>
          </c:val>
          <c:extLst>
            <c:ext xmlns:c16="http://schemas.microsoft.com/office/drawing/2014/chart" uri="{C3380CC4-5D6E-409C-BE32-E72D297353CC}">
              <c16:uniqueId val="{00000002-5E67-3846-AFC8-ACD581404FDE}"/>
            </c:ext>
          </c:extLst>
        </c:ser>
        <c:ser>
          <c:idx val="3"/>
          <c:order val="3"/>
          <c:tx>
            <c:strRef>
              <c:f>'pivot tables'!$E$51:$E$52</c:f>
              <c:strCache>
                <c:ptCount val="1"/>
                <c:pt idx="0">
                  <c:v>Europe</c:v>
                </c:pt>
              </c:strCache>
            </c:strRef>
          </c:tx>
          <c:spPr>
            <a:solidFill>
              <a:schemeClr val="accent4">
                <a:shade val="90000"/>
              </a:schemeClr>
            </a:solidFill>
            <a:ln>
              <a:noFill/>
            </a:ln>
            <a:effectLst/>
          </c:spPr>
          <c:cat>
            <c:strRef>
              <c:f>'pivot tables'!$A$53:$A$80</c:f>
              <c:strCach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strCache>
            </c:strRef>
          </c:cat>
          <c:val>
            <c:numRef>
              <c:f>'pivot tables'!$E$53:$E$80</c:f>
              <c:numCache>
                <c:formatCode>General</c:formatCode>
                <c:ptCount val="27"/>
                <c:pt idx="0">
                  <c:v>299340380</c:v>
                </c:pt>
                <c:pt idx="1">
                  <c:v>381872800</c:v>
                </c:pt>
                <c:pt idx="2">
                  <c:v>432696580</c:v>
                </c:pt>
                <c:pt idx="3">
                  <c:v>449979100</c:v>
                </c:pt>
                <c:pt idx="4">
                  <c:v>463903740</c:v>
                </c:pt>
                <c:pt idx="5">
                  <c:v>480935520</c:v>
                </c:pt>
                <c:pt idx="6">
                  <c:v>464764100</c:v>
                </c:pt>
                <c:pt idx="7">
                  <c:v>469437060</c:v>
                </c:pt>
                <c:pt idx="8">
                  <c:v>477238400</c:v>
                </c:pt>
                <c:pt idx="9">
                  <c:v>527873760</c:v>
                </c:pt>
                <c:pt idx="10">
                  <c:v>567127100</c:v>
                </c:pt>
                <c:pt idx="11">
                  <c:v>587205440</c:v>
                </c:pt>
                <c:pt idx="12">
                  <c:v>622667800</c:v>
                </c:pt>
                <c:pt idx="13">
                  <c:v>628069060</c:v>
                </c:pt>
                <c:pt idx="14">
                  <c:v>597125200</c:v>
                </c:pt>
                <c:pt idx="15">
                  <c:v>617293400</c:v>
                </c:pt>
                <c:pt idx="16">
                  <c:v>656676000</c:v>
                </c:pt>
                <c:pt idx="17">
                  <c:v>691416260</c:v>
                </c:pt>
                <c:pt idx="18">
                  <c:v>713429950</c:v>
                </c:pt>
                <c:pt idx="19">
                  <c:v>714251840</c:v>
                </c:pt>
                <c:pt idx="20">
                  <c:v>732376960</c:v>
                </c:pt>
                <c:pt idx="21">
                  <c:v>753796800</c:v>
                </c:pt>
                <c:pt idx="22">
                  <c:v>803218400</c:v>
                </c:pt>
                <c:pt idx="23">
                  <c:v>844652100</c:v>
                </c:pt>
                <c:pt idx="24">
                  <c:v>878253500</c:v>
                </c:pt>
                <c:pt idx="25">
                  <c:v>325707740</c:v>
                </c:pt>
                <c:pt idx="26">
                  <c:v>364372900</c:v>
                </c:pt>
              </c:numCache>
            </c:numRef>
          </c:val>
          <c:extLst>
            <c:ext xmlns:c16="http://schemas.microsoft.com/office/drawing/2014/chart" uri="{C3380CC4-5D6E-409C-BE32-E72D297353CC}">
              <c16:uniqueId val="{00000003-5E67-3846-AFC8-ACD581404FDE}"/>
            </c:ext>
          </c:extLst>
        </c:ser>
        <c:ser>
          <c:idx val="4"/>
          <c:order val="4"/>
          <c:tx>
            <c:strRef>
              <c:f>'pivot tables'!$F$51:$F$52</c:f>
              <c:strCache>
                <c:ptCount val="1"/>
                <c:pt idx="0">
                  <c:v>Middle East</c:v>
                </c:pt>
              </c:strCache>
            </c:strRef>
          </c:tx>
          <c:spPr>
            <a:solidFill>
              <a:schemeClr val="accent4">
                <a:shade val="70000"/>
              </a:schemeClr>
            </a:solidFill>
            <a:ln>
              <a:noFill/>
            </a:ln>
            <a:effectLst/>
          </c:spPr>
          <c:cat>
            <c:strRef>
              <c:f>'pivot tables'!$A$53:$A$80</c:f>
              <c:strCach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strCache>
            </c:strRef>
          </c:cat>
          <c:val>
            <c:numRef>
              <c:f>'pivot tables'!$F$53:$F$80</c:f>
              <c:numCache>
                <c:formatCode>General</c:formatCode>
                <c:ptCount val="27"/>
                <c:pt idx="0">
                  <c:v>10119565</c:v>
                </c:pt>
                <c:pt idx="1">
                  <c:v>9920710</c:v>
                </c:pt>
                <c:pt idx="2">
                  <c:v>10553928</c:v>
                </c:pt>
                <c:pt idx="3">
                  <c:v>11949030</c:v>
                </c:pt>
                <c:pt idx="4">
                  <c:v>12279016</c:v>
                </c:pt>
                <c:pt idx="5">
                  <c:v>16939676</c:v>
                </c:pt>
                <c:pt idx="6">
                  <c:v>18354500</c:v>
                </c:pt>
                <c:pt idx="7">
                  <c:v>20863248</c:v>
                </c:pt>
                <c:pt idx="8">
                  <c:v>21081484</c:v>
                </c:pt>
                <c:pt idx="9">
                  <c:v>24797046</c:v>
                </c:pt>
                <c:pt idx="10">
                  <c:v>25142114</c:v>
                </c:pt>
                <c:pt idx="11">
                  <c:v>26511154</c:v>
                </c:pt>
                <c:pt idx="12">
                  <c:v>29504518</c:v>
                </c:pt>
                <c:pt idx="13">
                  <c:v>28246012</c:v>
                </c:pt>
                <c:pt idx="14">
                  <c:v>30365486</c:v>
                </c:pt>
                <c:pt idx="15">
                  <c:v>33532906</c:v>
                </c:pt>
                <c:pt idx="16">
                  <c:v>36278990</c:v>
                </c:pt>
                <c:pt idx="17">
                  <c:v>37982252</c:v>
                </c:pt>
                <c:pt idx="18">
                  <c:v>40624988</c:v>
                </c:pt>
                <c:pt idx="19">
                  <c:v>49206770</c:v>
                </c:pt>
                <c:pt idx="20">
                  <c:v>52290240</c:v>
                </c:pt>
                <c:pt idx="21">
                  <c:v>50938644</c:v>
                </c:pt>
                <c:pt idx="22">
                  <c:v>51522252</c:v>
                </c:pt>
                <c:pt idx="23">
                  <c:v>58545164</c:v>
                </c:pt>
                <c:pt idx="24">
                  <c:v>62174336</c:v>
                </c:pt>
                <c:pt idx="25">
                  <c:v>13762700</c:v>
                </c:pt>
                <c:pt idx="26">
                  <c:v>19730016</c:v>
                </c:pt>
              </c:numCache>
            </c:numRef>
          </c:val>
          <c:extLst>
            <c:ext xmlns:c16="http://schemas.microsoft.com/office/drawing/2014/chart" uri="{C3380CC4-5D6E-409C-BE32-E72D297353CC}">
              <c16:uniqueId val="{00000004-5E67-3846-AFC8-ACD581404FDE}"/>
            </c:ext>
          </c:extLst>
        </c:ser>
        <c:ser>
          <c:idx val="5"/>
          <c:order val="5"/>
          <c:tx>
            <c:strRef>
              <c:f>'pivot tables'!$G$51:$G$52</c:f>
              <c:strCache>
                <c:ptCount val="1"/>
                <c:pt idx="0">
                  <c:v>South Asia</c:v>
                </c:pt>
              </c:strCache>
            </c:strRef>
          </c:tx>
          <c:spPr>
            <a:solidFill>
              <a:schemeClr val="accent4">
                <a:shade val="50000"/>
              </a:schemeClr>
            </a:solidFill>
            <a:ln>
              <a:noFill/>
            </a:ln>
            <a:effectLst/>
          </c:spPr>
          <c:cat>
            <c:strRef>
              <c:f>'pivot tables'!$A$53:$A$80</c:f>
              <c:strCach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strCache>
            </c:strRef>
          </c:cat>
          <c:val>
            <c:numRef>
              <c:f>'pivot tables'!$G$53:$G$80</c:f>
              <c:numCache>
                <c:formatCode>General</c:formatCode>
                <c:ptCount val="27"/>
                <c:pt idx="0">
                  <c:v>4779760</c:v>
                </c:pt>
                <c:pt idx="1">
                  <c:v>5089573</c:v>
                </c:pt>
                <c:pt idx="2">
                  <c:v>5426766</c:v>
                </c:pt>
                <c:pt idx="3">
                  <c:v>5627012</c:v>
                </c:pt>
                <c:pt idx="4">
                  <c:v>6155573</c:v>
                </c:pt>
                <c:pt idx="5">
                  <c:v>8098234</c:v>
                </c:pt>
                <c:pt idx="6">
                  <c:v>8455692</c:v>
                </c:pt>
                <c:pt idx="7">
                  <c:v>9381315</c:v>
                </c:pt>
                <c:pt idx="8">
                  <c:v>9831660</c:v>
                </c:pt>
                <c:pt idx="9">
                  <c:v>11306415</c:v>
                </c:pt>
                <c:pt idx="10">
                  <c:v>10928877</c:v>
                </c:pt>
                <c:pt idx="11">
                  <c:v>12311288</c:v>
                </c:pt>
                <c:pt idx="12">
                  <c:v>14351938</c:v>
                </c:pt>
                <c:pt idx="13">
                  <c:v>14844838</c:v>
                </c:pt>
                <c:pt idx="14">
                  <c:v>15666971</c:v>
                </c:pt>
                <c:pt idx="15">
                  <c:v>19199696</c:v>
                </c:pt>
                <c:pt idx="16">
                  <c:v>22542138</c:v>
                </c:pt>
                <c:pt idx="17">
                  <c:v>21702706</c:v>
                </c:pt>
                <c:pt idx="18">
                  <c:v>21828834</c:v>
                </c:pt>
                <c:pt idx="19">
                  <c:v>26171518</c:v>
                </c:pt>
                <c:pt idx="20">
                  <c:v>27129520</c:v>
                </c:pt>
                <c:pt idx="21">
                  <c:v>29420132</c:v>
                </c:pt>
                <c:pt idx="22">
                  <c:v>33860428</c:v>
                </c:pt>
                <c:pt idx="23">
                  <c:v>35020750</c:v>
                </c:pt>
                <c:pt idx="24">
                  <c:v>37785040</c:v>
                </c:pt>
                <c:pt idx="25">
                  <c:v>8315520.5</c:v>
                </c:pt>
                <c:pt idx="26">
                  <c:v>9107196</c:v>
                </c:pt>
              </c:numCache>
            </c:numRef>
          </c:val>
          <c:extLst>
            <c:ext xmlns:c16="http://schemas.microsoft.com/office/drawing/2014/chart" uri="{C3380CC4-5D6E-409C-BE32-E72D297353CC}">
              <c16:uniqueId val="{00000005-5E67-3846-AFC8-ACD581404FDE}"/>
            </c:ext>
          </c:extLst>
        </c:ser>
        <c:dLbls>
          <c:showLegendKey val="0"/>
          <c:showVal val="0"/>
          <c:showCatName val="0"/>
          <c:showSerName val="0"/>
          <c:showPercent val="0"/>
          <c:showBubbleSize val="0"/>
        </c:dLbls>
        <c:axId val="1379656976"/>
        <c:axId val="1379549680"/>
      </c:areaChart>
      <c:catAx>
        <c:axId val="137965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549680"/>
        <c:crosses val="autoZero"/>
        <c:auto val="1"/>
        <c:lblAlgn val="ctr"/>
        <c:lblOffset val="100"/>
        <c:noMultiLvlLbl val="0"/>
      </c:catAx>
      <c:valAx>
        <c:axId val="137954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6569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1892300</xdr:colOff>
      <xdr:row>11</xdr:row>
      <xdr:rowOff>50800</xdr:rowOff>
    </xdr:from>
    <xdr:to>
      <xdr:col>9</xdr:col>
      <xdr:colOff>0</xdr:colOff>
      <xdr:row>31</xdr:row>
      <xdr:rowOff>76200</xdr:rowOff>
    </xdr:to>
    <xdr:graphicFrame macro="">
      <xdr:nvGraphicFramePr>
        <xdr:cNvPr id="3" name="Chart 2">
          <a:extLst>
            <a:ext uri="{FF2B5EF4-FFF2-40B4-BE49-F238E27FC236}">
              <a16:creationId xmlns:a16="http://schemas.microsoft.com/office/drawing/2014/main" id="{FF8A38FF-337C-E347-BD40-4813C79F94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203200</xdr:colOff>
      <xdr:row>33</xdr:row>
      <xdr:rowOff>114300</xdr:rowOff>
    </xdr:from>
    <xdr:to>
      <xdr:col>10</xdr:col>
      <xdr:colOff>0</xdr:colOff>
      <xdr:row>49</xdr:row>
      <xdr:rowOff>120650</xdr:rowOff>
    </xdr:to>
    <xdr:graphicFrame macro="">
      <xdr:nvGraphicFramePr>
        <xdr:cNvPr id="5" name="Chart 4">
          <a:extLst>
            <a:ext uri="{FF2B5EF4-FFF2-40B4-BE49-F238E27FC236}">
              <a16:creationId xmlns:a16="http://schemas.microsoft.com/office/drawing/2014/main" id="{49E14F53-4B54-E24E-A4B9-6803DAE13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584200</xdr:colOff>
      <xdr:row>80</xdr:row>
      <xdr:rowOff>120650</xdr:rowOff>
    </xdr:from>
    <xdr:to>
      <xdr:col>7</xdr:col>
      <xdr:colOff>914400</xdr:colOff>
      <xdr:row>96</xdr:row>
      <xdr:rowOff>0</xdr:rowOff>
    </xdr:to>
    <xdr:graphicFrame macro="">
      <xdr:nvGraphicFramePr>
        <xdr:cNvPr id="7" name="Chart 6">
          <a:extLst>
            <a:ext uri="{FF2B5EF4-FFF2-40B4-BE49-F238E27FC236}">
              <a16:creationId xmlns:a16="http://schemas.microsoft.com/office/drawing/2014/main" id="{799EA82F-79BF-7143-ABEB-B05926A55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431800</xdr:colOff>
      <xdr:row>7</xdr:row>
      <xdr:rowOff>63500</xdr:rowOff>
    </xdr:from>
    <xdr:to>
      <xdr:col>17</xdr:col>
      <xdr:colOff>63500</xdr:colOff>
      <xdr:row>24</xdr:row>
      <xdr:rowOff>127000</xdr:rowOff>
    </xdr:to>
    <xdr:graphicFrame macro="">
      <xdr:nvGraphicFramePr>
        <xdr:cNvPr id="3" name="Chart 2">
          <a:extLst>
            <a:ext uri="{FF2B5EF4-FFF2-40B4-BE49-F238E27FC236}">
              <a16:creationId xmlns:a16="http://schemas.microsoft.com/office/drawing/2014/main" id="{087FA753-455A-0B49-88F6-0FF620FCA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7</xdr:row>
      <xdr:rowOff>50800</xdr:rowOff>
    </xdr:from>
    <xdr:to>
      <xdr:col>9</xdr:col>
      <xdr:colOff>419100</xdr:colOff>
      <xdr:row>24</xdr:row>
      <xdr:rowOff>114300</xdr:rowOff>
    </xdr:to>
    <xdr:graphicFrame macro="">
      <xdr:nvGraphicFramePr>
        <xdr:cNvPr id="4" name="Chart 3">
          <a:extLst>
            <a:ext uri="{FF2B5EF4-FFF2-40B4-BE49-F238E27FC236}">
              <a16:creationId xmlns:a16="http://schemas.microsoft.com/office/drawing/2014/main" id="{F061D386-B167-1340-A417-4C0F35D65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xdr:colOff>
      <xdr:row>24</xdr:row>
      <xdr:rowOff>152400</xdr:rowOff>
    </xdr:from>
    <xdr:to>
      <xdr:col>17</xdr:col>
      <xdr:colOff>101600</xdr:colOff>
      <xdr:row>40</xdr:row>
      <xdr:rowOff>19050</xdr:rowOff>
    </xdr:to>
    <xdr:graphicFrame macro="">
      <xdr:nvGraphicFramePr>
        <xdr:cNvPr id="5" name="Chart 4">
          <a:extLst>
            <a:ext uri="{FF2B5EF4-FFF2-40B4-BE49-F238E27FC236}">
              <a16:creationId xmlns:a16="http://schemas.microsoft.com/office/drawing/2014/main" id="{76BF49F6-B2BD-234C-8671-061DC6BC7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7</xdr:row>
      <xdr:rowOff>12700</xdr:rowOff>
    </xdr:from>
    <xdr:to>
      <xdr:col>2</xdr:col>
      <xdr:colOff>774700</xdr:colOff>
      <xdr:row>18</xdr:row>
      <xdr:rowOff>63500</xdr:rowOff>
    </xdr:to>
    <mc:AlternateContent xmlns:mc="http://schemas.openxmlformats.org/markup-compatibility/2006" xmlns:a14="http://schemas.microsoft.com/office/drawing/2010/main">
      <mc:Choice Requires="a14">
        <xdr:graphicFrame macro="">
          <xdr:nvGraphicFramePr>
            <xdr:cNvPr id="10" name="Year bracket">
              <a:extLst>
                <a:ext uri="{FF2B5EF4-FFF2-40B4-BE49-F238E27FC236}">
                  <a16:creationId xmlns:a16="http://schemas.microsoft.com/office/drawing/2014/main" id="{ABB87954-1EBA-9846-8597-0ABD5ED55B5B}"/>
                </a:ext>
              </a:extLst>
            </xdr:cNvPr>
            <xdr:cNvGraphicFramePr/>
          </xdr:nvGraphicFramePr>
          <xdr:xfrm>
            <a:off x="0" y="0"/>
            <a:ext cx="0" cy="0"/>
          </xdr:xfrm>
          <a:graphic>
            <a:graphicData uri="http://schemas.microsoft.com/office/drawing/2010/slicer">
              <sle:slicer xmlns:sle="http://schemas.microsoft.com/office/drawing/2010/slicer" name="Year bracket"/>
            </a:graphicData>
          </a:graphic>
        </xdr:graphicFrame>
      </mc:Choice>
      <mc:Fallback xmlns="">
        <xdr:sp macro="" textlink="">
          <xdr:nvSpPr>
            <xdr:cNvPr id="0" name=""/>
            <xdr:cNvSpPr>
              <a:spLocks noTextEdit="1"/>
            </xdr:cNvSpPr>
          </xdr:nvSpPr>
          <xdr:spPr>
            <a:xfrm>
              <a:off x="12700" y="1435100"/>
              <a:ext cx="24130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an Ward" refreshedDate="45438.586685300928" createdVersion="7" refreshedVersion="7" minRefreshableVersion="3" recordCount="189" xr:uid="{00000000-000A-0000-FFFF-FFFF31000000}">
  <cacheSource type="worksheet">
    <worksheetSource ref="A1:E190" sheet="working sheet"/>
  </cacheSource>
  <cacheFields count="5">
    <cacheField name="country" numFmtId="0">
      <sharedItems count="7">
        <s v="Africa"/>
        <s v="Americas"/>
        <s v="East Asia and the Pacific"/>
        <s v="Europe"/>
        <s v="Middle East"/>
        <s v="Not classified"/>
        <s v="South Asia"/>
      </sharedItems>
    </cacheField>
    <cacheField name="Year" numFmtId="0">
      <sharedItems containsSemiMixedTypes="0" containsString="0" containsNumber="1" containsInteger="1" minValue="1995" maxValue="2021" count="27">
        <n v="1995"/>
        <n v="1996"/>
        <n v="1997"/>
        <n v="1998"/>
        <n v="1999"/>
        <n v="2000"/>
        <n v="2001"/>
        <n v="2002"/>
        <n v="2003"/>
        <n v="2004"/>
        <n v="2005"/>
        <n v="2006"/>
        <n v="2007"/>
        <n v="2008"/>
        <n v="2009"/>
        <n v="2010"/>
        <n v="2011"/>
        <n v="2012"/>
        <n v="2013"/>
        <n v="2014"/>
        <n v="2015"/>
        <n v="2016"/>
        <n v="2017"/>
        <n v="2018"/>
        <n v="2019"/>
        <n v="2020"/>
        <n v="2021"/>
      </sharedItems>
    </cacheField>
    <cacheField name="International tourist arrivals by region" numFmtId="0">
      <sharedItems containsSemiMixedTypes="0" containsString="0" containsNumber="1" minValue="4779760" maxValue="878253500" count="189">
        <n v="12832774"/>
        <n v="101567080"/>
        <n v="114378800"/>
        <n v="299340380"/>
        <n v="10119565"/>
        <n v="10150115"/>
        <n v="4779760"/>
        <n v="14155691"/>
        <n v="109251144"/>
        <n v="125587384"/>
        <n v="381872800"/>
        <n v="9920710"/>
        <n v="8435827"/>
        <n v="5089573"/>
        <n v="13967372"/>
        <n v="114045180"/>
        <n v="130557200"/>
        <n v="432696580"/>
        <n v="10553928"/>
        <n v="9140661"/>
        <n v="5426766"/>
        <n v="15619527"/>
        <n v="119572030"/>
        <n v="131372620"/>
        <n v="449979100"/>
        <n v="11949030"/>
        <n v="10631038"/>
        <n v="5627012"/>
        <n v="15523998"/>
        <n v="121239190"/>
        <n v="148024540"/>
        <n v="463903740"/>
        <n v="12279016"/>
        <n v="11328200"/>
        <n v="6155573"/>
        <n v="16495090"/>
        <n v="130507890"/>
        <n v="168370610"/>
        <n v="480935520"/>
        <n v="16939676"/>
        <n v="11891885"/>
        <n v="8098234"/>
        <n v="17826482"/>
        <n v="125493330"/>
        <n v="175153070"/>
        <n v="464764100"/>
        <n v="18354500"/>
        <n v="12927437"/>
        <n v="8455692"/>
        <n v="19361310"/>
        <n v="121307816"/>
        <n v="189317710"/>
        <n v="469437060"/>
        <n v="20863248"/>
        <n v="12763316"/>
        <n v="9381315"/>
        <n v="19420966"/>
        <n v="115345330"/>
        <n v="175612770"/>
        <n v="477238400"/>
        <n v="21081484"/>
        <n v="13306832"/>
        <n v="9831660"/>
        <n v="20437188"/>
        <n v="130644650"/>
        <n v="218112210"/>
        <n v="527873760"/>
        <n v="24797046"/>
        <n v="15823626"/>
        <n v="11306415"/>
        <n v="21475854"/>
        <n v="137964740"/>
        <n v="235269810"/>
        <n v="567127100"/>
        <n v="25142114"/>
        <n v="20570262"/>
        <n v="10928877"/>
        <n v="26401442"/>
        <n v="144649500"/>
        <n v="250130820"/>
        <n v="587205440"/>
        <n v="26511154"/>
        <n v="16337972"/>
        <n v="12311288"/>
        <n v="30213164"/>
        <n v="151932460"/>
        <n v="270264200"/>
        <n v="622667800"/>
        <n v="29504518"/>
        <n v="21838666"/>
        <n v="14351938"/>
        <n v="31113262"/>
        <n v="152365360"/>
        <n v="267929740"/>
        <n v="628069060"/>
        <n v="28246012"/>
        <n v="22162066"/>
        <n v="14844838"/>
        <n v="28588780"/>
        <n v="147419840"/>
        <n v="264840400"/>
        <n v="597125200"/>
        <n v="30365486"/>
        <n v="22400594"/>
        <n v="15666971"/>
        <n v="31106950"/>
        <n v="157585920"/>
        <n v="293890240"/>
        <n v="617293400"/>
        <n v="33532906"/>
        <n v="24320432"/>
        <n v="19199696"/>
        <n v="28951870"/>
        <n v="166080160"/>
        <n v="313200000"/>
        <n v="656676000"/>
        <n v="36278990"/>
        <n v="26266600"/>
        <n v="22542138"/>
        <n v="31677132"/>
        <n v="172825810"/>
        <n v="332489800"/>
        <n v="691416260"/>
        <n v="37982252"/>
        <n v="26102602"/>
        <n v="21702706"/>
        <n v="32783110"/>
        <n v="178661580"/>
        <n v="352570940"/>
        <n v="713429950"/>
        <n v="40624988"/>
        <n v="26108500"/>
        <n v="21828834"/>
        <n v="35106084"/>
        <n v="194032800"/>
        <n v="374966240"/>
        <n v="714251840"/>
        <n v="49206770"/>
        <n v="32897598"/>
        <n v="26171518"/>
        <n v="37680050"/>
        <n v="203407280"/>
        <n v="397531230"/>
        <n v="732376960"/>
        <n v="52290240"/>
        <n v="36021100"/>
        <n v="27129520"/>
        <n v="41345020"/>
        <n v="213916770"/>
        <n v="419012100"/>
        <n v="753796800"/>
        <n v="50938644"/>
        <n v="34523500"/>
        <n v="29420132"/>
        <n v="43313516"/>
        <n v="230214880"/>
        <n v="449892580"/>
        <n v="803218400"/>
        <n v="51522252"/>
        <n v="36002600"/>
        <n v="33860428"/>
        <n v="45877750"/>
        <n v="241393220"/>
        <n v="478418100"/>
        <n v="844652100"/>
        <n v="58545164"/>
        <n v="39575120"/>
        <n v="35020750"/>
        <n v="46207932"/>
        <n v="246915950"/>
        <n v="489532830"/>
        <n v="878253500"/>
        <n v="62174336"/>
        <n v="39507744"/>
        <n v="37785040"/>
        <n v="12413700"/>
        <n v="70916950"/>
        <n v="47816400"/>
        <n v="325707740"/>
        <n v="13762700"/>
        <n v="16906670"/>
        <n v="8315520.5"/>
        <n v="11643321"/>
        <n v="84260584"/>
        <n v="18434410"/>
        <n v="364372900"/>
        <n v="19730016"/>
        <n v="20858964"/>
        <n v="9107196"/>
      </sharedItems>
    </cacheField>
    <cacheField name="percentage bracket" numFmtId="0">
      <sharedItems count="6">
        <s v="3% - 5%"/>
        <s v="15% - 20%"/>
        <s v=" 20% - 25%"/>
        <s v="40% - 45%"/>
        <s v="5% - 8%"/>
        <s v="N√£o classificado: 1% - 3%_x000a_"/>
      </sharedItems>
    </cacheField>
    <cacheField name="Year bracket" numFmtId="0">
      <sharedItems containsBlank="1" count="8">
        <s v="1995-1999"/>
        <m/>
        <s v="2000-2003"/>
        <s v="2004-2007"/>
        <s v="2008-2011"/>
        <s v="2012-2015"/>
        <s v="2016-2019"/>
        <s v="2020-2021"/>
      </sharedItems>
    </cacheField>
  </cacheFields>
  <extLst>
    <ext xmlns:x14="http://schemas.microsoft.com/office/spreadsheetml/2009/9/main" uri="{725AE2AE-9491-48be-B2B4-4EB974FC3084}">
      <x14:pivotCacheDefinition pivotCacheId="842156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x v="0"/>
    <x v="0"/>
    <x v="0"/>
    <x v="0"/>
    <x v="0"/>
  </r>
  <r>
    <x v="1"/>
    <x v="0"/>
    <x v="1"/>
    <x v="1"/>
    <x v="0"/>
  </r>
  <r>
    <x v="2"/>
    <x v="0"/>
    <x v="2"/>
    <x v="2"/>
    <x v="0"/>
  </r>
  <r>
    <x v="3"/>
    <x v="0"/>
    <x v="3"/>
    <x v="3"/>
    <x v="0"/>
  </r>
  <r>
    <x v="4"/>
    <x v="0"/>
    <x v="4"/>
    <x v="4"/>
    <x v="0"/>
  </r>
  <r>
    <x v="5"/>
    <x v="0"/>
    <x v="5"/>
    <x v="5"/>
    <x v="1"/>
  </r>
  <r>
    <x v="6"/>
    <x v="0"/>
    <x v="6"/>
    <x v="4"/>
    <x v="0"/>
  </r>
  <r>
    <x v="0"/>
    <x v="1"/>
    <x v="7"/>
    <x v="0"/>
    <x v="0"/>
  </r>
  <r>
    <x v="1"/>
    <x v="1"/>
    <x v="8"/>
    <x v="1"/>
    <x v="0"/>
  </r>
  <r>
    <x v="2"/>
    <x v="1"/>
    <x v="9"/>
    <x v="2"/>
    <x v="0"/>
  </r>
  <r>
    <x v="3"/>
    <x v="1"/>
    <x v="10"/>
    <x v="3"/>
    <x v="0"/>
  </r>
  <r>
    <x v="4"/>
    <x v="1"/>
    <x v="11"/>
    <x v="4"/>
    <x v="0"/>
  </r>
  <r>
    <x v="5"/>
    <x v="1"/>
    <x v="12"/>
    <x v="5"/>
    <x v="1"/>
  </r>
  <r>
    <x v="6"/>
    <x v="1"/>
    <x v="13"/>
    <x v="4"/>
    <x v="0"/>
  </r>
  <r>
    <x v="0"/>
    <x v="2"/>
    <x v="14"/>
    <x v="0"/>
    <x v="0"/>
  </r>
  <r>
    <x v="1"/>
    <x v="2"/>
    <x v="15"/>
    <x v="1"/>
    <x v="0"/>
  </r>
  <r>
    <x v="2"/>
    <x v="2"/>
    <x v="16"/>
    <x v="2"/>
    <x v="0"/>
  </r>
  <r>
    <x v="3"/>
    <x v="2"/>
    <x v="17"/>
    <x v="3"/>
    <x v="0"/>
  </r>
  <r>
    <x v="4"/>
    <x v="2"/>
    <x v="18"/>
    <x v="4"/>
    <x v="0"/>
  </r>
  <r>
    <x v="5"/>
    <x v="2"/>
    <x v="19"/>
    <x v="5"/>
    <x v="1"/>
  </r>
  <r>
    <x v="6"/>
    <x v="2"/>
    <x v="20"/>
    <x v="4"/>
    <x v="0"/>
  </r>
  <r>
    <x v="0"/>
    <x v="3"/>
    <x v="21"/>
    <x v="0"/>
    <x v="0"/>
  </r>
  <r>
    <x v="1"/>
    <x v="3"/>
    <x v="22"/>
    <x v="1"/>
    <x v="0"/>
  </r>
  <r>
    <x v="2"/>
    <x v="3"/>
    <x v="23"/>
    <x v="2"/>
    <x v="0"/>
  </r>
  <r>
    <x v="3"/>
    <x v="3"/>
    <x v="24"/>
    <x v="3"/>
    <x v="0"/>
  </r>
  <r>
    <x v="4"/>
    <x v="3"/>
    <x v="25"/>
    <x v="4"/>
    <x v="0"/>
  </r>
  <r>
    <x v="5"/>
    <x v="3"/>
    <x v="26"/>
    <x v="5"/>
    <x v="1"/>
  </r>
  <r>
    <x v="6"/>
    <x v="3"/>
    <x v="27"/>
    <x v="4"/>
    <x v="0"/>
  </r>
  <r>
    <x v="0"/>
    <x v="4"/>
    <x v="28"/>
    <x v="0"/>
    <x v="0"/>
  </r>
  <r>
    <x v="1"/>
    <x v="4"/>
    <x v="29"/>
    <x v="1"/>
    <x v="0"/>
  </r>
  <r>
    <x v="2"/>
    <x v="4"/>
    <x v="30"/>
    <x v="2"/>
    <x v="0"/>
  </r>
  <r>
    <x v="3"/>
    <x v="4"/>
    <x v="31"/>
    <x v="3"/>
    <x v="0"/>
  </r>
  <r>
    <x v="4"/>
    <x v="4"/>
    <x v="32"/>
    <x v="4"/>
    <x v="0"/>
  </r>
  <r>
    <x v="5"/>
    <x v="4"/>
    <x v="33"/>
    <x v="5"/>
    <x v="1"/>
  </r>
  <r>
    <x v="6"/>
    <x v="4"/>
    <x v="34"/>
    <x v="4"/>
    <x v="0"/>
  </r>
  <r>
    <x v="0"/>
    <x v="5"/>
    <x v="35"/>
    <x v="0"/>
    <x v="2"/>
  </r>
  <r>
    <x v="1"/>
    <x v="5"/>
    <x v="36"/>
    <x v="1"/>
    <x v="2"/>
  </r>
  <r>
    <x v="2"/>
    <x v="5"/>
    <x v="37"/>
    <x v="2"/>
    <x v="2"/>
  </r>
  <r>
    <x v="3"/>
    <x v="5"/>
    <x v="38"/>
    <x v="3"/>
    <x v="2"/>
  </r>
  <r>
    <x v="4"/>
    <x v="5"/>
    <x v="39"/>
    <x v="4"/>
    <x v="2"/>
  </r>
  <r>
    <x v="5"/>
    <x v="5"/>
    <x v="40"/>
    <x v="5"/>
    <x v="1"/>
  </r>
  <r>
    <x v="6"/>
    <x v="5"/>
    <x v="41"/>
    <x v="4"/>
    <x v="2"/>
  </r>
  <r>
    <x v="0"/>
    <x v="6"/>
    <x v="42"/>
    <x v="0"/>
    <x v="2"/>
  </r>
  <r>
    <x v="1"/>
    <x v="6"/>
    <x v="43"/>
    <x v="1"/>
    <x v="2"/>
  </r>
  <r>
    <x v="2"/>
    <x v="6"/>
    <x v="44"/>
    <x v="2"/>
    <x v="2"/>
  </r>
  <r>
    <x v="3"/>
    <x v="6"/>
    <x v="45"/>
    <x v="3"/>
    <x v="2"/>
  </r>
  <r>
    <x v="4"/>
    <x v="6"/>
    <x v="46"/>
    <x v="4"/>
    <x v="2"/>
  </r>
  <r>
    <x v="5"/>
    <x v="6"/>
    <x v="47"/>
    <x v="5"/>
    <x v="1"/>
  </r>
  <r>
    <x v="6"/>
    <x v="6"/>
    <x v="48"/>
    <x v="4"/>
    <x v="2"/>
  </r>
  <r>
    <x v="0"/>
    <x v="7"/>
    <x v="49"/>
    <x v="0"/>
    <x v="2"/>
  </r>
  <r>
    <x v="1"/>
    <x v="7"/>
    <x v="50"/>
    <x v="1"/>
    <x v="2"/>
  </r>
  <r>
    <x v="2"/>
    <x v="7"/>
    <x v="51"/>
    <x v="2"/>
    <x v="2"/>
  </r>
  <r>
    <x v="3"/>
    <x v="7"/>
    <x v="52"/>
    <x v="3"/>
    <x v="2"/>
  </r>
  <r>
    <x v="4"/>
    <x v="7"/>
    <x v="53"/>
    <x v="4"/>
    <x v="2"/>
  </r>
  <r>
    <x v="5"/>
    <x v="7"/>
    <x v="54"/>
    <x v="5"/>
    <x v="1"/>
  </r>
  <r>
    <x v="6"/>
    <x v="7"/>
    <x v="55"/>
    <x v="4"/>
    <x v="2"/>
  </r>
  <r>
    <x v="0"/>
    <x v="8"/>
    <x v="56"/>
    <x v="0"/>
    <x v="3"/>
  </r>
  <r>
    <x v="1"/>
    <x v="8"/>
    <x v="57"/>
    <x v="1"/>
    <x v="3"/>
  </r>
  <r>
    <x v="2"/>
    <x v="8"/>
    <x v="58"/>
    <x v="2"/>
    <x v="3"/>
  </r>
  <r>
    <x v="3"/>
    <x v="8"/>
    <x v="59"/>
    <x v="3"/>
    <x v="3"/>
  </r>
  <r>
    <x v="4"/>
    <x v="8"/>
    <x v="60"/>
    <x v="4"/>
    <x v="3"/>
  </r>
  <r>
    <x v="5"/>
    <x v="8"/>
    <x v="61"/>
    <x v="5"/>
    <x v="1"/>
  </r>
  <r>
    <x v="6"/>
    <x v="8"/>
    <x v="62"/>
    <x v="4"/>
    <x v="3"/>
  </r>
  <r>
    <x v="0"/>
    <x v="9"/>
    <x v="63"/>
    <x v="0"/>
    <x v="3"/>
  </r>
  <r>
    <x v="1"/>
    <x v="9"/>
    <x v="64"/>
    <x v="1"/>
    <x v="3"/>
  </r>
  <r>
    <x v="2"/>
    <x v="9"/>
    <x v="65"/>
    <x v="2"/>
    <x v="3"/>
  </r>
  <r>
    <x v="3"/>
    <x v="9"/>
    <x v="66"/>
    <x v="3"/>
    <x v="3"/>
  </r>
  <r>
    <x v="4"/>
    <x v="9"/>
    <x v="67"/>
    <x v="4"/>
    <x v="3"/>
  </r>
  <r>
    <x v="5"/>
    <x v="9"/>
    <x v="68"/>
    <x v="5"/>
    <x v="1"/>
  </r>
  <r>
    <x v="6"/>
    <x v="9"/>
    <x v="69"/>
    <x v="4"/>
    <x v="3"/>
  </r>
  <r>
    <x v="0"/>
    <x v="10"/>
    <x v="70"/>
    <x v="0"/>
    <x v="3"/>
  </r>
  <r>
    <x v="1"/>
    <x v="10"/>
    <x v="71"/>
    <x v="1"/>
    <x v="3"/>
  </r>
  <r>
    <x v="2"/>
    <x v="10"/>
    <x v="72"/>
    <x v="2"/>
    <x v="3"/>
  </r>
  <r>
    <x v="3"/>
    <x v="10"/>
    <x v="73"/>
    <x v="3"/>
    <x v="3"/>
  </r>
  <r>
    <x v="4"/>
    <x v="10"/>
    <x v="74"/>
    <x v="4"/>
    <x v="3"/>
  </r>
  <r>
    <x v="5"/>
    <x v="10"/>
    <x v="75"/>
    <x v="5"/>
    <x v="1"/>
  </r>
  <r>
    <x v="6"/>
    <x v="10"/>
    <x v="76"/>
    <x v="4"/>
    <x v="3"/>
  </r>
  <r>
    <x v="0"/>
    <x v="11"/>
    <x v="77"/>
    <x v="0"/>
    <x v="3"/>
  </r>
  <r>
    <x v="1"/>
    <x v="11"/>
    <x v="78"/>
    <x v="1"/>
    <x v="3"/>
  </r>
  <r>
    <x v="2"/>
    <x v="11"/>
    <x v="79"/>
    <x v="2"/>
    <x v="3"/>
  </r>
  <r>
    <x v="3"/>
    <x v="11"/>
    <x v="80"/>
    <x v="3"/>
    <x v="3"/>
  </r>
  <r>
    <x v="4"/>
    <x v="11"/>
    <x v="81"/>
    <x v="4"/>
    <x v="3"/>
  </r>
  <r>
    <x v="5"/>
    <x v="11"/>
    <x v="82"/>
    <x v="5"/>
    <x v="1"/>
  </r>
  <r>
    <x v="6"/>
    <x v="11"/>
    <x v="83"/>
    <x v="4"/>
    <x v="3"/>
  </r>
  <r>
    <x v="0"/>
    <x v="12"/>
    <x v="84"/>
    <x v="0"/>
    <x v="4"/>
  </r>
  <r>
    <x v="1"/>
    <x v="12"/>
    <x v="85"/>
    <x v="1"/>
    <x v="4"/>
  </r>
  <r>
    <x v="2"/>
    <x v="12"/>
    <x v="86"/>
    <x v="2"/>
    <x v="4"/>
  </r>
  <r>
    <x v="3"/>
    <x v="12"/>
    <x v="87"/>
    <x v="3"/>
    <x v="4"/>
  </r>
  <r>
    <x v="4"/>
    <x v="12"/>
    <x v="88"/>
    <x v="4"/>
    <x v="4"/>
  </r>
  <r>
    <x v="5"/>
    <x v="12"/>
    <x v="89"/>
    <x v="5"/>
    <x v="1"/>
  </r>
  <r>
    <x v="6"/>
    <x v="12"/>
    <x v="90"/>
    <x v="4"/>
    <x v="4"/>
  </r>
  <r>
    <x v="0"/>
    <x v="13"/>
    <x v="91"/>
    <x v="0"/>
    <x v="4"/>
  </r>
  <r>
    <x v="1"/>
    <x v="13"/>
    <x v="92"/>
    <x v="1"/>
    <x v="4"/>
  </r>
  <r>
    <x v="2"/>
    <x v="13"/>
    <x v="93"/>
    <x v="2"/>
    <x v="4"/>
  </r>
  <r>
    <x v="3"/>
    <x v="13"/>
    <x v="94"/>
    <x v="3"/>
    <x v="4"/>
  </r>
  <r>
    <x v="4"/>
    <x v="13"/>
    <x v="95"/>
    <x v="4"/>
    <x v="4"/>
  </r>
  <r>
    <x v="5"/>
    <x v="13"/>
    <x v="96"/>
    <x v="5"/>
    <x v="1"/>
  </r>
  <r>
    <x v="6"/>
    <x v="13"/>
    <x v="97"/>
    <x v="4"/>
    <x v="4"/>
  </r>
  <r>
    <x v="0"/>
    <x v="14"/>
    <x v="98"/>
    <x v="0"/>
    <x v="4"/>
  </r>
  <r>
    <x v="1"/>
    <x v="14"/>
    <x v="99"/>
    <x v="1"/>
    <x v="4"/>
  </r>
  <r>
    <x v="2"/>
    <x v="14"/>
    <x v="100"/>
    <x v="2"/>
    <x v="4"/>
  </r>
  <r>
    <x v="3"/>
    <x v="14"/>
    <x v="101"/>
    <x v="3"/>
    <x v="4"/>
  </r>
  <r>
    <x v="4"/>
    <x v="14"/>
    <x v="102"/>
    <x v="4"/>
    <x v="4"/>
  </r>
  <r>
    <x v="5"/>
    <x v="14"/>
    <x v="103"/>
    <x v="5"/>
    <x v="1"/>
  </r>
  <r>
    <x v="6"/>
    <x v="14"/>
    <x v="104"/>
    <x v="4"/>
    <x v="4"/>
  </r>
  <r>
    <x v="0"/>
    <x v="15"/>
    <x v="105"/>
    <x v="0"/>
    <x v="4"/>
  </r>
  <r>
    <x v="1"/>
    <x v="15"/>
    <x v="106"/>
    <x v="1"/>
    <x v="4"/>
  </r>
  <r>
    <x v="2"/>
    <x v="15"/>
    <x v="107"/>
    <x v="2"/>
    <x v="4"/>
  </r>
  <r>
    <x v="3"/>
    <x v="15"/>
    <x v="108"/>
    <x v="3"/>
    <x v="4"/>
  </r>
  <r>
    <x v="4"/>
    <x v="15"/>
    <x v="109"/>
    <x v="4"/>
    <x v="4"/>
  </r>
  <r>
    <x v="5"/>
    <x v="15"/>
    <x v="110"/>
    <x v="5"/>
    <x v="1"/>
  </r>
  <r>
    <x v="6"/>
    <x v="15"/>
    <x v="111"/>
    <x v="4"/>
    <x v="4"/>
  </r>
  <r>
    <x v="0"/>
    <x v="16"/>
    <x v="112"/>
    <x v="0"/>
    <x v="5"/>
  </r>
  <r>
    <x v="1"/>
    <x v="16"/>
    <x v="113"/>
    <x v="1"/>
    <x v="5"/>
  </r>
  <r>
    <x v="2"/>
    <x v="16"/>
    <x v="114"/>
    <x v="2"/>
    <x v="5"/>
  </r>
  <r>
    <x v="3"/>
    <x v="16"/>
    <x v="115"/>
    <x v="3"/>
    <x v="5"/>
  </r>
  <r>
    <x v="4"/>
    <x v="16"/>
    <x v="116"/>
    <x v="4"/>
    <x v="5"/>
  </r>
  <r>
    <x v="5"/>
    <x v="16"/>
    <x v="117"/>
    <x v="5"/>
    <x v="1"/>
  </r>
  <r>
    <x v="6"/>
    <x v="16"/>
    <x v="118"/>
    <x v="4"/>
    <x v="5"/>
  </r>
  <r>
    <x v="0"/>
    <x v="17"/>
    <x v="119"/>
    <x v="0"/>
    <x v="5"/>
  </r>
  <r>
    <x v="1"/>
    <x v="17"/>
    <x v="120"/>
    <x v="1"/>
    <x v="5"/>
  </r>
  <r>
    <x v="2"/>
    <x v="17"/>
    <x v="121"/>
    <x v="2"/>
    <x v="5"/>
  </r>
  <r>
    <x v="3"/>
    <x v="17"/>
    <x v="122"/>
    <x v="3"/>
    <x v="5"/>
  </r>
  <r>
    <x v="4"/>
    <x v="17"/>
    <x v="123"/>
    <x v="4"/>
    <x v="5"/>
  </r>
  <r>
    <x v="5"/>
    <x v="17"/>
    <x v="124"/>
    <x v="5"/>
    <x v="1"/>
  </r>
  <r>
    <x v="6"/>
    <x v="17"/>
    <x v="125"/>
    <x v="4"/>
    <x v="5"/>
  </r>
  <r>
    <x v="0"/>
    <x v="18"/>
    <x v="126"/>
    <x v="0"/>
    <x v="5"/>
  </r>
  <r>
    <x v="1"/>
    <x v="18"/>
    <x v="127"/>
    <x v="1"/>
    <x v="5"/>
  </r>
  <r>
    <x v="2"/>
    <x v="18"/>
    <x v="128"/>
    <x v="2"/>
    <x v="5"/>
  </r>
  <r>
    <x v="3"/>
    <x v="18"/>
    <x v="129"/>
    <x v="3"/>
    <x v="5"/>
  </r>
  <r>
    <x v="4"/>
    <x v="18"/>
    <x v="130"/>
    <x v="4"/>
    <x v="5"/>
  </r>
  <r>
    <x v="5"/>
    <x v="18"/>
    <x v="131"/>
    <x v="5"/>
    <x v="1"/>
  </r>
  <r>
    <x v="6"/>
    <x v="18"/>
    <x v="132"/>
    <x v="4"/>
    <x v="5"/>
  </r>
  <r>
    <x v="0"/>
    <x v="19"/>
    <x v="133"/>
    <x v="0"/>
    <x v="5"/>
  </r>
  <r>
    <x v="1"/>
    <x v="19"/>
    <x v="134"/>
    <x v="1"/>
    <x v="5"/>
  </r>
  <r>
    <x v="2"/>
    <x v="19"/>
    <x v="135"/>
    <x v="2"/>
    <x v="5"/>
  </r>
  <r>
    <x v="3"/>
    <x v="19"/>
    <x v="136"/>
    <x v="3"/>
    <x v="5"/>
  </r>
  <r>
    <x v="4"/>
    <x v="19"/>
    <x v="137"/>
    <x v="4"/>
    <x v="5"/>
  </r>
  <r>
    <x v="5"/>
    <x v="19"/>
    <x v="138"/>
    <x v="5"/>
    <x v="1"/>
  </r>
  <r>
    <x v="6"/>
    <x v="19"/>
    <x v="139"/>
    <x v="4"/>
    <x v="5"/>
  </r>
  <r>
    <x v="0"/>
    <x v="20"/>
    <x v="140"/>
    <x v="0"/>
    <x v="6"/>
  </r>
  <r>
    <x v="1"/>
    <x v="20"/>
    <x v="141"/>
    <x v="1"/>
    <x v="6"/>
  </r>
  <r>
    <x v="2"/>
    <x v="20"/>
    <x v="142"/>
    <x v="2"/>
    <x v="6"/>
  </r>
  <r>
    <x v="3"/>
    <x v="20"/>
    <x v="143"/>
    <x v="3"/>
    <x v="6"/>
  </r>
  <r>
    <x v="4"/>
    <x v="20"/>
    <x v="144"/>
    <x v="4"/>
    <x v="6"/>
  </r>
  <r>
    <x v="5"/>
    <x v="20"/>
    <x v="145"/>
    <x v="5"/>
    <x v="1"/>
  </r>
  <r>
    <x v="6"/>
    <x v="20"/>
    <x v="146"/>
    <x v="4"/>
    <x v="6"/>
  </r>
  <r>
    <x v="0"/>
    <x v="21"/>
    <x v="147"/>
    <x v="0"/>
    <x v="6"/>
  </r>
  <r>
    <x v="1"/>
    <x v="21"/>
    <x v="148"/>
    <x v="1"/>
    <x v="6"/>
  </r>
  <r>
    <x v="2"/>
    <x v="21"/>
    <x v="149"/>
    <x v="2"/>
    <x v="6"/>
  </r>
  <r>
    <x v="3"/>
    <x v="21"/>
    <x v="150"/>
    <x v="3"/>
    <x v="6"/>
  </r>
  <r>
    <x v="4"/>
    <x v="21"/>
    <x v="151"/>
    <x v="4"/>
    <x v="6"/>
  </r>
  <r>
    <x v="5"/>
    <x v="21"/>
    <x v="152"/>
    <x v="5"/>
    <x v="1"/>
  </r>
  <r>
    <x v="6"/>
    <x v="21"/>
    <x v="153"/>
    <x v="4"/>
    <x v="6"/>
  </r>
  <r>
    <x v="0"/>
    <x v="22"/>
    <x v="154"/>
    <x v="0"/>
    <x v="6"/>
  </r>
  <r>
    <x v="1"/>
    <x v="22"/>
    <x v="155"/>
    <x v="1"/>
    <x v="6"/>
  </r>
  <r>
    <x v="2"/>
    <x v="22"/>
    <x v="156"/>
    <x v="2"/>
    <x v="6"/>
  </r>
  <r>
    <x v="3"/>
    <x v="22"/>
    <x v="157"/>
    <x v="3"/>
    <x v="6"/>
  </r>
  <r>
    <x v="4"/>
    <x v="22"/>
    <x v="158"/>
    <x v="4"/>
    <x v="6"/>
  </r>
  <r>
    <x v="5"/>
    <x v="22"/>
    <x v="159"/>
    <x v="5"/>
    <x v="1"/>
  </r>
  <r>
    <x v="6"/>
    <x v="22"/>
    <x v="160"/>
    <x v="4"/>
    <x v="6"/>
  </r>
  <r>
    <x v="0"/>
    <x v="23"/>
    <x v="161"/>
    <x v="0"/>
    <x v="6"/>
  </r>
  <r>
    <x v="1"/>
    <x v="23"/>
    <x v="162"/>
    <x v="1"/>
    <x v="6"/>
  </r>
  <r>
    <x v="2"/>
    <x v="23"/>
    <x v="163"/>
    <x v="2"/>
    <x v="6"/>
  </r>
  <r>
    <x v="3"/>
    <x v="23"/>
    <x v="164"/>
    <x v="3"/>
    <x v="6"/>
  </r>
  <r>
    <x v="4"/>
    <x v="23"/>
    <x v="165"/>
    <x v="4"/>
    <x v="6"/>
  </r>
  <r>
    <x v="5"/>
    <x v="23"/>
    <x v="166"/>
    <x v="5"/>
    <x v="1"/>
  </r>
  <r>
    <x v="6"/>
    <x v="23"/>
    <x v="167"/>
    <x v="4"/>
    <x v="6"/>
  </r>
  <r>
    <x v="0"/>
    <x v="24"/>
    <x v="168"/>
    <x v="0"/>
    <x v="7"/>
  </r>
  <r>
    <x v="1"/>
    <x v="24"/>
    <x v="169"/>
    <x v="1"/>
    <x v="7"/>
  </r>
  <r>
    <x v="2"/>
    <x v="24"/>
    <x v="170"/>
    <x v="2"/>
    <x v="7"/>
  </r>
  <r>
    <x v="3"/>
    <x v="24"/>
    <x v="171"/>
    <x v="3"/>
    <x v="7"/>
  </r>
  <r>
    <x v="4"/>
    <x v="24"/>
    <x v="172"/>
    <x v="4"/>
    <x v="7"/>
  </r>
  <r>
    <x v="5"/>
    <x v="24"/>
    <x v="173"/>
    <x v="5"/>
    <x v="1"/>
  </r>
  <r>
    <x v="6"/>
    <x v="24"/>
    <x v="174"/>
    <x v="4"/>
    <x v="7"/>
  </r>
  <r>
    <x v="0"/>
    <x v="25"/>
    <x v="175"/>
    <x v="0"/>
    <x v="7"/>
  </r>
  <r>
    <x v="1"/>
    <x v="25"/>
    <x v="176"/>
    <x v="1"/>
    <x v="7"/>
  </r>
  <r>
    <x v="2"/>
    <x v="25"/>
    <x v="177"/>
    <x v="2"/>
    <x v="7"/>
  </r>
  <r>
    <x v="3"/>
    <x v="25"/>
    <x v="178"/>
    <x v="3"/>
    <x v="7"/>
  </r>
  <r>
    <x v="4"/>
    <x v="25"/>
    <x v="179"/>
    <x v="4"/>
    <x v="7"/>
  </r>
  <r>
    <x v="5"/>
    <x v="25"/>
    <x v="180"/>
    <x v="5"/>
    <x v="1"/>
  </r>
  <r>
    <x v="6"/>
    <x v="25"/>
    <x v="181"/>
    <x v="4"/>
    <x v="7"/>
  </r>
  <r>
    <x v="0"/>
    <x v="26"/>
    <x v="182"/>
    <x v="0"/>
    <x v="7"/>
  </r>
  <r>
    <x v="1"/>
    <x v="26"/>
    <x v="183"/>
    <x v="1"/>
    <x v="7"/>
  </r>
  <r>
    <x v="2"/>
    <x v="26"/>
    <x v="184"/>
    <x v="2"/>
    <x v="7"/>
  </r>
  <r>
    <x v="3"/>
    <x v="26"/>
    <x v="185"/>
    <x v="3"/>
    <x v="7"/>
  </r>
  <r>
    <x v="4"/>
    <x v="26"/>
    <x v="186"/>
    <x v="4"/>
    <x v="7"/>
  </r>
  <r>
    <x v="5"/>
    <x v="26"/>
    <x v="187"/>
    <x v="5"/>
    <x v="1"/>
  </r>
  <r>
    <x v="6"/>
    <x v="26"/>
    <x v="188"/>
    <x v="4"/>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8"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51:H80" firstHeaderRow="1" firstDataRow="2" firstDataCol="1"/>
  <pivotFields count="5">
    <pivotField axis="axisCol" showAll="0">
      <items count="8">
        <item x="0"/>
        <item x="1"/>
        <item x="2"/>
        <item x="3"/>
        <item x="4"/>
        <item h="1" x="5"/>
        <item x="6"/>
        <item t="default"/>
      </items>
    </pivotField>
    <pivotField axis="axisRow"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dataField="1" showAll="0">
      <items count="190">
        <item x="6"/>
        <item x="13"/>
        <item x="20"/>
        <item x="27"/>
        <item x="34"/>
        <item x="41"/>
        <item x="181"/>
        <item x="12"/>
        <item x="48"/>
        <item x="188"/>
        <item x="19"/>
        <item x="55"/>
        <item x="62"/>
        <item x="11"/>
        <item x="4"/>
        <item x="5"/>
        <item x="18"/>
        <item x="26"/>
        <item x="76"/>
        <item x="69"/>
        <item x="33"/>
        <item x="182"/>
        <item x="40"/>
        <item x="25"/>
        <item x="32"/>
        <item x="83"/>
        <item x="175"/>
        <item x="54"/>
        <item x="0"/>
        <item x="47"/>
        <item x="61"/>
        <item x="179"/>
        <item x="14"/>
        <item x="7"/>
        <item x="90"/>
        <item x="97"/>
        <item x="28"/>
        <item x="21"/>
        <item x="104"/>
        <item x="68"/>
        <item x="82"/>
        <item x="35"/>
        <item x="180"/>
        <item x="39"/>
        <item x="42"/>
        <item x="46"/>
        <item x="184"/>
        <item x="111"/>
        <item x="49"/>
        <item x="56"/>
        <item x="186"/>
        <item x="63"/>
        <item x="75"/>
        <item x="187"/>
        <item x="53"/>
        <item x="60"/>
        <item x="70"/>
        <item x="125"/>
        <item x="132"/>
        <item x="89"/>
        <item x="96"/>
        <item x="103"/>
        <item x="118"/>
        <item x="110"/>
        <item x="67"/>
        <item x="74"/>
        <item x="124"/>
        <item x="131"/>
        <item x="139"/>
        <item x="117"/>
        <item x="77"/>
        <item x="81"/>
        <item x="146"/>
        <item x="95"/>
        <item x="98"/>
        <item x="112"/>
        <item x="153"/>
        <item x="88"/>
        <item x="84"/>
        <item x="102"/>
        <item x="105"/>
        <item x="91"/>
        <item x="119"/>
        <item x="126"/>
        <item x="138"/>
        <item x="109"/>
        <item x="160"/>
        <item x="152"/>
        <item x="167"/>
        <item x="133"/>
        <item x="159"/>
        <item x="145"/>
        <item x="116"/>
        <item x="140"/>
        <item x="174"/>
        <item x="123"/>
        <item x="173"/>
        <item x="166"/>
        <item x="130"/>
        <item x="147"/>
        <item x="154"/>
        <item x="161"/>
        <item x="168"/>
        <item x="177"/>
        <item x="137"/>
        <item x="151"/>
        <item x="158"/>
        <item x="144"/>
        <item x="165"/>
        <item x="172"/>
        <item x="176"/>
        <item x="183"/>
        <item x="1"/>
        <item x="8"/>
        <item x="15"/>
        <item x="2"/>
        <item x="57"/>
        <item x="22"/>
        <item x="29"/>
        <item x="50"/>
        <item x="43"/>
        <item x="9"/>
        <item x="36"/>
        <item x="16"/>
        <item x="64"/>
        <item x="23"/>
        <item x="71"/>
        <item x="78"/>
        <item x="99"/>
        <item x="30"/>
        <item x="85"/>
        <item x="92"/>
        <item x="106"/>
        <item x="113"/>
        <item x="37"/>
        <item x="120"/>
        <item x="44"/>
        <item x="58"/>
        <item x="127"/>
        <item x="51"/>
        <item x="134"/>
        <item x="141"/>
        <item x="148"/>
        <item x="65"/>
        <item x="155"/>
        <item x="72"/>
        <item x="162"/>
        <item x="169"/>
        <item x="79"/>
        <item x="100"/>
        <item x="93"/>
        <item x="86"/>
        <item x="107"/>
        <item x="3"/>
        <item x="114"/>
        <item x="178"/>
        <item x="121"/>
        <item x="128"/>
        <item x="185"/>
        <item x="135"/>
        <item x="10"/>
        <item x="142"/>
        <item x="149"/>
        <item x="17"/>
        <item x="156"/>
        <item x="24"/>
        <item x="31"/>
        <item x="45"/>
        <item x="52"/>
        <item x="59"/>
        <item x="163"/>
        <item x="38"/>
        <item x="170"/>
        <item x="66"/>
        <item x="73"/>
        <item x="80"/>
        <item x="101"/>
        <item x="108"/>
        <item x="87"/>
        <item x="94"/>
        <item x="115"/>
        <item x="122"/>
        <item x="129"/>
        <item x="136"/>
        <item x="143"/>
        <item x="150"/>
        <item x="157"/>
        <item x="164"/>
        <item x="171"/>
        <item t="default"/>
      </items>
    </pivotField>
    <pivotField showAll="0"/>
    <pivotField showAll="0">
      <items count="9">
        <item x="0"/>
        <item x="2"/>
        <item x="3"/>
        <item x="4"/>
        <item x="5"/>
        <item x="6"/>
        <item x="7"/>
        <item x="1"/>
        <item t="default"/>
      </items>
    </pivotField>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0"/>
  </colFields>
  <colItems count="7">
    <i>
      <x/>
    </i>
    <i>
      <x v="1"/>
    </i>
    <i>
      <x v="2"/>
    </i>
    <i>
      <x v="3"/>
    </i>
    <i>
      <x v="4"/>
    </i>
    <i>
      <x v="6"/>
    </i>
    <i t="grand">
      <x/>
    </i>
  </colItems>
  <dataFields count="1">
    <dataField name="Average of International tourist arrivals by region" fld="2" subtotal="average" baseField="0" baseItem="0"/>
  </dataFields>
  <chartFormats count="1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2">
          <reference field="4294967294" count="1" selected="0">
            <x v="0"/>
          </reference>
          <reference field="0" count="1" selected="0">
            <x v="4"/>
          </reference>
        </references>
      </pivotArea>
    </chartFormat>
    <chartFormat chart="2" format="5" series="1">
      <pivotArea type="data" outline="0" fieldPosition="0">
        <references count="2">
          <reference field="4294967294" count="1" selected="0">
            <x v="0"/>
          </reference>
          <reference field="0" count="1" selected="0">
            <x v="5"/>
          </reference>
        </references>
      </pivotArea>
    </chartFormat>
    <chartFormat chart="2" format="6" series="1">
      <pivotArea type="data" outline="0" fieldPosition="0">
        <references count="2">
          <reference field="4294967294" count="1" selected="0">
            <x v="0"/>
          </reference>
          <reference field="0" count="1" selected="0">
            <x v="6"/>
          </reference>
        </references>
      </pivotArea>
    </chartFormat>
    <chartFormat chart="4" format="55" series="1">
      <pivotArea type="data" outline="0" fieldPosition="0">
        <references count="2">
          <reference field="4294967294" count="1" selected="0">
            <x v="0"/>
          </reference>
          <reference field="0" count="1" selected="0">
            <x v="0"/>
          </reference>
        </references>
      </pivotArea>
    </chartFormat>
    <chartFormat chart="4" format="56" series="1">
      <pivotArea type="data" outline="0" fieldPosition="0">
        <references count="2">
          <reference field="4294967294" count="1" selected="0">
            <x v="0"/>
          </reference>
          <reference field="0" count="1" selected="0">
            <x v="1"/>
          </reference>
        </references>
      </pivotArea>
    </chartFormat>
    <chartFormat chart="4" format="57" series="1">
      <pivotArea type="data" outline="0" fieldPosition="0">
        <references count="2">
          <reference field="4294967294" count="1" selected="0">
            <x v="0"/>
          </reference>
          <reference field="0" count="1" selected="0">
            <x v="2"/>
          </reference>
        </references>
      </pivotArea>
    </chartFormat>
    <chartFormat chart="4" format="58" series="1">
      <pivotArea type="data" outline="0" fieldPosition="0">
        <references count="2">
          <reference field="4294967294" count="1" selected="0">
            <x v="0"/>
          </reference>
          <reference field="0" count="1" selected="0">
            <x v="3"/>
          </reference>
        </references>
      </pivotArea>
    </chartFormat>
    <chartFormat chart="4" format="59" series="1">
      <pivotArea type="data" outline="0" fieldPosition="0">
        <references count="2">
          <reference field="4294967294" count="1" selected="0">
            <x v="0"/>
          </reference>
          <reference field="0" count="1" selected="0">
            <x v="4"/>
          </reference>
        </references>
      </pivotArea>
    </chartFormat>
    <chartFormat chart="4" format="60" series="1">
      <pivotArea type="data" outline="0" fieldPosition="0">
        <references count="2">
          <reference field="4294967294" count="1" selected="0">
            <x v="0"/>
          </reference>
          <reference field="0" count="1" selected="0">
            <x v="6"/>
          </reference>
        </references>
      </pivotArea>
    </chartFormat>
    <chartFormat chart="2" format="49"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7"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36:B43" firstHeaderRow="1" firstDataRow="1" firstDataCol="1" rowPageCount="1" colPageCount="1"/>
  <pivotFields count="5">
    <pivotField axis="axisRow" showAll="0">
      <items count="8">
        <item x="0"/>
        <item x="1"/>
        <item x="2"/>
        <item x="3"/>
        <item x="4"/>
        <item h="1" x="5"/>
        <item x="6"/>
        <item t="default"/>
      </items>
    </pivotField>
    <pivotField showAll="0">
      <items count="28">
        <item h="1" x="0"/>
        <item h="1" x="1"/>
        <item h="1" x="2"/>
        <item h="1" x="3"/>
        <item h="1" x="4"/>
        <item h="1" x="5"/>
        <item h="1" x="6"/>
        <item h="1" x="7"/>
        <item h="1" x="8"/>
        <item h="1" x="9"/>
        <item x="10"/>
        <item h="1" x="11"/>
        <item h="1" x="12"/>
        <item h="1" x="13"/>
        <item h="1" x="14"/>
        <item h="1" x="15"/>
        <item h="1" x="16"/>
        <item h="1" x="17"/>
        <item h="1" x="18"/>
        <item h="1" x="19"/>
        <item h="1" x="20"/>
        <item h="1" x="21"/>
        <item h="1" x="22"/>
        <item h="1" x="23"/>
        <item h="1" x="24"/>
        <item h="1" x="25"/>
        <item h="1" x="26"/>
        <item t="default"/>
      </items>
    </pivotField>
    <pivotField dataField="1" showAll="0">
      <items count="190">
        <item x="6"/>
        <item x="13"/>
        <item x="20"/>
        <item x="27"/>
        <item x="34"/>
        <item x="41"/>
        <item x="181"/>
        <item x="12"/>
        <item x="48"/>
        <item x="188"/>
        <item x="19"/>
        <item x="55"/>
        <item x="62"/>
        <item x="11"/>
        <item x="4"/>
        <item x="5"/>
        <item x="18"/>
        <item x="26"/>
        <item x="76"/>
        <item x="69"/>
        <item x="33"/>
        <item x="182"/>
        <item x="40"/>
        <item x="25"/>
        <item x="32"/>
        <item x="83"/>
        <item x="175"/>
        <item x="54"/>
        <item x="0"/>
        <item x="47"/>
        <item x="61"/>
        <item x="179"/>
        <item x="14"/>
        <item x="7"/>
        <item x="90"/>
        <item x="97"/>
        <item x="28"/>
        <item x="21"/>
        <item x="104"/>
        <item x="68"/>
        <item x="82"/>
        <item x="35"/>
        <item x="180"/>
        <item x="39"/>
        <item x="42"/>
        <item x="46"/>
        <item x="184"/>
        <item x="111"/>
        <item x="49"/>
        <item x="56"/>
        <item x="186"/>
        <item x="63"/>
        <item x="75"/>
        <item x="187"/>
        <item x="53"/>
        <item x="60"/>
        <item x="70"/>
        <item x="125"/>
        <item x="132"/>
        <item x="89"/>
        <item x="96"/>
        <item x="103"/>
        <item x="118"/>
        <item x="110"/>
        <item x="67"/>
        <item x="74"/>
        <item x="124"/>
        <item x="131"/>
        <item x="139"/>
        <item x="117"/>
        <item x="77"/>
        <item x="81"/>
        <item x="146"/>
        <item x="95"/>
        <item x="98"/>
        <item x="112"/>
        <item x="153"/>
        <item x="88"/>
        <item x="84"/>
        <item x="102"/>
        <item x="105"/>
        <item x="91"/>
        <item x="119"/>
        <item x="126"/>
        <item x="138"/>
        <item x="109"/>
        <item x="160"/>
        <item x="152"/>
        <item x="167"/>
        <item x="133"/>
        <item x="159"/>
        <item x="145"/>
        <item x="116"/>
        <item x="140"/>
        <item x="174"/>
        <item x="123"/>
        <item x="173"/>
        <item x="166"/>
        <item x="130"/>
        <item x="147"/>
        <item x="154"/>
        <item x="161"/>
        <item x="168"/>
        <item x="177"/>
        <item x="137"/>
        <item x="151"/>
        <item x="158"/>
        <item x="144"/>
        <item x="165"/>
        <item x="172"/>
        <item x="176"/>
        <item x="183"/>
        <item x="1"/>
        <item x="8"/>
        <item x="15"/>
        <item x="2"/>
        <item x="57"/>
        <item x="22"/>
        <item x="29"/>
        <item x="50"/>
        <item x="43"/>
        <item x="9"/>
        <item x="36"/>
        <item x="16"/>
        <item x="64"/>
        <item x="23"/>
        <item x="71"/>
        <item x="78"/>
        <item x="99"/>
        <item x="30"/>
        <item x="85"/>
        <item x="92"/>
        <item x="106"/>
        <item x="113"/>
        <item x="37"/>
        <item x="120"/>
        <item x="44"/>
        <item x="58"/>
        <item x="127"/>
        <item x="51"/>
        <item x="134"/>
        <item x="141"/>
        <item x="148"/>
        <item x="65"/>
        <item x="155"/>
        <item x="72"/>
        <item x="162"/>
        <item x="169"/>
        <item x="79"/>
        <item x="100"/>
        <item x="93"/>
        <item x="86"/>
        <item x="107"/>
        <item x="3"/>
        <item x="114"/>
        <item x="178"/>
        <item x="121"/>
        <item x="128"/>
        <item x="185"/>
        <item x="135"/>
        <item x="10"/>
        <item x="142"/>
        <item x="149"/>
        <item x="17"/>
        <item x="156"/>
        <item x="24"/>
        <item x="31"/>
        <item x="45"/>
        <item x="52"/>
        <item x="59"/>
        <item x="163"/>
        <item x="38"/>
        <item x="170"/>
        <item x="66"/>
        <item x="73"/>
        <item x="80"/>
        <item x="101"/>
        <item x="108"/>
        <item x="87"/>
        <item x="94"/>
        <item x="115"/>
        <item x="122"/>
        <item x="129"/>
        <item x="136"/>
        <item x="143"/>
        <item x="150"/>
        <item x="157"/>
        <item x="164"/>
        <item x="171"/>
        <item t="default"/>
      </items>
    </pivotField>
    <pivotField axis="axisPage" multipleItemSelectionAllowed="1" showAll="0">
      <items count="7">
        <item x="2"/>
        <item x="1"/>
        <item x="0"/>
        <item x="3"/>
        <item x="4"/>
        <item x="5"/>
        <item t="default"/>
      </items>
    </pivotField>
    <pivotField showAll="0">
      <items count="9">
        <item x="0"/>
        <item x="2"/>
        <item x="3"/>
        <item x="4"/>
        <item x="5"/>
        <item x="6"/>
        <item x="7"/>
        <item x="1"/>
        <item t="default"/>
      </items>
    </pivotField>
  </pivotFields>
  <rowFields count="1">
    <field x="0"/>
  </rowFields>
  <rowItems count="7">
    <i>
      <x/>
    </i>
    <i>
      <x v="1"/>
    </i>
    <i>
      <x v="2"/>
    </i>
    <i>
      <x v="3"/>
    </i>
    <i>
      <x v="4"/>
    </i>
    <i>
      <x v="6"/>
    </i>
    <i t="grand">
      <x/>
    </i>
  </rowItems>
  <colItems count="1">
    <i/>
  </colItems>
  <pageFields count="1">
    <pageField fld="3" hier="-1"/>
  </pageFields>
  <dataFields count="1">
    <dataField name="Sum of International tourist arrivals by region" fld="2" baseField="0" baseItem="0"/>
  </dataFields>
  <chartFormats count="14">
    <chartFormat chart="2"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 chart="4" format="12">
      <pivotArea type="data" outline="0" fieldPosition="0">
        <references count="2">
          <reference field="4294967294" count="1" selected="0">
            <x v="0"/>
          </reference>
          <reference field="0" count="1" selected="0">
            <x v="3"/>
          </reference>
        </references>
      </pivotArea>
    </chartFormat>
    <chartFormat chart="4" format="13">
      <pivotArea type="data" outline="0" fieldPosition="0">
        <references count="2">
          <reference field="4294967294" count="1" selected="0">
            <x v="0"/>
          </reference>
          <reference field="0" count="1" selected="0">
            <x v="4"/>
          </reference>
        </references>
      </pivotArea>
    </chartFormat>
    <chartFormat chart="4" format="14">
      <pivotArea type="data" outline="0" fieldPosition="0">
        <references count="2">
          <reference field="4294967294" count="1" selected="0">
            <x v="0"/>
          </reference>
          <reference field="0" count="1" selected="0">
            <x v="6"/>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5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3:I11" firstHeaderRow="1" firstDataRow="2" firstDataCol="1"/>
  <pivotFields count="5">
    <pivotField axis="axisRow" showAll="0">
      <items count="8">
        <item x="0"/>
        <item x="1"/>
        <item x="2"/>
        <item x="3"/>
        <item x="4"/>
        <item h="1" x="5"/>
        <item x="6"/>
        <item t="default"/>
      </items>
    </pivotField>
    <pivotField showAll="0"/>
    <pivotField dataField="1" showAll="0">
      <items count="190">
        <item x="6"/>
        <item x="13"/>
        <item x="20"/>
        <item x="27"/>
        <item x="34"/>
        <item x="41"/>
        <item x="181"/>
        <item x="12"/>
        <item x="48"/>
        <item x="188"/>
        <item x="19"/>
        <item x="55"/>
        <item x="62"/>
        <item x="11"/>
        <item x="4"/>
        <item x="5"/>
        <item x="18"/>
        <item x="26"/>
        <item x="76"/>
        <item x="69"/>
        <item x="33"/>
        <item x="182"/>
        <item x="40"/>
        <item x="25"/>
        <item x="32"/>
        <item x="83"/>
        <item x="175"/>
        <item x="54"/>
        <item x="0"/>
        <item x="47"/>
        <item x="61"/>
        <item x="179"/>
        <item x="14"/>
        <item x="7"/>
        <item x="90"/>
        <item x="97"/>
        <item x="28"/>
        <item x="21"/>
        <item x="104"/>
        <item x="68"/>
        <item x="82"/>
        <item x="35"/>
        <item x="180"/>
        <item x="39"/>
        <item x="42"/>
        <item x="46"/>
        <item x="184"/>
        <item x="111"/>
        <item x="49"/>
        <item x="56"/>
        <item x="186"/>
        <item x="63"/>
        <item x="75"/>
        <item x="187"/>
        <item x="53"/>
        <item x="60"/>
        <item x="70"/>
        <item x="125"/>
        <item x="132"/>
        <item x="89"/>
        <item x="96"/>
        <item x="103"/>
        <item x="118"/>
        <item x="110"/>
        <item x="67"/>
        <item x="74"/>
        <item x="124"/>
        <item x="131"/>
        <item x="139"/>
        <item x="117"/>
        <item x="77"/>
        <item x="81"/>
        <item x="146"/>
        <item x="95"/>
        <item x="98"/>
        <item x="112"/>
        <item x="153"/>
        <item x="88"/>
        <item x="84"/>
        <item x="102"/>
        <item x="105"/>
        <item x="91"/>
        <item x="119"/>
        <item x="126"/>
        <item x="138"/>
        <item x="109"/>
        <item x="160"/>
        <item x="152"/>
        <item x="167"/>
        <item x="133"/>
        <item x="159"/>
        <item x="145"/>
        <item x="116"/>
        <item x="140"/>
        <item x="174"/>
        <item x="123"/>
        <item x="173"/>
        <item x="166"/>
        <item x="130"/>
        <item x="147"/>
        <item x="154"/>
        <item x="161"/>
        <item x="168"/>
        <item x="177"/>
        <item x="137"/>
        <item x="151"/>
        <item x="158"/>
        <item x="144"/>
        <item x="165"/>
        <item x="172"/>
        <item x="176"/>
        <item x="183"/>
        <item x="1"/>
        <item x="8"/>
        <item x="15"/>
        <item x="2"/>
        <item x="57"/>
        <item x="22"/>
        <item x="29"/>
        <item x="50"/>
        <item x="43"/>
        <item x="9"/>
        <item x="36"/>
        <item x="16"/>
        <item x="64"/>
        <item x="23"/>
        <item x="71"/>
        <item x="78"/>
        <item x="99"/>
        <item x="30"/>
        <item x="85"/>
        <item x="92"/>
        <item x="106"/>
        <item x="113"/>
        <item x="37"/>
        <item x="120"/>
        <item x="44"/>
        <item x="58"/>
        <item x="127"/>
        <item x="51"/>
        <item x="134"/>
        <item x="141"/>
        <item x="148"/>
        <item x="65"/>
        <item x="155"/>
        <item x="72"/>
        <item x="162"/>
        <item x="169"/>
        <item x="79"/>
        <item x="100"/>
        <item x="93"/>
        <item x="86"/>
        <item x="107"/>
        <item x="3"/>
        <item x="114"/>
        <item x="178"/>
        <item x="121"/>
        <item x="128"/>
        <item x="185"/>
        <item x="135"/>
        <item x="10"/>
        <item x="142"/>
        <item x="149"/>
        <item x="17"/>
        <item x="156"/>
        <item x="24"/>
        <item x="31"/>
        <item x="45"/>
        <item x="52"/>
        <item x="59"/>
        <item x="163"/>
        <item x="38"/>
        <item x="170"/>
        <item x="66"/>
        <item x="73"/>
        <item x="80"/>
        <item x="101"/>
        <item x="108"/>
        <item x="87"/>
        <item x="94"/>
        <item x="115"/>
        <item x="122"/>
        <item x="129"/>
        <item x="136"/>
        <item x="143"/>
        <item x="150"/>
        <item x="157"/>
        <item x="164"/>
        <item x="171"/>
        <item t="default"/>
      </items>
    </pivotField>
    <pivotField showAll="0"/>
    <pivotField axis="axisCol" showAll="0">
      <items count="9">
        <item x="0"/>
        <item x="2"/>
        <item x="3"/>
        <item x="4"/>
        <item x="5"/>
        <item x="6"/>
        <item x="7"/>
        <item x="1"/>
        <item t="default"/>
      </items>
    </pivotField>
  </pivotFields>
  <rowFields count="1">
    <field x="0"/>
  </rowFields>
  <rowItems count="7">
    <i>
      <x/>
    </i>
    <i>
      <x v="1"/>
    </i>
    <i>
      <x v="2"/>
    </i>
    <i>
      <x v="3"/>
    </i>
    <i>
      <x v="4"/>
    </i>
    <i>
      <x v="6"/>
    </i>
    <i t="grand">
      <x/>
    </i>
  </rowItems>
  <colFields count="1">
    <field x="4"/>
  </colFields>
  <colItems count="8">
    <i>
      <x/>
    </i>
    <i>
      <x v="1"/>
    </i>
    <i>
      <x v="2"/>
    </i>
    <i>
      <x v="3"/>
    </i>
    <i>
      <x v="4"/>
    </i>
    <i>
      <x v="5"/>
    </i>
    <i>
      <x v="6"/>
    </i>
    <i t="grand">
      <x/>
    </i>
  </colItems>
  <dataFields count="1">
    <dataField name="Average of International tourist arrivals by region" fld="2" subtotal="average" baseField="0" baseItem="0"/>
  </dataFields>
  <chartFormats count="1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5" format="15" series="1">
      <pivotArea type="data" outline="0" fieldPosition="0">
        <references count="2">
          <reference field="4294967294" count="1" selected="0">
            <x v="0"/>
          </reference>
          <reference field="4" count="1" selected="0">
            <x v="0"/>
          </reference>
        </references>
      </pivotArea>
    </chartFormat>
    <chartFormat chart="5" format="16" series="1">
      <pivotArea type="data" outline="0" fieldPosition="0">
        <references count="2">
          <reference field="4294967294" count="1" selected="0">
            <x v="0"/>
          </reference>
          <reference field="4" count="1" selected="0">
            <x v="1"/>
          </reference>
        </references>
      </pivotArea>
    </chartFormat>
    <chartFormat chart="5" format="17" series="1">
      <pivotArea type="data" outline="0" fieldPosition="0">
        <references count="2">
          <reference field="4294967294" count="1" selected="0">
            <x v="0"/>
          </reference>
          <reference field="4" count="1" selected="0">
            <x v="2"/>
          </reference>
        </references>
      </pivotArea>
    </chartFormat>
    <chartFormat chart="5" format="18" series="1">
      <pivotArea type="data" outline="0" fieldPosition="0">
        <references count="2">
          <reference field="4294967294" count="1" selected="0">
            <x v="0"/>
          </reference>
          <reference field="4" count="1" selected="0">
            <x v="3"/>
          </reference>
        </references>
      </pivotArea>
    </chartFormat>
    <chartFormat chart="5" format="19" series="1">
      <pivotArea type="data" outline="0" fieldPosition="0">
        <references count="2">
          <reference field="4294967294" count="1" selected="0">
            <x v="0"/>
          </reference>
          <reference field="4" count="1" selected="0">
            <x v="4"/>
          </reference>
        </references>
      </pivotArea>
    </chartFormat>
    <chartFormat chart="5" format="20" series="1">
      <pivotArea type="data" outline="0" fieldPosition="0">
        <references count="2">
          <reference field="4294967294" count="1" selected="0">
            <x v="0"/>
          </reference>
          <reference field="4" count="1" selected="0">
            <x v="5"/>
          </reference>
        </references>
      </pivotArea>
    </chartFormat>
    <chartFormat chart="5" format="21"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bracket" xr10:uid="{00000000-0013-0000-FFFF-FFFF01000000}" sourceName="Year bracket">
  <pivotTables>
    <pivotTable tabId="3" name="PivotTable7"/>
    <pivotTable tabId="3" name="PivotTable6"/>
    <pivotTable tabId="3" name="PivotTable8"/>
  </pivotTables>
  <data>
    <tabular pivotCacheId="842156382">
      <items count="8">
        <i x="0" s="1"/>
        <i x="2" s="1"/>
        <i x="3" s="1"/>
        <i x="4" s="1"/>
        <i x="5" s="1"/>
        <i x="6" s="1"/>
        <i x="7"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bracket" xr10:uid="{00000000-0014-0000-FFFF-FFFF01000000}" cache="Slicer_Year_bracket" caption="Year bracke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0"/>
  <sheetViews>
    <sheetView workbookViewId="0">
      <selection activeCell="F101" sqref="F101"/>
    </sheetView>
  </sheetViews>
  <sheetFormatPr defaultColWidth="11" defaultRowHeight="15.95"/>
  <cols>
    <col min="1" max="1" width="24.5" customWidth="1"/>
    <col min="3" max="3" width="40.625" customWidth="1"/>
    <col min="4" max="4" width="38.875" customWidth="1"/>
  </cols>
  <sheetData>
    <row r="1" spans="1:4">
      <c r="A1" t="s">
        <v>0</v>
      </c>
      <c r="B1" t="s">
        <v>1</v>
      </c>
      <c r="C1" t="s">
        <v>2</v>
      </c>
      <c r="D1" t="s">
        <v>3</v>
      </c>
    </row>
    <row r="2" spans="1:4">
      <c r="A2" t="s">
        <v>4</v>
      </c>
      <c r="B2">
        <v>1995</v>
      </c>
      <c r="C2">
        <v>12832774</v>
      </c>
      <c r="D2" t="s">
        <v>5</v>
      </c>
    </row>
    <row r="3" spans="1:4">
      <c r="A3" t="s">
        <v>6</v>
      </c>
      <c r="B3">
        <v>1995</v>
      </c>
      <c r="C3">
        <v>101567080</v>
      </c>
      <c r="D3" t="s">
        <v>7</v>
      </c>
    </row>
    <row r="4" spans="1:4">
      <c r="A4" t="s">
        <v>8</v>
      </c>
      <c r="B4">
        <v>1995</v>
      </c>
      <c r="C4">
        <v>114378800</v>
      </c>
      <c r="D4" t="s">
        <v>9</v>
      </c>
    </row>
    <row r="5" spans="1:4">
      <c r="A5" t="s">
        <v>10</v>
      </c>
      <c r="B5">
        <v>1995</v>
      </c>
      <c r="C5">
        <v>299340380</v>
      </c>
      <c r="D5" t="s">
        <v>11</v>
      </c>
    </row>
    <row r="6" spans="1:4">
      <c r="A6" t="s">
        <v>12</v>
      </c>
      <c r="B6">
        <v>1995</v>
      </c>
      <c r="C6">
        <v>10119565</v>
      </c>
      <c r="D6" t="s">
        <v>13</v>
      </c>
    </row>
    <row r="7" spans="1:4">
      <c r="A7" t="s">
        <v>14</v>
      </c>
      <c r="B7">
        <v>1995</v>
      </c>
      <c r="C7">
        <v>10150115</v>
      </c>
      <c r="D7" s="1" t="s">
        <v>15</v>
      </c>
    </row>
    <row r="8" spans="1:4">
      <c r="A8" t="s">
        <v>16</v>
      </c>
      <c r="B8">
        <v>1995</v>
      </c>
      <c r="C8">
        <v>4779760</v>
      </c>
      <c r="D8" t="s">
        <v>17</v>
      </c>
    </row>
    <row r="9" spans="1:4">
      <c r="A9" t="s">
        <v>4</v>
      </c>
      <c r="B9">
        <v>1996</v>
      </c>
      <c r="C9">
        <v>14155691</v>
      </c>
      <c r="D9" t="s">
        <v>5</v>
      </c>
    </row>
    <row r="10" spans="1:4">
      <c r="A10" t="s">
        <v>6</v>
      </c>
      <c r="B10">
        <v>1996</v>
      </c>
      <c r="C10">
        <v>109251144</v>
      </c>
      <c r="D10" t="s">
        <v>7</v>
      </c>
    </row>
    <row r="11" spans="1:4">
      <c r="A11" t="s">
        <v>8</v>
      </c>
      <c r="B11">
        <v>1996</v>
      </c>
      <c r="C11">
        <v>125587384</v>
      </c>
      <c r="D11" t="s">
        <v>9</v>
      </c>
    </row>
    <row r="12" spans="1:4">
      <c r="A12" t="s">
        <v>10</v>
      </c>
      <c r="B12">
        <v>1996</v>
      </c>
      <c r="C12">
        <v>381872800</v>
      </c>
      <c r="D12" t="s">
        <v>11</v>
      </c>
    </row>
    <row r="13" spans="1:4">
      <c r="A13" t="s">
        <v>12</v>
      </c>
      <c r="B13">
        <v>1996</v>
      </c>
      <c r="C13">
        <v>9920710</v>
      </c>
      <c r="D13" t="s">
        <v>13</v>
      </c>
    </row>
    <row r="14" spans="1:4">
      <c r="A14" t="s">
        <v>14</v>
      </c>
      <c r="B14">
        <v>1996</v>
      </c>
      <c r="C14">
        <v>8435827</v>
      </c>
      <c r="D14" s="1" t="s">
        <v>15</v>
      </c>
    </row>
    <row r="15" spans="1:4">
      <c r="A15" t="s">
        <v>16</v>
      </c>
      <c r="B15">
        <v>1996</v>
      </c>
      <c r="C15">
        <v>5089573</v>
      </c>
      <c r="D15" t="s">
        <v>17</v>
      </c>
    </row>
    <row r="16" spans="1:4">
      <c r="A16" t="s">
        <v>4</v>
      </c>
      <c r="B16">
        <v>1997</v>
      </c>
      <c r="C16">
        <v>13967372</v>
      </c>
      <c r="D16" t="s">
        <v>5</v>
      </c>
    </row>
    <row r="17" spans="1:4">
      <c r="A17" t="s">
        <v>6</v>
      </c>
      <c r="B17">
        <v>1997</v>
      </c>
      <c r="C17">
        <v>114045180</v>
      </c>
      <c r="D17" t="s">
        <v>7</v>
      </c>
    </row>
    <row r="18" spans="1:4">
      <c r="A18" t="s">
        <v>8</v>
      </c>
      <c r="B18">
        <v>1997</v>
      </c>
      <c r="C18">
        <v>130557200</v>
      </c>
      <c r="D18" t="s">
        <v>9</v>
      </c>
    </row>
    <row r="19" spans="1:4">
      <c r="A19" t="s">
        <v>10</v>
      </c>
      <c r="B19">
        <v>1997</v>
      </c>
      <c r="C19">
        <v>432696580</v>
      </c>
      <c r="D19" t="s">
        <v>11</v>
      </c>
    </row>
    <row r="20" spans="1:4">
      <c r="A20" t="s">
        <v>12</v>
      </c>
      <c r="B20">
        <v>1997</v>
      </c>
      <c r="C20">
        <v>10553928</v>
      </c>
      <c r="D20" t="s">
        <v>13</v>
      </c>
    </row>
    <row r="21" spans="1:4">
      <c r="A21" t="s">
        <v>14</v>
      </c>
      <c r="B21">
        <v>1997</v>
      </c>
      <c r="C21">
        <v>9140661</v>
      </c>
      <c r="D21" s="1" t="s">
        <v>15</v>
      </c>
    </row>
    <row r="22" spans="1:4">
      <c r="A22" t="s">
        <v>16</v>
      </c>
      <c r="B22">
        <v>1997</v>
      </c>
      <c r="C22">
        <v>5426766</v>
      </c>
      <c r="D22" t="s">
        <v>17</v>
      </c>
    </row>
    <row r="23" spans="1:4">
      <c r="A23" t="s">
        <v>4</v>
      </c>
      <c r="B23">
        <v>1998</v>
      </c>
      <c r="C23">
        <v>15619527</v>
      </c>
      <c r="D23" t="s">
        <v>5</v>
      </c>
    </row>
    <row r="24" spans="1:4">
      <c r="A24" t="s">
        <v>6</v>
      </c>
      <c r="B24">
        <v>1998</v>
      </c>
      <c r="C24">
        <v>119572030</v>
      </c>
      <c r="D24" t="s">
        <v>7</v>
      </c>
    </row>
    <row r="25" spans="1:4">
      <c r="A25" t="s">
        <v>8</v>
      </c>
      <c r="B25">
        <v>1998</v>
      </c>
      <c r="C25">
        <v>131372620</v>
      </c>
      <c r="D25" t="s">
        <v>9</v>
      </c>
    </row>
    <row r="26" spans="1:4">
      <c r="A26" t="s">
        <v>10</v>
      </c>
      <c r="B26">
        <v>1998</v>
      </c>
      <c r="C26">
        <v>449979100</v>
      </c>
      <c r="D26" t="s">
        <v>11</v>
      </c>
    </row>
    <row r="27" spans="1:4">
      <c r="A27" t="s">
        <v>12</v>
      </c>
      <c r="B27">
        <v>1998</v>
      </c>
      <c r="C27">
        <v>11949030</v>
      </c>
      <c r="D27" t="s">
        <v>13</v>
      </c>
    </row>
    <row r="28" spans="1:4">
      <c r="A28" t="s">
        <v>14</v>
      </c>
      <c r="B28">
        <v>1998</v>
      </c>
      <c r="C28">
        <v>10631038</v>
      </c>
      <c r="D28" s="1" t="s">
        <v>15</v>
      </c>
    </row>
    <row r="29" spans="1:4">
      <c r="A29" t="s">
        <v>16</v>
      </c>
      <c r="B29">
        <v>1998</v>
      </c>
      <c r="C29">
        <v>5627012</v>
      </c>
      <c r="D29" t="s">
        <v>17</v>
      </c>
    </row>
    <row r="30" spans="1:4">
      <c r="A30" t="s">
        <v>4</v>
      </c>
      <c r="B30">
        <v>1999</v>
      </c>
      <c r="C30">
        <v>15523998</v>
      </c>
      <c r="D30" t="s">
        <v>5</v>
      </c>
    </row>
    <row r="31" spans="1:4">
      <c r="A31" t="s">
        <v>6</v>
      </c>
      <c r="B31">
        <v>1999</v>
      </c>
      <c r="C31">
        <v>121239190</v>
      </c>
      <c r="D31" t="s">
        <v>7</v>
      </c>
    </row>
    <row r="32" spans="1:4">
      <c r="A32" t="s">
        <v>8</v>
      </c>
      <c r="B32">
        <v>1999</v>
      </c>
      <c r="C32">
        <v>148024540</v>
      </c>
      <c r="D32" t="s">
        <v>9</v>
      </c>
    </row>
    <row r="33" spans="1:4">
      <c r="A33" t="s">
        <v>10</v>
      </c>
      <c r="B33">
        <v>1999</v>
      </c>
      <c r="C33">
        <v>463903740</v>
      </c>
      <c r="D33" t="s">
        <v>11</v>
      </c>
    </row>
    <row r="34" spans="1:4">
      <c r="A34" t="s">
        <v>12</v>
      </c>
      <c r="B34">
        <v>1999</v>
      </c>
      <c r="C34">
        <v>12279016</v>
      </c>
      <c r="D34" t="s">
        <v>13</v>
      </c>
    </row>
    <row r="35" spans="1:4">
      <c r="A35" t="s">
        <v>14</v>
      </c>
      <c r="B35">
        <v>1999</v>
      </c>
      <c r="C35">
        <v>11328200</v>
      </c>
      <c r="D35" s="1" t="s">
        <v>15</v>
      </c>
    </row>
    <row r="36" spans="1:4">
      <c r="A36" t="s">
        <v>16</v>
      </c>
      <c r="B36">
        <v>1999</v>
      </c>
      <c r="C36">
        <v>6155573</v>
      </c>
      <c r="D36" t="s">
        <v>17</v>
      </c>
    </row>
    <row r="37" spans="1:4">
      <c r="A37" t="s">
        <v>4</v>
      </c>
      <c r="B37">
        <v>2000</v>
      </c>
      <c r="C37">
        <v>16495090</v>
      </c>
      <c r="D37" t="s">
        <v>5</v>
      </c>
    </row>
    <row r="38" spans="1:4">
      <c r="A38" t="s">
        <v>6</v>
      </c>
      <c r="B38">
        <v>2000</v>
      </c>
      <c r="C38">
        <v>130507890</v>
      </c>
      <c r="D38" t="s">
        <v>7</v>
      </c>
    </row>
    <row r="39" spans="1:4">
      <c r="A39" t="s">
        <v>8</v>
      </c>
      <c r="B39">
        <v>2000</v>
      </c>
      <c r="C39">
        <v>168370610</v>
      </c>
      <c r="D39" t="s">
        <v>9</v>
      </c>
    </row>
    <row r="40" spans="1:4">
      <c r="A40" t="s">
        <v>10</v>
      </c>
      <c r="B40">
        <v>2000</v>
      </c>
      <c r="C40">
        <v>480935520</v>
      </c>
      <c r="D40" t="s">
        <v>11</v>
      </c>
    </row>
    <row r="41" spans="1:4">
      <c r="A41" t="s">
        <v>12</v>
      </c>
      <c r="B41">
        <v>2000</v>
      </c>
      <c r="C41">
        <v>16939676</v>
      </c>
      <c r="D41" t="s">
        <v>13</v>
      </c>
    </row>
    <row r="42" spans="1:4">
      <c r="A42" t="s">
        <v>14</v>
      </c>
      <c r="B42">
        <v>2000</v>
      </c>
      <c r="C42">
        <v>11891885</v>
      </c>
      <c r="D42" s="1" t="s">
        <v>15</v>
      </c>
    </row>
    <row r="43" spans="1:4">
      <c r="A43" t="s">
        <v>16</v>
      </c>
      <c r="B43">
        <v>2000</v>
      </c>
      <c r="C43">
        <v>8098234</v>
      </c>
      <c r="D43" t="s">
        <v>17</v>
      </c>
    </row>
    <row r="44" spans="1:4">
      <c r="A44" t="s">
        <v>4</v>
      </c>
      <c r="B44">
        <v>2001</v>
      </c>
      <c r="C44">
        <v>17826482</v>
      </c>
      <c r="D44" t="s">
        <v>5</v>
      </c>
    </row>
    <row r="45" spans="1:4">
      <c r="A45" t="s">
        <v>6</v>
      </c>
      <c r="B45">
        <v>2001</v>
      </c>
      <c r="C45">
        <v>125493330</v>
      </c>
      <c r="D45" t="s">
        <v>7</v>
      </c>
    </row>
    <row r="46" spans="1:4">
      <c r="A46" t="s">
        <v>8</v>
      </c>
      <c r="B46">
        <v>2001</v>
      </c>
      <c r="C46">
        <v>175153070</v>
      </c>
      <c r="D46" t="s">
        <v>9</v>
      </c>
    </row>
    <row r="47" spans="1:4">
      <c r="A47" t="s">
        <v>10</v>
      </c>
      <c r="B47">
        <v>2001</v>
      </c>
      <c r="C47">
        <v>464764100</v>
      </c>
      <c r="D47" t="s">
        <v>11</v>
      </c>
    </row>
    <row r="48" spans="1:4">
      <c r="A48" t="s">
        <v>12</v>
      </c>
      <c r="B48">
        <v>2001</v>
      </c>
      <c r="C48">
        <v>18354500</v>
      </c>
      <c r="D48" t="s">
        <v>13</v>
      </c>
    </row>
    <row r="49" spans="1:4">
      <c r="A49" t="s">
        <v>14</v>
      </c>
      <c r="B49">
        <v>2001</v>
      </c>
      <c r="C49">
        <v>12927437</v>
      </c>
      <c r="D49" s="1" t="s">
        <v>15</v>
      </c>
    </row>
    <row r="50" spans="1:4">
      <c r="A50" t="s">
        <v>16</v>
      </c>
      <c r="B50">
        <v>2001</v>
      </c>
      <c r="C50">
        <v>8455692</v>
      </c>
      <c r="D50" t="s">
        <v>17</v>
      </c>
    </row>
    <row r="51" spans="1:4">
      <c r="A51" t="s">
        <v>4</v>
      </c>
      <c r="B51">
        <v>2002</v>
      </c>
      <c r="C51">
        <v>19361310</v>
      </c>
      <c r="D51" t="s">
        <v>5</v>
      </c>
    </row>
    <row r="52" spans="1:4">
      <c r="A52" t="s">
        <v>6</v>
      </c>
      <c r="B52">
        <v>2002</v>
      </c>
      <c r="C52">
        <v>121307816</v>
      </c>
      <c r="D52" t="s">
        <v>7</v>
      </c>
    </row>
    <row r="53" spans="1:4">
      <c r="A53" t="s">
        <v>8</v>
      </c>
      <c r="B53">
        <v>2002</v>
      </c>
      <c r="C53">
        <v>189317710</v>
      </c>
      <c r="D53" t="s">
        <v>9</v>
      </c>
    </row>
    <row r="54" spans="1:4">
      <c r="A54" t="s">
        <v>10</v>
      </c>
      <c r="B54">
        <v>2002</v>
      </c>
      <c r="C54">
        <v>469437060</v>
      </c>
      <c r="D54" t="s">
        <v>11</v>
      </c>
    </row>
    <row r="55" spans="1:4">
      <c r="A55" t="s">
        <v>12</v>
      </c>
      <c r="B55">
        <v>2002</v>
      </c>
      <c r="C55">
        <v>20863248</v>
      </c>
      <c r="D55" t="s">
        <v>13</v>
      </c>
    </row>
    <row r="56" spans="1:4">
      <c r="A56" t="s">
        <v>14</v>
      </c>
      <c r="B56">
        <v>2002</v>
      </c>
      <c r="C56">
        <v>12763316</v>
      </c>
      <c r="D56" s="1" t="s">
        <v>15</v>
      </c>
    </row>
    <row r="57" spans="1:4">
      <c r="A57" t="s">
        <v>16</v>
      </c>
      <c r="B57">
        <v>2002</v>
      </c>
      <c r="C57">
        <v>9381315</v>
      </c>
      <c r="D57" t="s">
        <v>17</v>
      </c>
    </row>
    <row r="58" spans="1:4">
      <c r="A58" t="s">
        <v>4</v>
      </c>
      <c r="B58">
        <v>2003</v>
      </c>
      <c r="C58">
        <v>19420966</v>
      </c>
      <c r="D58" t="s">
        <v>5</v>
      </c>
    </row>
    <row r="59" spans="1:4">
      <c r="A59" t="s">
        <v>6</v>
      </c>
      <c r="B59">
        <v>2003</v>
      </c>
      <c r="C59">
        <v>115345330</v>
      </c>
      <c r="D59" t="s">
        <v>7</v>
      </c>
    </row>
    <row r="60" spans="1:4">
      <c r="A60" t="s">
        <v>8</v>
      </c>
      <c r="B60">
        <v>2003</v>
      </c>
      <c r="C60">
        <v>175612770</v>
      </c>
      <c r="D60" t="s">
        <v>9</v>
      </c>
    </row>
    <row r="61" spans="1:4">
      <c r="A61" t="s">
        <v>10</v>
      </c>
      <c r="B61">
        <v>2003</v>
      </c>
      <c r="C61">
        <v>477238400</v>
      </c>
      <c r="D61" t="s">
        <v>11</v>
      </c>
    </row>
    <row r="62" spans="1:4">
      <c r="A62" t="s">
        <v>12</v>
      </c>
      <c r="B62">
        <v>2003</v>
      </c>
      <c r="C62">
        <v>21081484</v>
      </c>
      <c r="D62" t="s">
        <v>13</v>
      </c>
    </row>
    <row r="63" spans="1:4">
      <c r="A63" t="s">
        <v>14</v>
      </c>
      <c r="B63">
        <v>2003</v>
      </c>
      <c r="C63">
        <v>13306832</v>
      </c>
      <c r="D63" s="1" t="s">
        <v>15</v>
      </c>
    </row>
    <row r="64" spans="1:4">
      <c r="A64" t="s">
        <v>16</v>
      </c>
      <c r="B64">
        <v>2003</v>
      </c>
      <c r="C64">
        <v>9831660</v>
      </c>
      <c r="D64" t="s">
        <v>17</v>
      </c>
    </row>
    <row r="65" spans="1:4">
      <c r="A65" t="s">
        <v>4</v>
      </c>
      <c r="B65">
        <v>2004</v>
      </c>
      <c r="C65">
        <v>20437188</v>
      </c>
      <c r="D65" t="s">
        <v>5</v>
      </c>
    </row>
    <row r="66" spans="1:4">
      <c r="A66" t="s">
        <v>6</v>
      </c>
      <c r="B66">
        <v>2004</v>
      </c>
      <c r="C66">
        <v>130644650</v>
      </c>
      <c r="D66" t="s">
        <v>7</v>
      </c>
    </row>
    <row r="67" spans="1:4">
      <c r="A67" t="s">
        <v>8</v>
      </c>
      <c r="B67">
        <v>2004</v>
      </c>
      <c r="C67">
        <v>218112210</v>
      </c>
      <c r="D67" t="s">
        <v>9</v>
      </c>
    </row>
    <row r="68" spans="1:4">
      <c r="A68" t="s">
        <v>10</v>
      </c>
      <c r="B68">
        <v>2004</v>
      </c>
      <c r="C68">
        <v>527873760</v>
      </c>
      <c r="D68" t="s">
        <v>11</v>
      </c>
    </row>
    <row r="69" spans="1:4">
      <c r="A69" t="s">
        <v>12</v>
      </c>
      <c r="B69">
        <v>2004</v>
      </c>
      <c r="C69">
        <v>24797046</v>
      </c>
      <c r="D69" t="s">
        <v>13</v>
      </c>
    </row>
    <row r="70" spans="1:4">
      <c r="A70" t="s">
        <v>14</v>
      </c>
      <c r="B70">
        <v>2004</v>
      </c>
      <c r="C70">
        <v>15823626</v>
      </c>
      <c r="D70" s="1" t="s">
        <v>15</v>
      </c>
    </row>
    <row r="71" spans="1:4">
      <c r="A71" t="s">
        <v>16</v>
      </c>
      <c r="B71">
        <v>2004</v>
      </c>
      <c r="C71">
        <v>11306415</v>
      </c>
      <c r="D71" t="s">
        <v>17</v>
      </c>
    </row>
    <row r="72" spans="1:4">
      <c r="A72" t="s">
        <v>4</v>
      </c>
      <c r="B72">
        <v>2005</v>
      </c>
      <c r="C72">
        <v>21475854</v>
      </c>
      <c r="D72" t="s">
        <v>5</v>
      </c>
    </row>
    <row r="73" spans="1:4">
      <c r="A73" t="s">
        <v>6</v>
      </c>
      <c r="B73">
        <v>2005</v>
      </c>
      <c r="C73">
        <v>137964740</v>
      </c>
      <c r="D73" t="s">
        <v>7</v>
      </c>
    </row>
    <row r="74" spans="1:4">
      <c r="A74" t="s">
        <v>8</v>
      </c>
      <c r="B74">
        <v>2005</v>
      </c>
      <c r="C74">
        <v>235269810</v>
      </c>
      <c r="D74" t="s">
        <v>9</v>
      </c>
    </row>
    <row r="75" spans="1:4">
      <c r="A75" t="s">
        <v>10</v>
      </c>
      <c r="B75">
        <v>2005</v>
      </c>
      <c r="C75">
        <v>567127100</v>
      </c>
      <c r="D75" t="s">
        <v>11</v>
      </c>
    </row>
    <row r="76" spans="1:4">
      <c r="A76" t="s">
        <v>12</v>
      </c>
      <c r="B76">
        <v>2005</v>
      </c>
      <c r="C76">
        <v>25142114</v>
      </c>
      <c r="D76" t="s">
        <v>13</v>
      </c>
    </row>
    <row r="77" spans="1:4">
      <c r="A77" t="s">
        <v>14</v>
      </c>
      <c r="B77">
        <v>2005</v>
      </c>
      <c r="C77">
        <v>20570262</v>
      </c>
      <c r="D77" s="1" t="s">
        <v>15</v>
      </c>
    </row>
    <row r="78" spans="1:4">
      <c r="A78" t="s">
        <v>16</v>
      </c>
      <c r="B78">
        <v>2005</v>
      </c>
      <c r="C78">
        <v>10928877</v>
      </c>
      <c r="D78" t="s">
        <v>17</v>
      </c>
    </row>
    <row r="79" spans="1:4">
      <c r="A79" t="s">
        <v>4</v>
      </c>
      <c r="B79">
        <v>2006</v>
      </c>
      <c r="C79">
        <v>26401442</v>
      </c>
      <c r="D79" t="s">
        <v>5</v>
      </c>
    </row>
    <row r="80" spans="1:4">
      <c r="A80" t="s">
        <v>6</v>
      </c>
      <c r="B80">
        <v>2006</v>
      </c>
      <c r="C80">
        <v>144649500</v>
      </c>
      <c r="D80" t="s">
        <v>7</v>
      </c>
    </row>
    <row r="81" spans="1:4">
      <c r="A81" t="s">
        <v>8</v>
      </c>
      <c r="B81">
        <v>2006</v>
      </c>
      <c r="C81">
        <v>250130820</v>
      </c>
      <c r="D81" t="s">
        <v>9</v>
      </c>
    </row>
    <row r="82" spans="1:4">
      <c r="A82" t="s">
        <v>10</v>
      </c>
      <c r="B82">
        <v>2006</v>
      </c>
      <c r="C82">
        <v>587205440</v>
      </c>
      <c r="D82" t="s">
        <v>11</v>
      </c>
    </row>
    <row r="83" spans="1:4">
      <c r="A83" t="s">
        <v>12</v>
      </c>
      <c r="B83">
        <v>2006</v>
      </c>
      <c r="C83">
        <v>26511154</v>
      </c>
      <c r="D83" t="s">
        <v>13</v>
      </c>
    </row>
    <row r="84" spans="1:4">
      <c r="A84" t="s">
        <v>14</v>
      </c>
      <c r="B84">
        <v>2006</v>
      </c>
      <c r="C84">
        <v>16337972</v>
      </c>
      <c r="D84" s="1" t="s">
        <v>15</v>
      </c>
    </row>
    <row r="85" spans="1:4">
      <c r="A85" t="s">
        <v>16</v>
      </c>
      <c r="B85">
        <v>2006</v>
      </c>
      <c r="C85">
        <v>12311288</v>
      </c>
      <c r="D85" t="s">
        <v>17</v>
      </c>
    </row>
    <row r="86" spans="1:4">
      <c r="A86" t="s">
        <v>4</v>
      </c>
      <c r="B86">
        <v>2007</v>
      </c>
      <c r="C86">
        <v>30213164</v>
      </c>
      <c r="D86" t="s">
        <v>5</v>
      </c>
    </row>
    <row r="87" spans="1:4">
      <c r="A87" t="s">
        <v>6</v>
      </c>
      <c r="B87">
        <v>2007</v>
      </c>
      <c r="C87">
        <v>151932460</v>
      </c>
      <c r="D87" t="s">
        <v>7</v>
      </c>
    </row>
    <row r="88" spans="1:4">
      <c r="A88" t="s">
        <v>8</v>
      </c>
      <c r="B88">
        <v>2007</v>
      </c>
      <c r="C88">
        <v>270264200</v>
      </c>
      <c r="D88" t="s">
        <v>9</v>
      </c>
    </row>
    <row r="89" spans="1:4">
      <c r="A89" t="s">
        <v>10</v>
      </c>
      <c r="B89">
        <v>2007</v>
      </c>
      <c r="C89">
        <v>622667800</v>
      </c>
      <c r="D89" t="s">
        <v>11</v>
      </c>
    </row>
    <row r="90" spans="1:4">
      <c r="A90" t="s">
        <v>12</v>
      </c>
      <c r="B90">
        <v>2007</v>
      </c>
      <c r="C90">
        <v>29504518</v>
      </c>
      <c r="D90" t="s">
        <v>13</v>
      </c>
    </row>
    <row r="91" spans="1:4">
      <c r="A91" t="s">
        <v>14</v>
      </c>
      <c r="B91">
        <v>2007</v>
      </c>
      <c r="C91">
        <v>21838666</v>
      </c>
      <c r="D91" s="1" t="s">
        <v>15</v>
      </c>
    </row>
    <row r="92" spans="1:4">
      <c r="A92" t="s">
        <v>16</v>
      </c>
      <c r="B92">
        <v>2007</v>
      </c>
      <c r="C92">
        <v>14351938</v>
      </c>
      <c r="D92" t="s">
        <v>17</v>
      </c>
    </row>
    <row r="93" spans="1:4">
      <c r="A93" t="s">
        <v>4</v>
      </c>
      <c r="B93">
        <v>2008</v>
      </c>
      <c r="C93">
        <v>31113262</v>
      </c>
      <c r="D93" t="s">
        <v>5</v>
      </c>
    </row>
    <row r="94" spans="1:4">
      <c r="A94" t="s">
        <v>6</v>
      </c>
      <c r="B94">
        <v>2008</v>
      </c>
      <c r="C94">
        <v>152365360</v>
      </c>
      <c r="D94" t="s">
        <v>7</v>
      </c>
    </row>
    <row r="95" spans="1:4">
      <c r="A95" t="s">
        <v>8</v>
      </c>
      <c r="B95">
        <v>2008</v>
      </c>
      <c r="C95">
        <v>267929740</v>
      </c>
      <c r="D95" t="s">
        <v>9</v>
      </c>
    </row>
    <row r="96" spans="1:4">
      <c r="A96" t="s">
        <v>10</v>
      </c>
      <c r="B96">
        <v>2008</v>
      </c>
      <c r="C96">
        <v>628069060</v>
      </c>
      <c r="D96" t="s">
        <v>11</v>
      </c>
    </row>
    <row r="97" spans="1:4">
      <c r="A97" t="s">
        <v>12</v>
      </c>
      <c r="B97">
        <v>2008</v>
      </c>
      <c r="C97">
        <v>28246012</v>
      </c>
      <c r="D97" t="s">
        <v>13</v>
      </c>
    </row>
    <row r="98" spans="1:4">
      <c r="A98" t="s">
        <v>14</v>
      </c>
      <c r="B98">
        <v>2008</v>
      </c>
      <c r="C98">
        <v>22162066</v>
      </c>
      <c r="D98" s="1" t="s">
        <v>15</v>
      </c>
    </row>
    <row r="99" spans="1:4">
      <c r="A99" t="s">
        <v>16</v>
      </c>
      <c r="B99">
        <v>2008</v>
      </c>
      <c r="C99">
        <v>14844838</v>
      </c>
      <c r="D99" t="s">
        <v>17</v>
      </c>
    </row>
    <row r="100" spans="1:4">
      <c r="A100" t="s">
        <v>4</v>
      </c>
      <c r="B100">
        <v>2009</v>
      </c>
      <c r="C100">
        <v>28588780</v>
      </c>
      <c r="D100" t="s">
        <v>5</v>
      </c>
    </row>
    <row r="101" spans="1:4">
      <c r="A101" t="s">
        <v>6</v>
      </c>
      <c r="B101">
        <v>2009</v>
      </c>
      <c r="C101">
        <v>147419840</v>
      </c>
      <c r="D101" t="s">
        <v>7</v>
      </c>
    </row>
    <row r="102" spans="1:4">
      <c r="A102" t="s">
        <v>8</v>
      </c>
      <c r="B102">
        <v>2009</v>
      </c>
      <c r="C102">
        <v>264840400</v>
      </c>
      <c r="D102" t="s">
        <v>9</v>
      </c>
    </row>
    <row r="103" spans="1:4">
      <c r="A103" t="s">
        <v>10</v>
      </c>
      <c r="B103">
        <v>2009</v>
      </c>
      <c r="C103">
        <v>597125200</v>
      </c>
      <c r="D103" t="s">
        <v>11</v>
      </c>
    </row>
    <row r="104" spans="1:4">
      <c r="A104" t="s">
        <v>12</v>
      </c>
      <c r="B104">
        <v>2009</v>
      </c>
      <c r="C104">
        <v>30365486</v>
      </c>
      <c r="D104" t="s">
        <v>13</v>
      </c>
    </row>
    <row r="105" spans="1:4">
      <c r="A105" t="s">
        <v>14</v>
      </c>
      <c r="B105">
        <v>2009</v>
      </c>
      <c r="C105">
        <v>22400594</v>
      </c>
      <c r="D105" s="1" t="s">
        <v>15</v>
      </c>
    </row>
    <row r="106" spans="1:4">
      <c r="A106" t="s">
        <v>16</v>
      </c>
      <c r="B106">
        <v>2009</v>
      </c>
      <c r="C106">
        <v>15666971</v>
      </c>
      <c r="D106" t="s">
        <v>17</v>
      </c>
    </row>
    <row r="107" spans="1:4">
      <c r="A107" t="s">
        <v>4</v>
      </c>
      <c r="B107">
        <v>2010</v>
      </c>
      <c r="C107">
        <v>31106950</v>
      </c>
      <c r="D107" t="s">
        <v>5</v>
      </c>
    </row>
    <row r="108" spans="1:4">
      <c r="A108" t="s">
        <v>6</v>
      </c>
      <c r="B108">
        <v>2010</v>
      </c>
      <c r="C108">
        <v>157585920</v>
      </c>
      <c r="D108" t="s">
        <v>7</v>
      </c>
    </row>
    <row r="109" spans="1:4">
      <c r="A109" t="s">
        <v>8</v>
      </c>
      <c r="B109">
        <v>2010</v>
      </c>
      <c r="C109">
        <v>293890240</v>
      </c>
      <c r="D109" t="s">
        <v>9</v>
      </c>
    </row>
    <row r="110" spans="1:4">
      <c r="A110" t="s">
        <v>10</v>
      </c>
      <c r="B110">
        <v>2010</v>
      </c>
      <c r="C110">
        <v>617293400</v>
      </c>
      <c r="D110" t="s">
        <v>11</v>
      </c>
    </row>
    <row r="111" spans="1:4">
      <c r="A111" t="s">
        <v>12</v>
      </c>
      <c r="B111">
        <v>2010</v>
      </c>
      <c r="C111">
        <v>33532906</v>
      </c>
      <c r="D111" t="s">
        <v>13</v>
      </c>
    </row>
    <row r="112" spans="1:4">
      <c r="A112" t="s">
        <v>14</v>
      </c>
      <c r="B112">
        <v>2010</v>
      </c>
      <c r="C112">
        <v>24320432</v>
      </c>
      <c r="D112" s="1" t="s">
        <v>15</v>
      </c>
    </row>
    <row r="113" spans="1:4">
      <c r="A113" t="s">
        <v>16</v>
      </c>
      <c r="B113">
        <v>2010</v>
      </c>
      <c r="C113">
        <v>19199696</v>
      </c>
      <c r="D113" t="s">
        <v>17</v>
      </c>
    </row>
    <row r="114" spans="1:4">
      <c r="A114" t="s">
        <v>4</v>
      </c>
      <c r="B114">
        <v>2011</v>
      </c>
      <c r="C114">
        <v>28951870</v>
      </c>
      <c r="D114" t="s">
        <v>5</v>
      </c>
    </row>
    <row r="115" spans="1:4">
      <c r="A115" t="s">
        <v>6</v>
      </c>
      <c r="B115">
        <v>2011</v>
      </c>
      <c r="C115">
        <v>166080160</v>
      </c>
      <c r="D115" t="s">
        <v>7</v>
      </c>
    </row>
    <row r="116" spans="1:4">
      <c r="A116" t="s">
        <v>8</v>
      </c>
      <c r="B116">
        <v>2011</v>
      </c>
      <c r="C116">
        <v>313200000</v>
      </c>
      <c r="D116" t="s">
        <v>9</v>
      </c>
    </row>
    <row r="117" spans="1:4">
      <c r="A117" t="s">
        <v>10</v>
      </c>
      <c r="B117">
        <v>2011</v>
      </c>
      <c r="C117">
        <v>656676000</v>
      </c>
      <c r="D117" t="s">
        <v>11</v>
      </c>
    </row>
    <row r="118" spans="1:4">
      <c r="A118" t="s">
        <v>12</v>
      </c>
      <c r="B118">
        <v>2011</v>
      </c>
      <c r="C118">
        <v>36278990</v>
      </c>
      <c r="D118" t="s">
        <v>13</v>
      </c>
    </row>
    <row r="119" spans="1:4">
      <c r="A119" t="s">
        <v>14</v>
      </c>
      <c r="B119">
        <v>2011</v>
      </c>
      <c r="C119">
        <v>26266600</v>
      </c>
      <c r="D119" s="1" t="s">
        <v>15</v>
      </c>
    </row>
    <row r="120" spans="1:4">
      <c r="A120" t="s">
        <v>16</v>
      </c>
      <c r="B120">
        <v>2011</v>
      </c>
      <c r="C120">
        <v>22542138</v>
      </c>
      <c r="D120" t="s">
        <v>17</v>
      </c>
    </row>
    <row r="121" spans="1:4">
      <c r="A121" t="s">
        <v>4</v>
      </c>
      <c r="B121">
        <v>2012</v>
      </c>
      <c r="C121">
        <v>31677132</v>
      </c>
      <c r="D121" t="s">
        <v>5</v>
      </c>
    </row>
    <row r="122" spans="1:4">
      <c r="A122" t="s">
        <v>6</v>
      </c>
      <c r="B122">
        <v>2012</v>
      </c>
      <c r="C122">
        <v>172825810</v>
      </c>
      <c r="D122" t="s">
        <v>7</v>
      </c>
    </row>
    <row r="123" spans="1:4">
      <c r="A123" t="s">
        <v>8</v>
      </c>
      <c r="B123">
        <v>2012</v>
      </c>
      <c r="C123">
        <v>332489800</v>
      </c>
      <c r="D123" t="s">
        <v>9</v>
      </c>
    </row>
    <row r="124" spans="1:4">
      <c r="A124" t="s">
        <v>10</v>
      </c>
      <c r="B124">
        <v>2012</v>
      </c>
      <c r="C124">
        <v>691416260</v>
      </c>
      <c r="D124" t="s">
        <v>11</v>
      </c>
    </row>
    <row r="125" spans="1:4">
      <c r="A125" t="s">
        <v>12</v>
      </c>
      <c r="B125">
        <v>2012</v>
      </c>
      <c r="C125">
        <v>37982252</v>
      </c>
      <c r="D125" t="s">
        <v>13</v>
      </c>
    </row>
    <row r="126" spans="1:4">
      <c r="A126" t="s">
        <v>14</v>
      </c>
      <c r="B126">
        <v>2012</v>
      </c>
      <c r="C126">
        <v>26102602</v>
      </c>
      <c r="D126" s="1" t="s">
        <v>15</v>
      </c>
    </row>
    <row r="127" spans="1:4">
      <c r="A127" t="s">
        <v>16</v>
      </c>
      <c r="B127">
        <v>2012</v>
      </c>
      <c r="C127">
        <v>21702706</v>
      </c>
      <c r="D127" t="s">
        <v>17</v>
      </c>
    </row>
    <row r="128" spans="1:4">
      <c r="A128" t="s">
        <v>4</v>
      </c>
      <c r="B128">
        <v>2013</v>
      </c>
      <c r="C128">
        <v>32783110</v>
      </c>
      <c r="D128" t="s">
        <v>5</v>
      </c>
    </row>
    <row r="129" spans="1:4">
      <c r="A129" t="s">
        <v>6</v>
      </c>
      <c r="B129">
        <v>2013</v>
      </c>
      <c r="C129">
        <v>178661580</v>
      </c>
      <c r="D129" t="s">
        <v>7</v>
      </c>
    </row>
    <row r="130" spans="1:4">
      <c r="A130" t="s">
        <v>8</v>
      </c>
      <c r="B130">
        <v>2013</v>
      </c>
      <c r="C130">
        <v>352570940</v>
      </c>
      <c r="D130" t="s">
        <v>9</v>
      </c>
    </row>
    <row r="131" spans="1:4">
      <c r="A131" t="s">
        <v>10</v>
      </c>
      <c r="B131">
        <v>2013</v>
      </c>
      <c r="C131">
        <v>713429950</v>
      </c>
      <c r="D131" t="s">
        <v>11</v>
      </c>
    </row>
    <row r="132" spans="1:4">
      <c r="A132" t="s">
        <v>12</v>
      </c>
      <c r="B132">
        <v>2013</v>
      </c>
      <c r="C132">
        <v>40624988</v>
      </c>
      <c r="D132" t="s">
        <v>13</v>
      </c>
    </row>
    <row r="133" spans="1:4">
      <c r="A133" t="s">
        <v>14</v>
      </c>
      <c r="B133">
        <v>2013</v>
      </c>
      <c r="C133">
        <v>26108500</v>
      </c>
      <c r="D133" s="1" t="s">
        <v>15</v>
      </c>
    </row>
    <row r="134" spans="1:4">
      <c r="A134" t="s">
        <v>16</v>
      </c>
      <c r="B134">
        <v>2013</v>
      </c>
      <c r="C134">
        <v>21828834</v>
      </c>
      <c r="D134" t="s">
        <v>17</v>
      </c>
    </row>
    <row r="135" spans="1:4">
      <c r="A135" t="s">
        <v>4</v>
      </c>
      <c r="B135">
        <v>2014</v>
      </c>
      <c r="C135">
        <v>35106084</v>
      </c>
      <c r="D135" t="s">
        <v>5</v>
      </c>
    </row>
    <row r="136" spans="1:4">
      <c r="A136" t="s">
        <v>6</v>
      </c>
      <c r="B136">
        <v>2014</v>
      </c>
      <c r="C136">
        <v>194032800</v>
      </c>
      <c r="D136" t="s">
        <v>7</v>
      </c>
    </row>
    <row r="137" spans="1:4">
      <c r="A137" t="s">
        <v>8</v>
      </c>
      <c r="B137">
        <v>2014</v>
      </c>
      <c r="C137">
        <v>374966240</v>
      </c>
      <c r="D137" t="s">
        <v>9</v>
      </c>
    </row>
    <row r="138" spans="1:4">
      <c r="A138" t="s">
        <v>10</v>
      </c>
      <c r="B138">
        <v>2014</v>
      </c>
      <c r="C138">
        <v>714251840</v>
      </c>
      <c r="D138" t="s">
        <v>11</v>
      </c>
    </row>
    <row r="139" spans="1:4">
      <c r="A139" t="s">
        <v>12</v>
      </c>
      <c r="B139">
        <v>2014</v>
      </c>
      <c r="C139">
        <v>49206770</v>
      </c>
      <c r="D139" t="s">
        <v>13</v>
      </c>
    </row>
    <row r="140" spans="1:4">
      <c r="A140" t="s">
        <v>14</v>
      </c>
      <c r="B140">
        <v>2014</v>
      </c>
      <c r="C140">
        <v>32897598</v>
      </c>
      <c r="D140" s="1" t="s">
        <v>15</v>
      </c>
    </row>
    <row r="141" spans="1:4">
      <c r="A141" t="s">
        <v>16</v>
      </c>
      <c r="B141">
        <v>2014</v>
      </c>
      <c r="C141">
        <v>26171518</v>
      </c>
      <c r="D141" t="s">
        <v>17</v>
      </c>
    </row>
    <row r="142" spans="1:4">
      <c r="A142" t="s">
        <v>4</v>
      </c>
      <c r="B142">
        <v>2015</v>
      </c>
      <c r="C142">
        <v>37680050</v>
      </c>
      <c r="D142" t="s">
        <v>5</v>
      </c>
    </row>
    <row r="143" spans="1:4">
      <c r="A143" t="s">
        <v>6</v>
      </c>
      <c r="B143">
        <v>2015</v>
      </c>
      <c r="C143">
        <v>203407280</v>
      </c>
      <c r="D143" t="s">
        <v>7</v>
      </c>
    </row>
    <row r="144" spans="1:4">
      <c r="A144" t="s">
        <v>8</v>
      </c>
      <c r="B144">
        <v>2015</v>
      </c>
      <c r="C144">
        <v>397531230</v>
      </c>
      <c r="D144" t="s">
        <v>9</v>
      </c>
    </row>
    <row r="145" spans="1:4">
      <c r="A145" t="s">
        <v>10</v>
      </c>
      <c r="B145">
        <v>2015</v>
      </c>
      <c r="C145">
        <v>732376960</v>
      </c>
      <c r="D145" t="s">
        <v>11</v>
      </c>
    </row>
    <row r="146" spans="1:4">
      <c r="A146" t="s">
        <v>12</v>
      </c>
      <c r="B146">
        <v>2015</v>
      </c>
      <c r="C146">
        <v>52290240</v>
      </c>
      <c r="D146" t="s">
        <v>13</v>
      </c>
    </row>
    <row r="147" spans="1:4">
      <c r="A147" t="s">
        <v>14</v>
      </c>
      <c r="B147">
        <v>2015</v>
      </c>
      <c r="C147">
        <v>36021100</v>
      </c>
      <c r="D147" s="1" t="s">
        <v>15</v>
      </c>
    </row>
    <row r="148" spans="1:4">
      <c r="A148" t="s">
        <v>16</v>
      </c>
      <c r="B148">
        <v>2015</v>
      </c>
      <c r="C148">
        <v>27129520</v>
      </c>
      <c r="D148" t="s">
        <v>17</v>
      </c>
    </row>
    <row r="149" spans="1:4">
      <c r="A149" t="s">
        <v>4</v>
      </c>
      <c r="B149">
        <v>2016</v>
      </c>
      <c r="C149">
        <v>41345020</v>
      </c>
      <c r="D149" t="s">
        <v>5</v>
      </c>
    </row>
    <row r="150" spans="1:4">
      <c r="A150" t="s">
        <v>6</v>
      </c>
      <c r="B150">
        <v>2016</v>
      </c>
      <c r="C150">
        <v>213916770</v>
      </c>
      <c r="D150" t="s">
        <v>7</v>
      </c>
    </row>
    <row r="151" spans="1:4">
      <c r="A151" t="s">
        <v>8</v>
      </c>
      <c r="B151">
        <v>2016</v>
      </c>
      <c r="C151">
        <v>419012100</v>
      </c>
      <c r="D151" t="s">
        <v>9</v>
      </c>
    </row>
    <row r="152" spans="1:4">
      <c r="A152" t="s">
        <v>10</v>
      </c>
      <c r="B152">
        <v>2016</v>
      </c>
      <c r="C152">
        <v>753796800</v>
      </c>
      <c r="D152" t="s">
        <v>11</v>
      </c>
    </row>
    <row r="153" spans="1:4">
      <c r="A153" t="s">
        <v>12</v>
      </c>
      <c r="B153">
        <v>2016</v>
      </c>
      <c r="C153">
        <v>50938644</v>
      </c>
      <c r="D153" t="s">
        <v>13</v>
      </c>
    </row>
    <row r="154" spans="1:4">
      <c r="A154" t="s">
        <v>14</v>
      </c>
      <c r="B154">
        <v>2016</v>
      </c>
      <c r="C154">
        <v>34523500</v>
      </c>
      <c r="D154" s="1" t="s">
        <v>15</v>
      </c>
    </row>
    <row r="155" spans="1:4">
      <c r="A155" t="s">
        <v>16</v>
      </c>
      <c r="B155">
        <v>2016</v>
      </c>
      <c r="C155">
        <v>29420132</v>
      </c>
      <c r="D155" t="s">
        <v>17</v>
      </c>
    </row>
    <row r="156" spans="1:4">
      <c r="A156" t="s">
        <v>4</v>
      </c>
      <c r="B156">
        <v>2017</v>
      </c>
      <c r="C156">
        <v>43313516</v>
      </c>
      <c r="D156" t="s">
        <v>5</v>
      </c>
    </row>
    <row r="157" spans="1:4">
      <c r="A157" t="s">
        <v>6</v>
      </c>
      <c r="B157">
        <v>2017</v>
      </c>
      <c r="C157">
        <v>230214880</v>
      </c>
      <c r="D157" t="s">
        <v>7</v>
      </c>
    </row>
    <row r="158" spans="1:4">
      <c r="A158" t="s">
        <v>8</v>
      </c>
      <c r="B158">
        <v>2017</v>
      </c>
      <c r="C158">
        <v>449892580</v>
      </c>
      <c r="D158" t="s">
        <v>9</v>
      </c>
    </row>
    <row r="159" spans="1:4">
      <c r="A159" t="s">
        <v>10</v>
      </c>
      <c r="B159">
        <v>2017</v>
      </c>
      <c r="C159">
        <v>803218400</v>
      </c>
      <c r="D159" t="s">
        <v>11</v>
      </c>
    </row>
    <row r="160" spans="1:4">
      <c r="A160" t="s">
        <v>12</v>
      </c>
      <c r="B160">
        <v>2017</v>
      </c>
      <c r="C160">
        <v>51522252</v>
      </c>
      <c r="D160" t="s">
        <v>13</v>
      </c>
    </row>
    <row r="161" spans="1:4">
      <c r="A161" t="s">
        <v>14</v>
      </c>
      <c r="B161">
        <v>2017</v>
      </c>
      <c r="C161">
        <v>36002600</v>
      </c>
      <c r="D161" s="1" t="s">
        <v>15</v>
      </c>
    </row>
    <row r="162" spans="1:4">
      <c r="A162" t="s">
        <v>16</v>
      </c>
      <c r="B162">
        <v>2017</v>
      </c>
      <c r="C162">
        <v>33860428</v>
      </c>
      <c r="D162" t="s">
        <v>17</v>
      </c>
    </row>
    <row r="163" spans="1:4">
      <c r="A163" t="s">
        <v>4</v>
      </c>
      <c r="B163">
        <v>2018</v>
      </c>
      <c r="C163">
        <v>45877750</v>
      </c>
      <c r="D163" t="s">
        <v>5</v>
      </c>
    </row>
    <row r="164" spans="1:4">
      <c r="A164" t="s">
        <v>6</v>
      </c>
      <c r="B164">
        <v>2018</v>
      </c>
      <c r="C164">
        <v>241393220</v>
      </c>
      <c r="D164" t="s">
        <v>7</v>
      </c>
    </row>
    <row r="165" spans="1:4">
      <c r="A165" t="s">
        <v>8</v>
      </c>
      <c r="B165">
        <v>2018</v>
      </c>
      <c r="C165">
        <v>478418100</v>
      </c>
      <c r="D165" t="s">
        <v>9</v>
      </c>
    </row>
    <row r="166" spans="1:4">
      <c r="A166" t="s">
        <v>10</v>
      </c>
      <c r="B166">
        <v>2018</v>
      </c>
      <c r="C166">
        <v>844652100</v>
      </c>
      <c r="D166" t="s">
        <v>11</v>
      </c>
    </row>
    <row r="167" spans="1:4">
      <c r="A167" t="s">
        <v>12</v>
      </c>
      <c r="B167">
        <v>2018</v>
      </c>
      <c r="C167">
        <v>58545164</v>
      </c>
      <c r="D167" t="s">
        <v>13</v>
      </c>
    </row>
    <row r="168" spans="1:4">
      <c r="A168" t="s">
        <v>14</v>
      </c>
      <c r="B168">
        <v>2018</v>
      </c>
      <c r="C168">
        <v>39575120</v>
      </c>
      <c r="D168" s="1" t="s">
        <v>15</v>
      </c>
    </row>
    <row r="169" spans="1:4">
      <c r="A169" t="s">
        <v>16</v>
      </c>
      <c r="B169">
        <v>2018</v>
      </c>
      <c r="C169">
        <v>35020750</v>
      </c>
      <c r="D169" t="s">
        <v>17</v>
      </c>
    </row>
    <row r="170" spans="1:4">
      <c r="A170" t="s">
        <v>4</v>
      </c>
      <c r="B170">
        <v>2019</v>
      </c>
      <c r="C170">
        <v>46207932</v>
      </c>
      <c r="D170" t="s">
        <v>5</v>
      </c>
    </row>
    <row r="171" spans="1:4">
      <c r="A171" t="s">
        <v>6</v>
      </c>
      <c r="B171">
        <v>2019</v>
      </c>
      <c r="C171">
        <v>246915950</v>
      </c>
      <c r="D171" t="s">
        <v>7</v>
      </c>
    </row>
    <row r="172" spans="1:4">
      <c r="A172" t="s">
        <v>8</v>
      </c>
      <c r="B172">
        <v>2019</v>
      </c>
      <c r="C172">
        <v>489532830</v>
      </c>
      <c r="D172" t="s">
        <v>9</v>
      </c>
    </row>
    <row r="173" spans="1:4">
      <c r="A173" t="s">
        <v>10</v>
      </c>
      <c r="B173">
        <v>2019</v>
      </c>
      <c r="C173">
        <v>878253500</v>
      </c>
      <c r="D173" t="s">
        <v>11</v>
      </c>
    </row>
    <row r="174" spans="1:4">
      <c r="A174" t="s">
        <v>12</v>
      </c>
      <c r="B174">
        <v>2019</v>
      </c>
      <c r="C174">
        <v>62174336</v>
      </c>
      <c r="D174" t="s">
        <v>13</v>
      </c>
    </row>
    <row r="175" spans="1:4">
      <c r="A175" t="s">
        <v>14</v>
      </c>
      <c r="B175">
        <v>2019</v>
      </c>
      <c r="C175">
        <v>39507744</v>
      </c>
      <c r="D175" s="1" t="s">
        <v>15</v>
      </c>
    </row>
    <row r="176" spans="1:4">
      <c r="A176" t="s">
        <v>16</v>
      </c>
      <c r="B176">
        <v>2019</v>
      </c>
      <c r="C176">
        <v>37785040</v>
      </c>
      <c r="D176" t="s">
        <v>17</v>
      </c>
    </row>
    <row r="177" spans="1:4">
      <c r="A177" t="s">
        <v>4</v>
      </c>
      <c r="B177">
        <v>2020</v>
      </c>
      <c r="C177">
        <v>12413700</v>
      </c>
      <c r="D177" t="s">
        <v>5</v>
      </c>
    </row>
    <row r="178" spans="1:4">
      <c r="A178" t="s">
        <v>6</v>
      </c>
      <c r="B178">
        <v>2020</v>
      </c>
      <c r="C178">
        <v>70916950</v>
      </c>
      <c r="D178" t="s">
        <v>7</v>
      </c>
    </row>
    <row r="179" spans="1:4">
      <c r="A179" t="s">
        <v>8</v>
      </c>
      <c r="B179">
        <v>2020</v>
      </c>
      <c r="C179">
        <v>47816400</v>
      </c>
      <c r="D179" t="s">
        <v>9</v>
      </c>
    </row>
    <row r="180" spans="1:4">
      <c r="A180" t="s">
        <v>10</v>
      </c>
      <c r="B180">
        <v>2020</v>
      </c>
      <c r="C180">
        <v>325707740</v>
      </c>
      <c r="D180" t="s">
        <v>11</v>
      </c>
    </row>
    <row r="181" spans="1:4">
      <c r="A181" t="s">
        <v>12</v>
      </c>
      <c r="B181">
        <v>2020</v>
      </c>
      <c r="C181">
        <v>13762700</v>
      </c>
      <c r="D181" t="s">
        <v>13</v>
      </c>
    </row>
    <row r="182" spans="1:4">
      <c r="A182" t="s">
        <v>14</v>
      </c>
      <c r="B182">
        <v>2020</v>
      </c>
      <c r="C182">
        <v>16906670</v>
      </c>
      <c r="D182" s="1" t="s">
        <v>15</v>
      </c>
    </row>
    <row r="183" spans="1:4">
      <c r="A183" t="s">
        <v>16</v>
      </c>
      <c r="B183">
        <v>2020</v>
      </c>
      <c r="C183">
        <v>8315520.5</v>
      </c>
      <c r="D183" t="s">
        <v>17</v>
      </c>
    </row>
    <row r="184" spans="1:4">
      <c r="A184" t="s">
        <v>4</v>
      </c>
      <c r="B184">
        <v>2021</v>
      </c>
      <c r="C184">
        <v>11643321</v>
      </c>
      <c r="D184" t="s">
        <v>5</v>
      </c>
    </row>
    <row r="185" spans="1:4">
      <c r="A185" t="s">
        <v>6</v>
      </c>
      <c r="B185">
        <v>2021</v>
      </c>
      <c r="C185">
        <v>84260584</v>
      </c>
      <c r="D185" t="s">
        <v>7</v>
      </c>
    </row>
    <row r="186" spans="1:4">
      <c r="A186" t="s">
        <v>8</v>
      </c>
      <c r="B186">
        <v>2021</v>
      </c>
      <c r="C186">
        <v>18434410</v>
      </c>
      <c r="D186" t="s">
        <v>9</v>
      </c>
    </row>
    <row r="187" spans="1:4">
      <c r="A187" t="s">
        <v>10</v>
      </c>
      <c r="B187">
        <v>2021</v>
      </c>
      <c r="C187">
        <v>364372900</v>
      </c>
      <c r="D187" t="s">
        <v>11</v>
      </c>
    </row>
    <row r="188" spans="1:4">
      <c r="A188" t="s">
        <v>12</v>
      </c>
      <c r="B188">
        <v>2021</v>
      </c>
      <c r="C188">
        <v>19730016</v>
      </c>
      <c r="D188" t="s">
        <v>13</v>
      </c>
    </row>
    <row r="189" spans="1:4">
      <c r="A189" t="s">
        <v>14</v>
      </c>
      <c r="B189">
        <v>2021</v>
      </c>
      <c r="C189">
        <v>20858964</v>
      </c>
      <c r="D189" s="1" t="s">
        <v>15</v>
      </c>
    </row>
    <row r="190" spans="1:4">
      <c r="A190" t="s">
        <v>16</v>
      </c>
      <c r="B190">
        <v>2021</v>
      </c>
      <c r="C190">
        <v>9107196</v>
      </c>
      <c r="D190" t="s">
        <v>17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H190"/>
  <sheetViews>
    <sheetView topLeftCell="A190" workbookViewId="0">
      <selection activeCell="E1" sqref="E1"/>
    </sheetView>
  </sheetViews>
  <sheetFormatPr defaultColWidth="11" defaultRowHeight="15.95"/>
  <cols>
    <col min="1" max="1" width="24.5" customWidth="1"/>
    <col min="3" max="3" width="40.625" customWidth="1"/>
    <col min="4" max="4" width="38.875" customWidth="1"/>
    <col min="5" max="5" width="19.875" customWidth="1"/>
  </cols>
  <sheetData>
    <row r="1" spans="1:8">
      <c r="A1" t="s">
        <v>0</v>
      </c>
      <c r="B1" t="s">
        <v>1</v>
      </c>
      <c r="C1" t="s">
        <v>2</v>
      </c>
      <c r="D1" t="s">
        <v>18</v>
      </c>
      <c r="E1" t="s">
        <v>19</v>
      </c>
      <c r="H1" t="s">
        <v>20</v>
      </c>
    </row>
    <row r="2" spans="1:8">
      <c r="A2" t="s">
        <v>4</v>
      </c>
      <c r="B2">
        <v>1995</v>
      </c>
      <c r="C2">
        <v>12832774</v>
      </c>
      <c r="D2" t="s">
        <v>21</v>
      </c>
      <c r="E2" t="str">
        <f>IF(B2&lt;1999,"1995-1999",IF(B2&gt;2003,"2000-2003",IF(B2&gt;2007,"2004-2007",IF(B2&gt;2011,"2008-2011",IF(B2&gt;2015,"2012-2015",IF(B2&gt;2019,"2016-2019",IF(B2&gt;2021,"2020-2021,""invalid")))))))</f>
        <v>1995-1999</v>
      </c>
      <c r="F2" s="2"/>
      <c r="H2">
        <f>MIN(C:C)</f>
        <v>4779760</v>
      </c>
    </row>
    <row r="3" spans="1:8">
      <c r="A3" t="s">
        <v>6</v>
      </c>
      <c r="B3">
        <v>1995</v>
      </c>
      <c r="C3">
        <v>101567080</v>
      </c>
      <c r="D3" t="s">
        <v>22</v>
      </c>
      <c r="E3" t="str">
        <f t="shared" ref="E3:E6" si="0">IF(B3&lt;1999,"1995-1999",IF(B3&gt;2003,"2000-2003",IF(B3&gt;2007,"2004-2007",IF(B3&gt;2011,"2008-2011",IF(B3&gt;2015,"2012-2015",IF(B3&gt;2019,"2016-2019",IF(B3&gt;2021,"2020-2021,""invalid")))))))</f>
        <v>1995-1999</v>
      </c>
      <c r="H3" t="s">
        <v>23</v>
      </c>
    </row>
    <row r="4" spans="1:8">
      <c r="A4" t="s">
        <v>8</v>
      </c>
      <c r="B4">
        <v>1995</v>
      </c>
      <c r="C4">
        <v>114378800</v>
      </c>
      <c r="D4" t="s">
        <v>24</v>
      </c>
      <c r="E4" t="str">
        <f t="shared" si="0"/>
        <v>1995-1999</v>
      </c>
      <c r="H4">
        <f>MAX(C:C)</f>
        <v>878253500</v>
      </c>
    </row>
    <row r="5" spans="1:8">
      <c r="A5" t="s">
        <v>10</v>
      </c>
      <c r="B5">
        <v>1995</v>
      </c>
      <c r="C5">
        <v>299340380</v>
      </c>
      <c r="D5" t="s">
        <v>25</v>
      </c>
      <c r="E5" t="str">
        <f t="shared" si="0"/>
        <v>1995-1999</v>
      </c>
    </row>
    <row r="6" spans="1:8">
      <c r="A6" t="s">
        <v>12</v>
      </c>
      <c r="B6">
        <v>1995</v>
      </c>
      <c r="C6">
        <v>10119565</v>
      </c>
      <c r="D6" t="s">
        <v>26</v>
      </c>
      <c r="E6" t="str">
        <f t="shared" si="0"/>
        <v>1995-1999</v>
      </c>
      <c r="H6">
        <f>AVERAGE(C:C)</f>
        <v>153332124.26190478</v>
      </c>
    </row>
    <row r="7" spans="1:8" ht="33.950000000000003" hidden="1">
      <c r="A7" t="s">
        <v>14</v>
      </c>
      <c r="B7">
        <v>1995</v>
      </c>
      <c r="C7">
        <v>10150115</v>
      </c>
      <c r="D7" s="1" t="s">
        <v>15</v>
      </c>
    </row>
    <row r="8" spans="1:8">
      <c r="A8" t="s">
        <v>16</v>
      </c>
      <c r="B8">
        <v>1995</v>
      </c>
      <c r="C8">
        <v>4779760</v>
      </c>
      <c r="D8" t="s">
        <v>26</v>
      </c>
      <c r="E8" t="str">
        <f t="shared" ref="E8:E13" si="1">IF(B8&lt;1999,"1995-1999",IF(B8&gt;2003,"2000-2003",IF(B8&gt;2007,"2004-2007",IF(B8&gt;2011,"2008-2011",IF(B8&gt;2015,"2012-2015",IF(B8&gt;2019,"2016-2019",IF(B8&gt;2021,"2020-2021,""invalid")))))))</f>
        <v>1995-1999</v>
      </c>
    </row>
    <row r="9" spans="1:8">
      <c r="A9" t="s">
        <v>4</v>
      </c>
      <c r="B9">
        <v>1996</v>
      </c>
      <c r="C9">
        <v>14155691</v>
      </c>
      <c r="D9" t="s">
        <v>21</v>
      </c>
      <c r="E9" t="str">
        <f t="shared" si="1"/>
        <v>1995-1999</v>
      </c>
    </row>
    <row r="10" spans="1:8">
      <c r="A10" t="s">
        <v>6</v>
      </c>
      <c r="B10">
        <v>1996</v>
      </c>
      <c r="C10">
        <v>109251144</v>
      </c>
      <c r="D10" t="s">
        <v>22</v>
      </c>
      <c r="E10" t="str">
        <f t="shared" si="1"/>
        <v>1995-1999</v>
      </c>
    </row>
    <row r="11" spans="1:8">
      <c r="A11" t="s">
        <v>8</v>
      </c>
      <c r="B11">
        <v>1996</v>
      </c>
      <c r="C11">
        <v>125587384</v>
      </c>
      <c r="D11" t="s">
        <v>24</v>
      </c>
      <c r="E11" t="str">
        <f t="shared" si="1"/>
        <v>1995-1999</v>
      </c>
    </row>
    <row r="12" spans="1:8">
      <c r="A12" t="s">
        <v>10</v>
      </c>
      <c r="B12">
        <v>1996</v>
      </c>
      <c r="C12">
        <v>381872800</v>
      </c>
      <c r="D12" t="s">
        <v>25</v>
      </c>
      <c r="E12" t="str">
        <f t="shared" si="1"/>
        <v>1995-1999</v>
      </c>
    </row>
    <row r="13" spans="1:8">
      <c r="A13" t="s">
        <v>12</v>
      </c>
      <c r="B13">
        <v>1996</v>
      </c>
      <c r="C13">
        <v>9920710</v>
      </c>
      <c r="D13" t="s">
        <v>26</v>
      </c>
      <c r="E13" t="str">
        <f t="shared" si="1"/>
        <v>1995-1999</v>
      </c>
    </row>
    <row r="14" spans="1:8" ht="33.950000000000003" hidden="1">
      <c r="A14" t="s">
        <v>14</v>
      </c>
      <c r="B14">
        <v>1996</v>
      </c>
      <c r="C14">
        <v>8435827</v>
      </c>
      <c r="D14" s="1" t="s">
        <v>15</v>
      </c>
    </row>
    <row r="15" spans="1:8">
      <c r="A15" t="s">
        <v>16</v>
      </c>
      <c r="B15">
        <v>1996</v>
      </c>
      <c r="C15">
        <v>5089573</v>
      </c>
      <c r="D15" t="s">
        <v>26</v>
      </c>
      <c r="E15" t="str">
        <f t="shared" ref="E15:E20" si="2">IF(B15&lt;1999,"1995-1999",IF(B15&gt;2003,"2000-2003",IF(B15&gt;2007,"2004-2007",IF(B15&gt;2011,"2008-2011",IF(B15&gt;2015,"2012-2015",IF(B15&gt;2019,"2016-2019",IF(B15&gt;2021,"2020-2021,""invalid")))))))</f>
        <v>1995-1999</v>
      </c>
    </row>
    <row r="16" spans="1:8">
      <c r="A16" t="s">
        <v>4</v>
      </c>
      <c r="B16">
        <v>1997</v>
      </c>
      <c r="C16">
        <v>13967372</v>
      </c>
      <c r="D16" t="s">
        <v>21</v>
      </c>
      <c r="E16" t="str">
        <f t="shared" si="2"/>
        <v>1995-1999</v>
      </c>
    </row>
    <row r="17" spans="1:5">
      <c r="A17" t="s">
        <v>6</v>
      </c>
      <c r="B17">
        <v>1997</v>
      </c>
      <c r="C17">
        <v>114045180</v>
      </c>
      <c r="D17" t="s">
        <v>22</v>
      </c>
      <c r="E17" t="str">
        <f t="shared" si="2"/>
        <v>1995-1999</v>
      </c>
    </row>
    <row r="18" spans="1:5">
      <c r="A18" t="s">
        <v>8</v>
      </c>
      <c r="B18">
        <v>1997</v>
      </c>
      <c r="C18">
        <v>130557200</v>
      </c>
      <c r="D18" t="s">
        <v>24</v>
      </c>
      <c r="E18" t="str">
        <f t="shared" si="2"/>
        <v>1995-1999</v>
      </c>
    </row>
    <row r="19" spans="1:5">
      <c r="A19" t="s">
        <v>10</v>
      </c>
      <c r="B19">
        <v>1997</v>
      </c>
      <c r="C19">
        <v>432696580</v>
      </c>
      <c r="D19" t="s">
        <v>25</v>
      </c>
      <c r="E19" t="str">
        <f t="shared" si="2"/>
        <v>1995-1999</v>
      </c>
    </row>
    <row r="20" spans="1:5">
      <c r="A20" t="s">
        <v>12</v>
      </c>
      <c r="B20">
        <v>1997</v>
      </c>
      <c r="C20">
        <v>10553928</v>
      </c>
      <c r="D20" t="s">
        <v>26</v>
      </c>
      <c r="E20" t="str">
        <f t="shared" si="2"/>
        <v>1995-1999</v>
      </c>
    </row>
    <row r="21" spans="1:5" ht="33.950000000000003" hidden="1">
      <c r="A21" t="s">
        <v>14</v>
      </c>
      <c r="B21">
        <v>1997</v>
      </c>
      <c r="C21">
        <v>9140661</v>
      </c>
      <c r="D21" s="1" t="s">
        <v>15</v>
      </c>
    </row>
    <row r="22" spans="1:5">
      <c r="A22" t="s">
        <v>16</v>
      </c>
      <c r="B22">
        <v>1997</v>
      </c>
      <c r="C22">
        <v>5426766</v>
      </c>
      <c r="D22" t="s">
        <v>26</v>
      </c>
      <c r="E22" t="str">
        <f t="shared" ref="E22:E27" si="3">IF(B22&lt;1999,"1995-1999",IF(B22&gt;2003,"2000-2003",IF(B22&gt;2007,"2004-2007",IF(B22&gt;2011,"2008-2011",IF(B22&gt;2015,"2012-2015",IF(B22&gt;2019,"2016-2019",IF(B22&gt;2021,"2020-2021,""invalid")))))))</f>
        <v>1995-1999</v>
      </c>
    </row>
    <row r="23" spans="1:5">
      <c r="A23" t="s">
        <v>4</v>
      </c>
      <c r="B23">
        <v>1998</v>
      </c>
      <c r="C23">
        <v>15619527</v>
      </c>
      <c r="D23" t="s">
        <v>21</v>
      </c>
      <c r="E23" t="str">
        <f t="shared" si="3"/>
        <v>1995-1999</v>
      </c>
    </row>
    <row r="24" spans="1:5">
      <c r="A24" t="s">
        <v>6</v>
      </c>
      <c r="B24">
        <v>1998</v>
      </c>
      <c r="C24">
        <v>119572030</v>
      </c>
      <c r="D24" t="s">
        <v>22</v>
      </c>
      <c r="E24" t="str">
        <f t="shared" si="3"/>
        <v>1995-1999</v>
      </c>
    </row>
    <row r="25" spans="1:5">
      <c r="A25" t="s">
        <v>8</v>
      </c>
      <c r="B25">
        <v>1998</v>
      </c>
      <c r="C25">
        <v>131372620</v>
      </c>
      <c r="D25" t="s">
        <v>24</v>
      </c>
      <c r="E25" t="str">
        <f t="shared" si="3"/>
        <v>1995-1999</v>
      </c>
    </row>
    <row r="26" spans="1:5">
      <c r="A26" t="s">
        <v>10</v>
      </c>
      <c r="B26">
        <v>1998</v>
      </c>
      <c r="C26">
        <v>449979100</v>
      </c>
      <c r="D26" t="s">
        <v>25</v>
      </c>
      <c r="E26" t="str">
        <f t="shared" si="3"/>
        <v>1995-1999</v>
      </c>
    </row>
    <row r="27" spans="1:5">
      <c r="A27" t="s">
        <v>12</v>
      </c>
      <c r="B27">
        <v>1998</v>
      </c>
      <c r="C27">
        <v>11949030</v>
      </c>
      <c r="D27" t="s">
        <v>26</v>
      </c>
      <c r="E27" t="str">
        <f t="shared" si="3"/>
        <v>1995-1999</v>
      </c>
    </row>
    <row r="28" spans="1:5" ht="33.950000000000003" hidden="1">
      <c r="A28" t="s">
        <v>14</v>
      </c>
      <c r="B28">
        <v>1998</v>
      </c>
      <c r="C28">
        <v>10631038</v>
      </c>
      <c r="D28" s="1" t="s">
        <v>15</v>
      </c>
    </row>
    <row r="29" spans="1:5">
      <c r="A29" t="s">
        <v>16</v>
      </c>
      <c r="B29">
        <v>1998</v>
      </c>
      <c r="C29">
        <v>5627012</v>
      </c>
      <c r="D29" t="s">
        <v>26</v>
      </c>
      <c r="E29" t="str">
        <f>IF(B29&lt;=1999,"1995-1999",IF(B29&lt;=2003,"2000-2003",IF(B29&lt;=2007,"2004-2007",IF(B29&lt;=2011,"2008-2011",IF(B29&lt;=2015,"2012-2015",IF(B29&lt;=2019,"2016-2019",IF(B29&lt;=F322021,"020-2021,""invalid")))))))</f>
        <v>1995-1999</v>
      </c>
    </row>
    <row r="30" spans="1:5">
      <c r="A30" t="s">
        <v>4</v>
      </c>
      <c r="B30">
        <v>1999</v>
      </c>
      <c r="C30">
        <v>15523998</v>
      </c>
      <c r="D30" t="s">
        <v>21</v>
      </c>
      <c r="E30" t="str">
        <f t="shared" ref="E30:E37" si="4">IF(B30&lt;=1999,"1995-1999",IF(B30&lt;2003,"2000-2003",IF(B30&lt;2007,"2004-2007",IF(B30&lt;2011,"2008-2011",IF(B30&lt;2015,"2012-2015",IF(B30&lt;2019,"2016-2019",IF(B30&lt;2021,"2020-2021,""invalid")))))))</f>
        <v>1995-1999</v>
      </c>
    </row>
    <row r="31" spans="1:5">
      <c r="A31" t="s">
        <v>6</v>
      </c>
      <c r="B31">
        <v>1999</v>
      </c>
      <c r="C31">
        <v>121239190</v>
      </c>
      <c r="D31" t="s">
        <v>22</v>
      </c>
      <c r="E31" t="str">
        <f t="shared" si="4"/>
        <v>1995-1999</v>
      </c>
    </row>
    <row r="32" spans="1:5">
      <c r="A32" t="s">
        <v>8</v>
      </c>
      <c r="B32">
        <v>1999</v>
      </c>
      <c r="C32">
        <v>148024540</v>
      </c>
      <c r="D32" t="s">
        <v>24</v>
      </c>
      <c r="E32" t="str">
        <f t="shared" si="4"/>
        <v>1995-1999</v>
      </c>
    </row>
    <row r="33" spans="1:5">
      <c r="A33" t="s">
        <v>10</v>
      </c>
      <c r="B33">
        <v>1999</v>
      </c>
      <c r="C33">
        <v>463903740</v>
      </c>
      <c r="D33" t="s">
        <v>25</v>
      </c>
      <c r="E33" t="str">
        <f>IF(B33&lt;=1999,"1995-1999",IF(B33&lt;2003,"2000-2003",IF(B33&lt;2007,"2004-2007",IF(B33&lt;2011,"2008-2011",IF(B33&lt;2015,"2012-2015",IF(B33&lt;2019,"2016-2019",IF(B33&lt;2021,"2020-2021,""invalid")))))))</f>
        <v>1995-1999</v>
      </c>
    </row>
    <row r="34" spans="1:5">
      <c r="A34" t="s">
        <v>12</v>
      </c>
      <c r="B34">
        <v>1999</v>
      </c>
      <c r="C34">
        <v>12279016</v>
      </c>
      <c r="D34" t="s">
        <v>26</v>
      </c>
      <c r="E34" t="str">
        <f>IF(B34&lt;=1999,"1995-1999",IF(B34&lt;2003,"2000-2003",IF(B34&lt;2007,"2004-2007",IF(B34&lt;2011,"2008-2011",IF(B34&lt;2015,"2012-2015",IF(B34&lt;2019,"2016-2019",IF(B34&lt;2021,"2020-2021,""invalid")))))))</f>
        <v>1995-1999</v>
      </c>
    </row>
    <row r="35" spans="1:5" ht="33.950000000000003" hidden="1">
      <c r="A35" t="s">
        <v>14</v>
      </c>
      <c r="B35">
        <v>1999</v>
      </c>
      <c r="C35">
        <v>11328200</v>
      </c>
      <c r="D35" s="1" t="s">
        <v>15</v>
      </c>
    </row>
    <row r="36" spans="1:5">
      <c r="A36" t="s">
        <v>16</v>
      </c>
      <c r="B36">
        <v>1999</v>
      </c>
      <c r="C36">
        <v>6155573</v>
      </c>
      <c r="D36" t="s">
        <v>26</v>
      </c>
      <c r="E36" t="str">
        <f t="shared" ref="E36:E41" si="5">IF(B36&lt;=1999,"1995-1999",IF(B36&lt;2003,"2000-2003",IF(B36&lt;2007,"2004-2007",IF(B36&lt;2011,"2008-2011",IF(B36&lt;2015,"2012-2015",IF(B36&lt;2019,"2016-2019",IF(B36&lt;2021,"2020-2021,""invalid")))))))</f>
        <v>1995-1999</v>
      </c>
    </row>
    <row r="37" spans="1:5">
      <c r="A37" t="s">
        <v>4</v>
      </c>
      <c r="B37">
        <v>2000</v>
      </c>
      <c r="C37">
        <v>16495090</v>
      </c>
      <c r="D37" t="s">
        <v>21</v>
      </c>
      <c r="E37" t="str">
        <f t="shared" si="5"/>
        <v>2000-2003</v>
      </c>
    </row>
    <row r="38" spans="1:5">
      <c r="A38" t="s">
        <v>6</v>
      </c>
      <c r="B38">
        <v>2000</v>
      </c>
      <c r="C38">
        <v>130507890</v>
      </c>
      <c r="D38" t="s">
        <v>22</v>
      </c>
      <c r="E38" t="str">
        <f t="shared" si="5"/>
        <v>2000-2003</v>
      </c>
    </row>
    <row r="39" spans="1:5">
      <c r="A39" t="s">
        <v>8</v>
      </c>
      <c r="B39">
        <v>2000</v>
      </c>
      <c r="C39">
        <v>168370610</v>
      </c>
      <c r="D39" t="s">
        <v>24</v>
      </c>
      <c r="E39" t="str">
        <f t="shared" si="5"/>
        <v>2000-2003</v>
      </c>
    </row>
    <row r="40" spans="1:5">
      <c r="A40" t="s">
        <v>10</v>
      </c>
      <c r="B40">
        <v>2000</v>
      </c>
      <c r="C40">
        <v>480935520</v>
      </c>
      <c r="D40" t="s">
        <v>25</v>
      </c>
      <c r="E40" t="str">
        <f t="shared" si="5"/>
        <v>2000-2003</v>
      </c>
    </row>
    <row r="41" spans="1:5">
      <c r="A41" t="s">
        <v>12</v>
      </c>
      <c r="B41">
        <v>2000</v>
      </c>
      <c r="C41">
        <v>16939676</v>
      </c>
      <c r="D41" t="s">
        <v>26</v>
      </c>
      <c r="E41" t="str">
        <f t="shared" si="5"/>
        <v>2000-2003</v>
      </c>
    </row>
    <row r="42" spans="1:5" ht="33.950000000000003" hidden="1">
      <c r="A42" t="s">
        <v>14</v>
      </c>
      <c r="B42">
        <v>2000</v>
      </c>
      <c r="C42">
        <v>11891885</v>
      </c>
      <c r="D42" s="1" t="s">
        <v>15</v>
      </c>
    </row>
    <row r="43" spans="1:5">
      <c r="A43" t="s">
        <v>16</v>
      </c>
      <c r="B43">
        <v>2000</v>
      </c>
      <c r="C43">
        <v>8098234</v>
      </c>
      <c r="D43" t="s">
        <v>26</v>
      </c>
      <c r="E43" t="str">
        <f t="shared" ref="E43:E48" si="6">IF(B43&lt;=1999,"1995-1999",IF(B43&lt;2003,"2000-2003",IF(B43&lt;2007,"2004-2007",IF(B43&lt;2011,"2008-2011",IF(B43&lt;2015,"2012-2015",IF(B43&lt;2019,"2016-2019",IF(B43&lt;2021,"2020-2021,""invalid")))))))</f>
        <v>2000-2003</v>
      </c>
    </row>
    <row r="44" spans="1:5">
      <c r="A44" t="s">
        <v>4</v>
      </c>
      <c r="B44">
        <v>2001</v>
      </c>
      <c r="C44">
        <v>17826482</v>
      </c>
      <c r="D44" t="s">
        <v>21</v>
      </c>
      <c r="E44" t="str">
        <f t="shared" si="6"/>
        <v>2000-2003</v>
      </c>
    </row>
    <row r="45" spans="1:5">
      <c r="A45" t="s">
        <v>6</v>
      </c>
      <c r="B45">
        <v>2001</v>
      </c>
      <c r="C45">
        <v>125493330</v>
      </c>
      <c r="D45" t="s">
        <v>22</v>
      </c>
      <c r="E45" t="str">
        <f t="shared" si="6"/>
        <v>2000-2003</v>
      </c>
    </row>
    <row r="46" spans="1:5">
      <c r="A46" t="s">
        <v>8</v>
      </c>
      <c r="B46">
        <v>2001</v>
      </c>
      <c r="C46">
        <v>175153070</v>
      </c>
      <c r="D46" t="s">
        <v>24</v>
      </c>
      <c r="E46" t="str">
        <f t="shared" si="6"/>
        <v>2000-2003</v>
      </c>
    </row>
    <row r="47" spans="1:5">
      <c r="A47" t="s">
        <v>10</v>
      </c>
      <c r="B47">
        <v>2001</v>
      </c>
      <c r="C47">
        <v>464764100</v>
      </c>
      <c r="D47" t="s">
        <v>25</v>
      </c>
      <c r="E47" t="str">
        <f t="shared" si="6"/>
        <v>2000-2003</v>
      </c>
    </row>
    <row r="48" spans="1:5">
      <c r="A48" t="s">
        <v>12</v>
      </c>
      <c r="B48">
        <v>2001</v>
      </c>
      <c r="C48">
        <v>18354500</v>
      </c>
      <c r="D48" t="s">
        <v>26</v>
      </c>
      <c r="E48" t="str">
        <f t="shared" si="6"/>
        <v>2000-2003</v>
      </c>
    </row>
    <row r="49" spans="1:5" ht="33.950000000000003" hidden="1">
      <c r="A49" t="s">
        <v>14</v>
      </c>
      <c r="B49">
        <v>2001</v>
      </c>
      <c r="C49">
        <v>12927437</v>
      </c>
      <c r="D49" s="1" t="s">
        <v>15</v>
      </c>
    </row>
    <row r="50" spans="1:5">
      <c r="A50" t="s">
        <v>16</v>
      </c>
      <c r="B50">
        <v>2001</v>
      </c>
      <c r="C50">
        <v>8455692</v>
      </c>
      <c r="D50" t="s">
        <v>26</v>
      </c>
      <c r="E50" t="str">
        <f t="shared" ref="E50:E55" si="7">IF(B50&lt;=1999,"1995-1999",IF(B50&lt;2003,"2000-2003",IF(B50&lt;2007,"2004-2007",IF(B50&lt;2011,"2008-2011",IF(B50&lt;2015,"2012-2015",IF(B50&lt;2019,"2016-2019",IF(B50&lt;2021,"2020-2021,""invalid")))))))</f>
        <v>2000-2003</v>
      </c>
    </row>
    <row r="51" spans="1:5">
      <c r="A51" t="s">
        <v>4</v>
      </c>
      <c r="B51">
        <v>2002</v>
      </c>
      <c r="C51">
        <v>19361310</v>
      </c>
      <c r="D51" t="s">
        <v>21</v>
      </c>
      <c r="E51" t="str">
        <f t="shared" si="7"/>
        <v>2000-2003</v>
      </c>
    </row>
    <row r="52" spans="1:5">
      <c r="A52" t="s">
        <v>6</v>
      </c>
      <c r="B52">
        <v>2002</v>
      </c>
      <c r="C52">
        <v>121307816</v>
      </c>
      <c r="D52" t="s">
        <v>22</v>
      </c>
      <c r="E52" t="str">
        <f t="shared" si="7"/>
        <v>2000-2003</v>
      </c>
    </row>
    <row r="53" spans="1:5">
      <c r="A53" t="s">
        <v>8</v>
      </c>
      <c r="B53">
        <v>2002</v>
      </c>
      <c r="C53">
        <v>189317710</v>
      </c>
      <c r="D53" t="s">
        <v>24</v>
      </c>
      <c r="E53" t="str">
        <f t="shared" si="7"/>
        <v>2000-2003</v>
      </c>
    </row>
    <row r="54" spans="1:5">
      <c r="A54" t="s">
        <v>10</v>
      </c>
      <c r="B54">
        <v>2002</v>
      </c>
      <c r="C54">
        <v>469437060</v>
      </c>
      <c r="D54" t="s">
        <v>25</v>
      </c>
      <c r="E54" t="str">
        <f t="shared" si="7"/>
        <v>2000-2003</v>
      </c>
    </row>
    <row r="55" spans="1:5">
      <c r="A55" t="s">
        <v>12</v>
      </c>
      <c r="B55">
        <v>2002</v>
      </c>
      <c r="C55">
        <v>20863248</v>
      </c>
      <c r="D55" t="s">
        <v>26</v>
      </c>
      <c r="E55" t="str">
        <f t="shared" si="7"/>
        <v>2000-2003</v>
      </c>
    </row>
    <row r="56" spans="1:5" ht="33.950000000000003" hidden="1">
      <c r="A56" t="s">
        <v>14</v>
      </c>
      <c r="B56">
        <v>2002</v>
      </c>
      <c r="C56">
        <v>12763316</v>
      </c>
      <c r="D56" s="1" t="s">
        <v>15</v>
      </c>
    </row>
    <row r="57" spans="1:5">
      <c r="A57" t="s">
        <v>16</v>
      </c>
      <c r="B57">
        <v>2002</v>
      </c>
      <c r="C57">
        <v>9381315</v>
      </c>
      <c r="D57" t="s">
        <v>26</v>
      </c>
      <c r="E57" t="str">
        <f t="shared" ref="E57:E62" si="8">IF(B57&lt;=1999,"1995-1999",IF(B57&lt;2003,"2000-2003",IF(B57&lt;2007,"2004-2007",IF(B57&lt;2011,"2008-2011",IF(B57&lt;2015,"2012-2015",IF(B57&lt;2019,"2016-2019",IF(B57&lt;2021,"2020-2021,""invalid")))))))</f>
        <v>2000-2003</v>
      </c>
    </row>
    <row r="58" spans="1:5">
      <c r="A58" t="s">
        <v>4</v>
      </c>
      <c r="B58">
        <v>2003</v>
      </c>
      <c r="C58">
        <v>19420966</v>
      </c>
      <c r="D58" t="s">
        <v>21</v>
      </c>
      <c r="E58" t="str">
        <f t="shared" si="8"/>
        <v>2004-2007</v>
      </c>
    </row>
    <row r="59" spans="1:5">
      <c r="A59" t="s">
        <v>6</v>
      </c>
      <c r="B59">
        <v>2003</v>
      </c>
      <c r="C59">
        <v>115345330</v>
      </c>
      <c r="D59" t="s">
        <v>22</v>
      </c>
      <c r="E59" t="str">
        <f t="shared" si="8"/>
        <v>2004-2007</v>
      </c>
    </row>
    <row r="60" spans="1:5">
      <c r="A60" t="s">
        <v>8</v>
      </c>
      <c r="B60">
        <v>2003</v>
      </c>
      <c r="C60">
        <v>175612770</v>
      </c>
      <c r="D60" t="s">
        <v>24</v>
      </c>
      <c r="E60" t="str">
        <f t="shared" si="8"/>
        <v>2004-2007</v>
      </c>
    </row>
    <row r="61" spans="1:5">
      <c r="A61" t="s">
        <v>10</v>
      </c>
      <c r="B61">
        <v>2003</v>
      </c>
      <c r="C61">
        <v>477238400</v>
      </c>
      <c r="D61" t="s">
        <v>25</v>
      </c>
      <c r="E61" t="str">
        <f t="shared" si="8"/>
        <v>2004-2007</v>
      </c>
    </row>
    <row r="62" spans="1:5">
      <c r="A62" t="s">
        <v>12</v>
      </c>
      <c r="B62">
        <v>2003</v>
      </c>
      <c r="C62">
        <v>21081484</v>
      </c>
      <c r="D62" t="s">
        <v>26</v>
      </c>
      <c r="E62" t="str">
        <f t="shared" si="8"/>
        <v>2004-2007</v>
      </c>
    </row>
    <row r="63" spans="1:5" ht="33.950000000000003" hidden="1">
      <c r="A63" t="s">
        <v>14</v>
      </c>
      <c r="B63">
        <v>2003</v>
      </c>
      <c r="C63">
        <v>13306832</v>
      </c>
      <c r="D63" s="1" t="s">
        <v>15</v>
      </c>
    </row>
    <row r="64" spans="1:5">
      <c r="A64" t="s">
        <v>16</v>
      </c>
      <c r="B64">
        <v>2003</v>
      </c>
      <c r="C64">
        <v>9831660</v>
      </c>
      <c r="D64" t="s">
        <v>26</v>
      </c>
      <c r="E64" t="str">
        <f t="shared" ref="E64:E69" si="9">IF(B64&lt;=1999,"1995-1999",IF(B64&lt;2003,"2000-2003",IF(B64&lt;2007,"2004-2007",IF(B64&lt;2011,"2008-2011",IF(B64&lt;2015,"2012-2015",IF(B64&lt;2019,"2016-2019",IF(B64&lt;2021,"2020-2021,""invalid")))))))</f>
        <v>2004-2007</v>
      </c>
    </row>
    <row r="65" spans="1:5">
      <c r="A65" t="s">
        <v>4</v>
      </c>
      <c r="B65">
        <v>2004</v>
      </c>
      <c r="C65">
        <v>20437188</v>
      </c>
      <c r="D65" t="s">
        <v>21</v>
      </c>
      <c r="E65" t="str">
        <f t="shared" si="9"/>
        <v>2004-2007</v>
      </c>
    </row>
    <row r="66" spans="1:5">
      <c r="A66" t="s">
        <v>6</v>
      </c>
      <c r="B66">
        <v>2004</v>
      </c>
      <c r="C66">
        <v>130644650</v>
      </c>
      <c r="D66" t="s">
        <v>22</v>
      </c>
      <c r="E66" t="str">
        <f t="shared" si="9"/>
        <v>2004-2007</v>
      </c>
    </row>
    <row r="67" spans="1:5">
      <c r="A67" t="s">
        <v>8</v>
      </c>
      <c r="B67">
        <v>2004</v>
      </c>
      <c r="C67">
        <v>218112210</v>
      </c>
      <c r="D67" t="s">
        <v>24</v>
      </c>
      <c r="E67" t="str">
        <f t="shared" si="9"/>
        <v>2004-2007</v>
      </c>
    </row>
    <row r="68" spans="1:5">
      <c r="A68" t="s">
        <v>10</v>
      </c>
      <c r="B68">
        <v>2004</v>
      </c>
      <c r="C68">
        <v>527873760</v>
      </c>
      <c r="D68" t="s">
        <v>25</v>
      </c>
      <c r="E68" t="str">
        <f t="shared" si="9"/>
        <v>2004-2007</v>
      </c>
    </row>
    <row r="69" spans="1:5">
      <c r="A69" t="s">
        <v>12</v>
      </c>
      <c r="B69">
        <v>2004</v>
      </c>
      <c r="C69">
        <v>24797046</v>
      </c>
      <c r="D69" t="s">
        <v>26</v>
      </c>
      <c r="E69" t="str">
        <f t="shared" si="9"/>
        <v>2004-2007</v>
      </c>
    </row>
    <row r="70" spans="1:5" ht="33.950000000000003" hidden="1">
      <c r="A70" t="s">
        <v>14</v>
      </c>
      <c r="B70">
        <v>2004</v>
      </c>
      <c r="C70">
        <v>15823626</v>
      </c>
      <c r="D70" s="1" t="s">
        <v>15</v>
      </c>
    </row>
    <row r="71" spans="1:5">
      <c r="A71" t="s">
        <v>16</v>
      </c>
      <c r="B71">
        <v>2004</v>
      </c>
      <c r="C71">
        <v>11306415</v>
      </c>
      <c r="D71" t="s">
        <v>26</v>
      </c>
      <c r="E71" t="str">
        <f t="shared" ref="E71:E76" si="10">IF(B71&lt;=1999,"1995-1999",IF(B71&lt;2003,"2000-2003",IF(B71&lt;2007,"2004-2007",IF(B71&lt;2011,"2008-2011",IF(B71&lt;2015,"2012-2015",IF(B71&lt;2019,"2016-2019",IF(B71&lt;2021,"2020-2021,""invalid")))))))</f>
        <v>2004-2007</v>
      </c>
    </row>
    <row r="72" spans="1:5">
      <c r="A72" t="s">
        <v>4</v>
      </c>
      <c r="B72">
        <v>2005</v>
      </c>
      <c r="C72">
        <v>21475854</v>
      </c>
      <c r="D72" t="s">
        <v>21</v>
      </c>
      <c r="E72" t="str">
        <f t="shared" si="10"/>
        <v>2004-2007</v>
      </c>
    </row>
    <row r="73" spans="1:5">
      <c r="A73" t="s">
        <v>6</v>
      </c>
      <c r="B73">
        <v>2005</v>
      </c>
      <c r="C73">
        <v>137964740</v>
      </c>
      <c r="D73" t="s">
        <v>22</v>
      </c>
      <c r="E73" t="str">
        <f t="shared" si="10"/>
        <v>2004-2007</v>
      </c>
    </row>
    <row r="74" spans="1:5">
      <c r="A74" t="s">
        <v>8</v>
      </c>
      <c r="B74">
        <v>2005</v>
      </c>
      <c r="C74">
        <v>235269810</v>
      </c>
      <c r="D74" t="s">
        <v>24</v>
      </c>
      <c r="E74" t="str">
        <f t="shared" si="10"/>
        <v>2004-2007</v>
      </c>
    </row>
    <row r="75" spans="1:5">
      <c r="A75" t="s">
        <v>10</v>
      </c>
      <c r="B75">
        <v>2005</v>
      </c>
      <c r="C75">
        <v>567127100</v>
      </c>
      <c r="D75" t="s">
        <v>25</v>
      </c>
      <c r="E75" t="str">
        <f t="shared" si="10"/>
        <v>2004-2007</v>
      </c>
    </row>
    <row r="76" spans="1:5">
      <c r="A76" t="s">
        <v>12</v>
      </c>
      <c r="B76">
        <v>2005</v>
      </c>
      <c r="C76">
        <v>25142114</v>
      </c>
      <c r="D76" t="s">
        <v>26</v>
      </c>
      <c r="E76" t="str">
        <f t="shared" si="10"/>
        <v>2004-2007</v>
      </c>
    </row>
    <row r="77" spans="1:5" ht="33.950000000000003" hidden="1">
      <c r="A77" t="s">
        <v>14</v>
      </c>
      <c r="B77">
        <v>2005</v>
      </c>
      <c r="C77">
        <v>20570262</v>
      </c>
      <c r="D77" s="1" t="s">
        <v>15</v>
      </c>
    </row>
    <row r="78" spans="1:5">
      <c r="A78" t="s">
        <v>16</v>
      </c>
      <c r="B78">
        <v>2005</v>
      </c>
      <c r="C78">
        <v>10928877</v>
      </c>
      <c r="D78" t="s">
        <v>26</v>
      </c>
      <c r="E78" t="str">
        <f t="shared" ref="E78:E83" si="11">IF(B78&lt;=1999,"1995-1999",IF(B78&lt;2003,"2000-2003",IF(B78&lt;2007,"2004-2007",IF(B78&lt;2011,"2008-2011",IF(B78&lt;2015,"2012-2015",IF(B78&lt;2019,"2016-2019",IF(B78&lt;2021,"2020-2021,""invalid")))))))</f>
        <v>2004-2007</v>
      </c>
    </row>
    <row r="79" spans="1:5">
      <c r="A79" t="s">
        <v>4</v>
      </c>
      <c r="B79">
        <v>2006</v>
      </c>
      <c r="C79">
        <v>26401442</v>
      </c>
      <c r="D79" t="s">
        <v>21</v>
      </c>
      <c r="E79" t="str">
        <f t="shared" si="11"/>
        <v>2004-2007</v>
      </c>
    </row>
    <row r="80" spans="1:5">
      <c r="A80" t="s">
        <v>6</v>
      </c>
      <c r="B80">
        <v>2006</v>
      </c>
      <c r="C80">
        <v>144649500</v>
      </c>
      <c r="D80" t="s">
        <v>22</v>
      </c>
      <c r="E80" t="str">
        <f t="shared" si="11"/>
        <v>2004-2007</v>
      </c>
    </row>
    <row r="81" spans="1:5">
      <c r="A81" t="s">
        <v>8</v>
      </c>
      <c r="B81">
        <v>2006</v>
      </c>
      <c r="C81">
        <v>250130820</v>
      </c>
      <c r="D81" t="s">
        <v>24</v>
      </c>
      <c r="E81" t="str">
        <f t="shared" si="11"/>
        <v>2004-2007</v>
      </c>
    </row>
    <row r="82" spans="1:5">
      <c r="A82" t="s">
        <v>10</v>
      </c>
      <c r="B82">
        <v>2006</v>
      </c>
      <c r="C82">
        <v>587205440</v>
      </c>
      <c r="D82" t="s">
        <v>25</v>
      </c>
      <c r="E82" t="str">
        <f t="shared" si="11"/>
        <v>2004-2007</v>
      </c>
    </row>
    <row r="83" spans="1:5">
      <c r="A83" t="s">
        <v>12</v>
      </c>
      <c r="B83">
        <v>2006</v>
      </c>
      <c r="C83">
        <v>26511154</v>
      </c>
      <c r="D83" t="s">
        <v>26</v>
      </c>
      <c r="E83" t="str">
        <f t="shared" si="11"/>
        <v>2004-2007</v>
      </c>
    </row>
    <row r="84" spans="1:5" ht="33.950000000000003" hidden="1">
      <c r="A84" t="s">
        <v>14</v>
      </c>
      <c r="B84">
        <v>2006</v>
      </c>
      <c r="C84">
        <v>16337972</v>
      </c>
      <c r="D84" s="1" t="s">
        <v>15</v>
      </c>
    </row>
    <row r="85" spans="1:5">
      <c r="A85" t="s">
        <v>16</v>
      </c>
      <c r="B85">
        <v>2006</v>
      </c>
      <c r="C85">
        <v>12311288</v>
      </c>
      <c r="D85" t="s">
        <v>26</v>
      </c>
      <c r="E85" t="str">
        <f t="shared" ref="E85:E90" si="12">IF(B85&lt;=1999,"1995-1999",IF(B85&lt;2003,"2000-2003",IF(B85&lt;2007,"2004-2007",IF(B85&lt;2011,"2008-2011",IF(B85&lt;2015,"2012-2015",IF(B85&lt;2019,"2016-2019",IF(B85&lt;2021,"2020-2021,""invalid")))))))</f>
        <v>2004-2007</v>
      </c>
    </row>
    <row r="86" spans="1:5">
      <c r="A86" t="s">
        <v>4</v>
      </c>
      <c r="B86">
        <v>2007</v>
      </c>
      <c r="C86">
        <v>30213164</v>
      </c>
      <c r="D86" t="s">
        <v>21</v>
      </c>
      <c r="E86" t="str">
        <f t="shared" si="12"/>
        <v>2008-2011</v>
      </c>
    </row>
    <row r="87" spans="1:5">
      <c r="A87" t="s">
        <v>6</v>
      </c>
      <c r="B87">
        <v>2007</v>
      </c>
      <c r="C87">
        <v>151932460</v>
      </c>
      <c r="D87" t="s">
        <v>22</v>
      </c>
      <c r="E87" t="str">
        <f t="shared" si="12"/>
        <v>2008-2011</v>
      </c>
    </row>
    <row r="88" spans="1:5">
      <c r="A88" t="s">
        <v>8</v>
      </c>
      <c r="B88">
        <v>2007</v>
      </c>
      <c r="C88">
        <v>270264200</v>
      </c>
      <c r="D88" t="s">
        <v>24</v>
      </c>
      <c r="E88" t="str">
        <f t="shared" si="12"/>
        <v>2008-2011</v>
      </c>
    </row>
    <row r="89" spans="1:5">
      <c r="A89" t="s">
        <v>10</v>
      </c>
      <c r="B89">
        <v>2007</v>
      </c>
      <c r="C89">
        <v>622667800</v>
      </c>
      <c r="D89" t="s">
        <v>25</v>
      </c>
      <c r="E89" t="str">
        <f t="shared" si="12"/>
        <v>2008-2011</v>
      </c>
    </row>
    <row r="90" spans="1:5">
      <c r="A90" t="s">
        <v>12</v>
      </c>
      <c r="B90">
        <v>2007</v>
      </c>
      <c r="C90">
        <v>29504518</v>
      </c>
      <c r="D90" t="s">
        <v>26</v>
      </c>
      <c r="E90" t="str">
        <f t="shared" si="12"/>
        <v>2008-2011</v>
      </c>
    </row>
    <row r="91" spans="1:5" ht="33.950000000000003" hidden="1">
      <c r="A91" t="s">
        <v>14</v>
      </c>
      <c r="B91">
        <v>2007</v>
      </c>
      <c r="C91">
        <v>21838666</v>
      </c>
      <c r="D91" s="1" t="s">
        <v>15</v>
      </c>
    </row>
    <row r="92" spans="1:5">
      <c r="A92" t="s">
        <v>16</v>
      </c>
      <c r="B92">
        <v>2007</v>
      </c>
      <c r="C92">
        <v>14351938</v>
      </c>
      <c r="D92" t="s">
        <v>26</v>
      </c>
      <c r="E92" t="str">
        <f t="shared" ref="E92:E97" si="13">IF(B92&lt;=1999,"1995-1999",IF(B92&lt;2003,"2000-2003",IF(B92&lt;2007,"2004-2007",IF(B92&lt;2011,"2008-2011",IF(B92&lt;2015,"2012-2015",IF(B92&lt;2019,"2016-2019",IF(B92&lt;2021,"2020-2021,""invalid")))))))</f>
        <v>2008-2011</v>
      </c>
    </row>
    <row r="93" spans="1:5">
      <c r="A93" t="s">
        <v>4</v>
      </c>
      <c r="B93">
        <v>2008</v>
      </c>
      <c r="C93">
        <v>31113262</v>
      </c>
      <c r="D93" t="s">
        <v>21</v>
      </c>
      <c r="E93" t="str">
        <f t="shared" si="13"/>
        <v>2008-2011</v>
      </c>
    </row>
    <row r="94" spans="1:5">
      <c r="A94" t="s">
        <v>6</v>
      </c>
      <c r="B94">
        <v>2008</v>
      </c>
      <c r="C94">
        <v>152365360</v>
      </c>
      <c r="D94" t="s">
        <v>22</v>
      </c>
      <c r="E94" t="str">
        <f t="shared" si="13"/>
        <v>2008-2011</v>
      </c>
    </row>
    <row r="95" spans="1:5">
      <c r="A95" t="s">
        <v>8</v>
      </c>
      <c r="B95">
        <v>2008</v>
      </c>
      <c r="C95">
        <v>267929740</v>
      </c>
      <c r="D95" t="s">
        <v>24</v>
      </c>
      <c r="E95" t="str">
        <f t="shared" si="13"/>
        <v>2008-2011</v>
      </c>
    </row>
    <row r="96" spans="1:5">
      <c r="A96" t="s">
        <v>10</v>
      </c>
      <c r="B96">
        <v>2008</v>
      </c>
      <c r="C96">
        <v>628069060</v>
      </c>
      <c r="D96" t="s">
        <v>25</v>
      </c>
      <c r="E96" t="str">
        <f t="shared" si="13"/>
        <v>2008-2011</v>
      </c>
    </row>
    <row r="97" spans="1:5">
      <c r="A97" t="s">
        <v>12</v>
      </c>
      <c r="B97">
        <v>2008</v>
      </c>
      <c r="C97">
        <v>28246012</v>
      </c>
      <c r="D97" t="s">
        <v>26</v>
      </c>
      <c r="E97" t="str">
        <f t="shared" si="13"/>
        <v>2008-2011</v>
      </c>
    </row>
    <row r="98" spans="1:5" ht="33.950000000000003" hidden="1">
      <c r="A98" t="s">
        <v>14</v>
      </c>
      <c r="B98">
        <v>2008</v>
      </c>
      <c r="C98">
        <v>22162066</v>
      </c>
      <c r="D98" s="1" t="s">
        <v>15</v>
      </c>
    </row>
    <row r="99" spans="1:5">
      <c r="A99" t="s">
        <v>16</v>
      </c>
      <c r="B99">
        <v>2008</v>
      </c>
      <c r="C99">
        <v>14844838</v>
      </c>
      <c r="D99" t="s">
        <v>26</v>
      </c>
      <c r="E99" t="str">
        <f t="shared" ref="E99:E162" si="14">IF(B99&lt;=1999,"1995-1999",IF(B99&lt;2003,"2000-2003",IF(B99&lt;2007,"2004-2007",IF(B99&lt;2011,"2008-2011",IF(B99&lt;2015,"2012-2015",IF(B99&lt;2019,"2016-2019",IF(B99&lt;2021,"2020-2021,""invalid")))))))</f>
        <v>2008-2011</v>
      </c>
    </row>
    <row r="100" spans="1:5">
      <c r="A100" t="s">
        <v>4</v>
      </c>
      <c r="B100">
        <v>2009</v>
      </c>
      <c r="C100">
        <v>28588780</v>
      </c>
      <c r="D100" t="s">
        <v>21</v>
      </c>
      <c r="E100" t="str">
        <f t="shared" si="14"/>
        <v>2008-2011</v>
      </c>
    </row>
    <row r="101" spans="1:5">
      <c r="A101" t="s">
        <v>6</v>
      </c>
      <c r="B101">
        <v>2009</v>
      </c>
      <c r="C101">
        <v>147419840</v>
      </c>
      <c r="D101" t="s">
        <v>22</v>
      </c>
      <c r="E101" t="str">
        <f t="shared" si="14"/>
        <v>2008-2011</v>
      </c>
    </row>
    <row r="102" spans="1:5">
      <c r="A102" t="s">
        <v>8</v>
      </c>
      <c r="B102">
        <v>2009</v>
      </c>
      <c r="C102">
        <v>264840400</v>
      </c>
      <c r="D102" t="s">
        <v>24</v>
      </c>
      <c r="E102" t="str">
        <f t="shared" si="14"/>
        <v>2008-2011</v>
      </c>
    </row>
    <row r="103" spans="1:5">
      <c r="A103" t="s">
        <v>10</v>
      </c>
      <c r="B103">
        <v>2009</v>
      </c>
      <c r="C103">
        <v>597125200</v>
      </c>
      <c r="D103" t="s">
        <v>25</v>
      </c>
      <c r="E103" t="str">
        <f t="shared" si="14"/>
        <v>2008-2011</v>
      </c>
    </row>
    <row r="104" spans="1:5">
      <c r="A104" t="s">
        <v>12</v>
      </c>
      <c r="B104">
        <v>2009</v>
      </c>
      <c r="C104">
        <v>30365486</v>
      </c>
      <c r="D104" t="s">
        <v>26</v>
      </c>
      <c r="E104" t="str">
        <f>IF(B104&lt;=1999,"1995-1999",IF(B104&lt;2003,"2000-2003",IF(B104&lt;2007,"2004-2007",IF(B104&lt;2011,"2008-2011",IF(B104&lt;2015,"2012-2015",IF(B104&lt;2019,"2016-2019",IF(B104&lt;2021,"2020-2021","invalid")))))))</f>
        <v>2008-2011</v>
      </c>
    </row>
    <row r="105" spans="1:5" ht="33.950000000000003" hidden="1">
      <c r="A105" t="s">
        <v>14</v>
      </c>
      <c r="B105">
        <v>2009</v>
      </c>
      <c r="C105">
        <v>22400594</v>
      </c>
      <c r="D105" s="1" t="s">
        <v>15</v>
      </c>
    </row>
    <row r="106" spans="1:5">
      <c r="A106" t="s">
        <v>16</v>
      </c>
      <c r="B106">
        <v>2009</v>
      </c>
      <c r="C106">
        <v>15666971</v>
      </c>
      <c r="D106" t="s">
        <v>26</v>
      </c>
      <c r="E106" t="str">
        <f>IF(B106&lt;=1999,"1995-1999",IF(B106&lt;2003,"2000-2003",IF(B106&lt;2007,"2004-2007",IF(B106&lt;2011,"2008-2011",IF(B106&lt;2015,"2012-2015",IF(B106&lt;2019,"2016-2019",IF(B106&lt;2021,"2020-2021",E104)))))))</f>
        <v>2008-2011</v>
      </c>
    </row>
    <row r="107" spans="1:5">
      <c r="A107" t="s">
        <v>4</v>
      </c>
      <c r="B107">
        <v>2010</v>
      </c>
      <c r="C107">
        <v>31106950</v>
      </c>
      <c r="D107" t="s">
        <v>21</v>
      </c>
      <c r="E107" t="str">
        <f t="shared" si="14"/>
        <v>2008-2011</v>
      </c>
    </row>
    <row r="108" spans="1:5">
      <c r="A108" t="s">
        <v>6</v>
      </c>
      <c r="B108">
        <v>2010</v>
      </c>
      <c r="C108">
        <v>157585920</v>
      </c>
      <c r="D108" t="s">
        <v>22</v>
      </c>
      <c r="E108" t="str">
        <f t="shared" si="14"/>
        <v>2008-2011</v>
      </c>
    </row>
    <row r="109" spans="1:5">
      <c r="A109" t="s">
        <v>8</v>
      </c>
      <c r="B109">
        <v>2010</v>
      </c>
      <c r="C109">
        <v>293890240</v>
      </c>
      <c r="D109" t="s">
        <v>24</v>
      </c>
      <c r="E109" t="str">
        <f t="shared" si="14"/>
        <v>2008-2011</v>
      </c>
    </row>
    <row r="110" spans="1:5">
      <c r="A110" t="s">
        <v>10</v>
      </c>
      <c r="B110">
        <v>2010</v>
      </c>
      <c r="C110">
        <v>617293400</v>
      </c>
      <c r="D110" t="s">
        <v>25</v>
      </c>
      <c r="E110" t="str">
        <f t="shared" si="14"/>
        <v>2008-2011</v>
      </c>
    </row>
    <row r="111" spans="1:5">
      <c r="A111" t="s">
        <v>12</v>
      </c>
      <c r="B111">
        <v>2010</v>
      </c>
      <c r="C111">
        <v>33532906</v>
      </c>
      <c r="D111" t="s">
        <v>26</v>
      </c>
      <c r="E111" t="str">
        <f t="shared" si="14"/>
        <v>2008-2011</v>
      </c>
    </row>
    <row r="112" spans="1:5" ht="33.950000000000003" hidden="1">
      <c r="A112" t="s">
        <v>14</v>
      </c>
      <c r="B112">
        <v>2010</v>
      </c>
      <c r="C112">
        <v>24320432</v>
      </c>
      <c r="D112" s="1" t="s">
        <v>15</v>
      </c>
    </row>
    <row r="113" spans="1:5">
      <c r="A113" t="s">
        <v>16</v>
      </c>
      <c r="B113">
        <v>2010</v>
      </c>
      <c r="C113">
        <v>19199696</v>
      </c>
      <c r="D113" t="s">
        <v>26</v>
      </c>
      <c r="E113" t="str">
        <f t="shared" si="14"/>
        <v>2008-2011</v>
      </c>
    </row>
    <row r="114" spans="1:5">
      <c r="A114" t="s">
        <v>4</v>
      </c>
      <c r="B114">
        <v>2011</v>
      </c>
      <c r="C114">
        <v>28951870</v>
      </c>
      <c r="D114" t="s">
        <v>21</v>
      </c>
      <c r="E114" t="str">
        <f t="shared" si="14"/>
        <v>2012-2015</v>
      </c>
    </row>
    <row r="115" spans="1:5">
      <c r="A115" t="s">
        <v>6</v>
      </c>
      <c r="B115">
        <v>2011</v>
      </c>
      <c r="C115">
        <v>166080160</v>
      </c>
      <c r="D115" t="s">
        <v>22</v>
      </c>
      <c r="E115" t="str">
        <f t="shared" si="14"/>
        <v>2012-2015</v>
      </c>
    </row>
    <row r="116" spans="1:5">
      <c r="A116" t="s">
        <v>8</v>
      </c>
      <c r="B116">
        <v>2011</v>
      </c>
      <c r="C116">
        <v>313200000</v>
      </c>
      <c r="D116" t="s">
        <v>24</v>
      </c>
      <c r="E116" t="str">
        <f t="shared" si="14"/>
        <v>2012-2015</v>
      </c>
    </row>
    <row r="117" spans="1:5">
      <c r="A117" t="s">
        <v>10</v>
      </c>
      <c r="B117">
        <v>2011</v>
      </c>
      <c r="C117">
        <v>656676000</v>
      </c>
      <c r="D117" t="s">
        <v>25</v>
      </c>
      <c r="E117" t="str">
        <f t="shared" si="14"/>
        <v>2012-2015</v>
      </c>
    </row>
    <row r="118" spans="1:5">
      <c r="A118" t="s">
        <v>12</v>
      </c>
      <c r="B118">
        <v>2011</v>
      </c>
      <c r="C118">
        <v>36278990</v>
      </c>
      <c r="D118" t="s">
        <v>26</v>
      </c>
      <c r="E118" t="str">
        <f t="shared" si="14"/>
        <v>2012-2015</v>
      </c>
    </row>
    <row r="119" spans="1:5" ht="33.950000000000003" hidden="1">
      <c r="A119" t="s">
        <v>14</v>
      </c>
      <c r="B119">
        <v>2011</v>
      </c>
      <c r="C119">
        <v>26266600</v>
      </c>
      <c r="D119" s="1" t="s">
        <v>15</v>
      </c>
    </row>
    <row r="120" spans="1:5">
      <c r="A120" t="s">
        <v>16</v>
      </c>
      <c r="B120">
        <v>2011</v>
      </c>
      <c r="C120">
        <v>22542138</v>
      </c>
      <c r="D120" t="s">
        <v>26</v>
      </c>
      <c r="E120" t="str">
        <f t="shared" si="14"/>
        <v>2012-2015</v>
      </c>
    </row>
    <row r="121" spans="1:5">
      <c r="A121" t="s">
        <v>4</v>
      </c>
      <c r="B121">
        <v>2012</v>
      </c>
      <c r="C121">
        <v>31677132</v>
      </c>
      <c r="D121" t="s">
        <v>21</v>
      </c>
      <c r="E121" t="str">
        <f t="shared" si="14"/>
        <v>2012-2015</v>
      </c>
    </row>
    <row r="122" spans="1:5">
      <c r="A122" t="s">
        <v>6</v>
      </c>
      <c r="B122">
        <v>2012</v>
      </c>
      <c r="C122">
        <v>172825810</v>
      </c>
      <c r="D122" t="s">
        <v>22</v>
      </c>
      <c r="E122" t="str">
        <f t="shared" si="14"/>
        <v>2012-2015</v>
      </c>
    </row>
    <row r="123" spans="1:5">
      <c r="A123" t="s">
        <v>8</v>
      </c>
      <c r="B123">
        <v>2012</v>
      </c>
      <c r="C123">
        <v>332489800</v>
      </c>
      <c r="D123" t="s">
        <v>24</v>
      </c>
      <c r="E123" t="str">
        <f t="shared" si="14"/>
        <v>2012-2015</v>
      </c>
    </row>
    <row r="124" spans="1:5">
      <c r="A124" t="s">
        <v>10</v>
      </c>
      <c r="B124">
        <v>2012</v>
      </c>
      <c r="C124">
        <v>691416260</v>
      </c>
      <c r="D124" t="s">
        <v>25</v>
      </c>
      <c r="E124" t="str">
        <f t="shared" si="14"/>
        <v>2012-2015</v>
      </c>
    </row>
    <row r="125" spans="1:5">
      <c r="A125" t="s">
        <v>12</v>
      </c>
      <c r="B125">
        <v>2012</v>
      </c>
      <c r="C125">
        <v>37982252</v>
      </c>
      <c r="D125" t="s">
        <v>26</v>
      </c>
      <c r="E125" t="str">
        <f t="shared" si="14"/>
        <v>2012-2015</v>
      </c>
    </row>
    <row r="126" spans="1:5" ht="33.950000000000003" hidden="1">
      <c r="A126" t="s">
        <v>14</v>
      </c>
      <c r="B126">
        <v>2012</v>
      </c>
      <c r="C126">
        <v>26102602</v>
      </c>
      <c r="D126" s="1" t="s">
        <v>15</v>
      </c>
    </row>
    <row r="127" spans="1:5">
      <c r="A127" t="s">
        <v>16</v>
      </c>
      <c r="B127">
        <v>2012</v>
      </c>
      <c r="C127">
        <v>21702706</v>
      </c>
      <c r="D127" t="s">
        <v>26</v>
      </c>
      <c r="E127" t="str">
        <f t="shared" si="14"/>
        <v>2012-2015</v>
      </c>
    </row>
    <row r="128" spans="1:5">
      <c r="A128" t="s">
        <v>4</v>
      </c>
      <c r="B128">
        <v>2013</v>
      </c>
      <c r="C128">
        <v>32783110</v>
      </c>
      <c r="D128" t="s">
        <v>21</v>
      </c>
      <c r="E128" t="str">
        <f t="shared" si="14"/>
        <v>2012-2015</v>
      </c>
    </row>
    <row r="129" spans="1:5">
      <c r="A129" t="s">
        <v>6</v>
      </c>
      <c r="B129">
        <v>2013</v>
      </c>
      <c r="C129">
        <v>178661580</v>
      </c>
      <c r="D129" t="s">
        <v>22</v>
      </c>
      <c r="E129" t="str">
        <f t="shared" si="14"/>
        <v>2012-2015</v>
      </c>
    </row>
    <row r="130" spans="1:5">
      <c r="A130" t="s">
        <v>8</v>
      </c>
      <c r="B130">
        <v>2013</v>
      </c>
      <c r="C130">
        <v>352570940</v>
      </c>
      <c r="D130" t="s">
        <v>24</v>
      </c>
      <c r="E130" t="str">
        <f t="shared" si="14"/>
        <v>2012-2015</v>
      </c>
    </row>
    <row r="131" spans="1:5">
      <c r="A131" t="s">
        <v>10</v>
      </c>
      <c r="B131">
        <v>2013</v>
      </c>
      <c r="C131">
        <v>713429950</v>
      </c>
      <c r="D131" t="s">
        <v>25</v>
      </c>
      <c r="E131" t="str">
        <f t="shared" si="14"/>
        <v>2012-2015</v>
      </c>
    </row>
    <row r="132" spans="1:5">
      <c r="A132" t="s">
        <v>12</v>
      </c>
      <c r="B132">
        <v>2013</v>
      </c>
      <c r="C132">
        <v>40624988</v>
      </c>
      <c r="D132" t="s">
        <v>26</v>
      </c>
      <c r="E132" t="str">
        <f t="shared" si="14"/>
        <v>2012-2015</v>
      </c>
    </row>
    <row r="133" spans="1:5" ht="33.950000000000003" hidden="1">
      <c r="A133" t="s">
        <v>14</v>
      </c>
      <c r="B133">
        <v>2013</v>
      </c>
      <c r="C133">
        <v>26108500</v>
      </c>
      <c r="D133" s="1" t="s">
        <v>15</v>
      </c>
    </row>
    <row r="134" spans="1:5">
      <c r="A134" t="s">
        <v>16</v>
      </c>
      <c r="B134">
        <v>2013</v>
      </c>
      <c r="C134">
        <v>21828834</v>
      </c>
      <c r="D134" t="s">
        <v>26</v>
      </c>
      <c r="E134" t="str">
        <f t="shared" si="14"/>
        <v>2012-2015</v>
      </c>
    </row>
    <row r="135" spans="1:5">
      <c r="A135" t="s">
        <v>4</v>
      </c>
      <c r="B135">
        <v>2014</v>
      </c>
      <c r="C135">
        <v>35106084</v>
      </c>
      <c r="D135" t="s">
        <v>21</v>
      </c>
      <c r="E135" t="str">
        <f t="shared" si="14"/>
        <v>2012-2015</v>
      </c>
    </row>
    <row r="136" spans="1:5">
      <c r="A136" t="s">
        <v>6</v>
      </c>
      <c r="B136">
        <v>2014</v>
      </c>
      <c r="C136">
        <v>194032800</v>
      </c>
      <c r="D136" t="s">
        <v>22</v>
      </c>
      <c r="E136" t="str">
        <f t="shared" si="14"/>
        <v>2012-2015</v>
      </c>
    </row>
    <row r="137" spans="1:5">
      <c r="A137" t="s">
        <v>8</v>
      </c>
      <c r="B137">
        <v>2014</v>
      </c>
      <c r="C137">
        <v>374966240</v>
      </c>
      <c r="D137" t="s">
        <v>24</v>
      </c>
      <c r="E137" t="str">
        <f t="shared" si="14"/>
        <v>2012-2015</v>
      </c>
    </row>
    <row r="138" spans="1:5">
      <c r="A138" t="s">
        <v>10</v>
      </c>
      <c r="B138">
        <v>2014</v>
      </c>
      <c r="C138">
        <v>714251840</v>
      </c>
      <c r="D138" t="s">
        <v>25</v>
      </c>
      <c r="E138" t="str">
        <f t="shared" si="14"/>
        <v>2012-2015</v>
      </c>
    </row>
    <row r="139" spans="1:5">
      <c r="A139" t="s">
        <v>12</v>
      </c>
      <c r="B139">
        <v>2014</v>
      </c>
      <c r="C139">
        <v>49206770</v>
      </c>
      <c r="D139" t="s">
        <v>26</v>
      </c>
      <c r="E139" t="str">
        <f t="shared" si="14"/>
        <v>2012-2015</v>
      </c>
    </row>
    <row r="140" spans="1:5" ht="33.950000000000003" hidden="1">
      <c r="A140" t="s">
        <v>14</v>
      </c>
      <c r="B140">
        <v>2014</v>
      </c>
      <c r="C140">
        <v>32897598</v>
      </c>
      <c r="D140" s="1" t="s">
        <v>15</v>
      </c>
    </row>
    <row r="141" spans="1:5">
      <c r="A141" t="s">
        <v>16</v>
      </c>
      <c r="B141">
        <v>2014</v>
      </c>
      <c r="C141">
        <v>26171518</v>
      </c>
      <c r="D141" t="s">
        <v>26</v>
      </c>
      <c r="E141" t="str">
        <f t="shared" si="14"/>
        <v>2012-2015</v>
      </c>
    </row>
    <row r="142" spans="1:5">
      <c r="A142" t="s">
        <v>4</v>
      </c>
      <c r="B142">
        <v>2015</v>
      </c>
      <c r="C142">
        <v>37680050</v>
      </c>
      <c r="D142" t="s">
        <v>21</v>
      </c>
      <c r="E142" t="str">
        <f t="shared" si="14"/>
        <v>2016-2019</v>
      </c>
    </row>
    <row r="143" spans="1:5">
      <c r="A143" t="s">
        <v>6</v>
      </c>
      <c r="B143">
        <v>2015</v>
      </c>
      <c r="C143">
        <v>203407280</v>
      </c>
      <c r="D143" t="s">
        <v>22</v>
      </c>
      <c r="E143" t="str">
        <f t="shared" si="14"/>
        <v>2016-2019</v>
      </c>
    </row>
    <row r="144" spans="1:5">
      <c r="A144" t="s">
        <v>8</v>
      </c>
      <c r="B144">
        <v>2015</v>
      </c>
      <c r="C144">
        <v>397531230</v>
      </c>
      <c r="D144" t="s">
        <v>24</v>
      </c>
      <c r="E144" t="str">
        <f t="shared" si="14"/>
        <v>2016-2019</v>
      </c>
    </row>
    <row r="145" spans="1:5">
      <c r="A145" t="s">
        <v>10</v>
      </c>
      <c r="B145">
        <v>2015</v>
      </c>
      <c r="C145">
        <v>732376960</v>
      </c>
      <c r="D145" t="s">
        <v>25</v>
      </c>
      <c r="E145" t="str">
        <f t="shared" si="14"/>
        <v>2016-2019</v>
      </c>
    </row>
    <row r="146" spans="1:5">
      <c r="A146" t="s">
        <v>12</v>
      </c>
      <c r="B146">
        <v>2015</v>
      </c>
      <c r="C146">
        <v>52290240</v>
      </c>
      <c r="D146" t="s">
        <v>26</v>
      </c>
      <c r="E146" t="str">
        <f t="shared" si="14"/>
        <v>2016-2019</v>
      </c>
    </row>
    <row r="147" spans="1:5" ht="33.950000000000003" hidden="1">
      <c r="A147" t="s">
        <v>14</v>
      </c>
      <c r="B147">
        <v>2015</v>
      </c>
      <c r="C147">
        <v>36021100</v>
      </c>
      <c r="D147" s="1" t="s">
        <v>15</v>
      </c>
    </row>
    <row r="148" spans="1:5">
      <c r="A148" t="s">
        <v>16</v>
      </c>
      <c r="B148">
        <v>2015</v>
      </c>
      <c r="C148">
        <v>27129520</v>
      </c>
      <c r="D148" t="s">
        <v>26</v>
      </c>
      <c r="E148" t="str">
        <f t="shared" si="14"/>
        <v>2016-2019</v>
      </c>
    </row>
    <row r="149" spans="1:5">
      <c r="A149" t="s">
        <v>4</v>
      </c>
      <c r="B149">
        <v>2016</v>
      </c>
      <c r="C149">
        <v>41345020</v>
      </c>
      <c r="D149" t="s">
        <v>21</v>
      </c>
      <c r="E149" t="str">
        <f t="shared" si="14"/>
        <v>2016-2019</v>
      </c>
    </row>
    <row r="150" spans="1:5">
      <c r="A150" t="s">
        <v>6</v>
      </c>
      <c r="B150">
        <v>2016</v>
      </c>
      <c r="C150">
        <v>213916770</v>
      </c>
      <c r="D150" t="s">
        <v>22</v>
      </c>
      <c r="E150" t="str">
        <f t="shared" si="14"/>
        <v>2016-2019</v>
      </c>
    </row>
    <row r="151" spans="1:5">
      <c r="A151" t="s">
        <v>8</v>
      </c>
      <c r="B151">
        <v>2016</v>
      </c>
      <c r="C151">
        <v>419012100</v>
      </c>
      <c r="D151" t="s">
        <v>24</v>
      </c>
      <c r="E151" t="str">
        <f t="shared" si="14"/>
        <v>2016-2019</v>
      </c>
    </row>
    <row r="152" spans="1:5">
      <c r="A152" t="s">
        <v>10</v>
      </c>
      <c r="B152">
        <v>2016</v>
      </c>
      <c r="C152">
        <v>753796800</v>
      </c>
      <c r="D152" t="s">
        <v>25</v>
      </c>
      <c r="E152" t="str">
        <f t="shared" si="14"/>
        <v>2016-2019</v>
      </c>
    </row>
    <row r="153" spans="1:5">
      <c r="A153" t="s">
        <v>12</v>
      </c>
      <c r="B153">
        <v>2016</v>
      </c>
      <c r="C153">
        <v>50938644</v>
      </c>
      <c r="D153" t="s">
        <v>26</v>
      </c>
      <c r="E153" t="str">
        <f t="shared" si="14"/>
        <v>2016-2019</v>
      </c>
    </row>
    <row r="154" spans="1:5" ht="33.950000000000003" hidden="1">
      <c r="A154" t="s">
        <v>14</v>
      </c>
      <c r="B154">
        <v>2016</v>
      </c>
      <c r="C154">
        <v>34523500</v>
      </c>
      <c r="D154" s="1" t="s">
        <v>15</v>
      </c>
    </row>
    <row r="155" spans="1:5">
      <c r="A155" t="s">
        <v>16</v>
      </c>
      <c r="B155">
        <v>2016</v>
      </c>
      <c r="C155">
        <v>29420132</v>
      </c>
      <c r="D155" t="s">
        <v>26</v>
      </c>
      <c r="E155" t="str">
        <f t="shared" si="14"/>
        <v>2016-2019</v>
      </c>
    </row>
    <row r="156" spans="1:5">
      <c r="A156" t="s">
        <v>4</v>
      </c>
      <c r="B156">
        <v>2017</v>
      </c>
      <c r="C156">
        <v>43313516</v>
      </c>
      <c r="D156" t="s">
        <v>21</v>
      </c>
      <c r="E156" t="str">
        <f t="shared" si="14"/>
        <v>2016-2019</v>
      </c>
    </row>
    <row r="157" spans="1:5">
      <c r="A157" t="s">
        <v>6</v>
      </c>
      <c r="B157">
        <v>2017</v>
      </c>
      <c r="C157">
        <v>230214880</v>
      </c>
      <c r="D157" t="s">
        <v>22</v>
      </c>
      <c r="E157" t="str">
        <f t="shared" si="14"/>
        <v>2016-2019</v>
      </c>
    </row>
    <row r="158" spans="1:5">
      <c r="A158" t="s">
        <v>8</v>
      </c>
      <c r="B158">
        <v>2017</v>
      </c>
      <c r="C158">
        <v>449892580</v>
      </c>
      <c r="D158" t="s">
        <v>24</v>
      </c>
      <c r="E158" t="str">
        <f t="shared" si="14"/>
        <v>2016-2019</v>
      </c>
    </row>
    <row r="159" spans="1:5">
      <c r="A159" t="s">
        <v>10</v>
      </c>
      <c r="B159">
        <v>2017</v>
      </c>
      <c r="C159">
        <v>803218400</v>
      </c>
      <c r="D159" t="s">
        <v>25</v>
      </c>
      <c r="E159" t="str">
        <f t="shared" si="14"/>
        <v>2016-2019</v>
      </c>
    </row>
    <row r="160" spans="1:5">
      <c r="A160" t="s">
        <v>12</v>
      </c>
      <c r="B160">
        <v>2017</v>
      </c>
      <c r="C160">
        <v>51522252</v>
      </c>
      <c r="D160" t="s">
        <v>26</v>
      </c>
      <c r="E160" t="str">
        <f t="shared" si="14"/>
        <v>2016-2019</v>
      </c>
    </row>
    <row r="161" spans="1:5" ht="33.950000000000003" hidden="1">
      <c r="A161" t="s">
        <v>14</v>
      </c>
      <c r="B161">
        <v>2017</v>
      </c>
      <c r="C161">
        <v>36002600</v>
      </c>
      <c r="D161" s="1" t="s">
        <v>15</v>
      </c>
    </row>
    <row r="162" spans="1:5">
      <c r="A162" t="s">
        <v>16</v>
      </c>
      <c r="B162">
        <v>2017</v>
      </c>
      <c r="C162">
        <v>33860428</v>
      </c>
      <c r="D162" t="s">
        <v>26</v>
      </c>
      <c r="E162" t="str">
        <f t="shared" si="14"/>
        <v>2016-2019</v>
      </c>
    </row>
    <row r="163" spans="1:5">
      <c r="A163" t="s">
        <v>4</v>
      </c>
      <c r="B163">
        <v>2018</v>
      </c>
      <c r="C163">
        <v>45877750</v>
      </c>
      <c r="D163" t="s">
        <v>21</v>
      </c>
      <c r="E163" t="str">
        <f t="shared" ref="E163:E170" si="15">IF(B163&lt;=1999,"1995-1999",IF(B163&lt;2003,"2000-2003",IF(B163&lt;2007,"2004-2007",IF(B163&lt;2011,"2008-2011",IF(B163&lt;2015,"2012-2015",IF(B163&lt;2019,"2016-2019",IF(B163&lt;2021,"2020-2021,""invalid")))))))</f>
        <v>2016-2019</v>
      </c>
    </row>
    <row r="164" spans="1:5">
      <c r="A164" t="s">
        <v>6</v>
      </c>
      <c r="B164">
        <v>2018</v>
      </c>
      <c r="C164">
        <v>241393220</v>
      </c>
      <c r="D164" t="s">
        <v>22</v>
      </c>
      <c r="E164" t="str">
        <f t="shared" si="15"/>
        <v>2016-2019</v>
      </c>
    </row>
    <row r="165" spans="1:5">
      <c r="A165" t="s">
        <v>8</v>
      </c>
      <c r="B165">
        <v>2018</v>
      </c>
      <c r="C165">
        <v>478418100</v>
      </c>
      <c r="D165" t="s">
        <v>24</v>
      </c>
      <c r="E165" t="str">
        <f t="shared" si="15"/>
        <v>2016-2019</v>
      </c>
    </row>
    <row r="166" spans="1:5">
      <c r="A166" t="s">
        <v>10</v>
      </c>
      <c r="B166">
        <v>2018</v>
      </c>
      <c r="C166">
        <v>844652100</v>
      </c>
      <c r="D166" t="s">
        <v>25</v>
      </c>
      <c r="E166" t="str">
        <f t="shared" si="15"/>
        <v>2016-2019</v>
      </c>
    </row>
    <row r="167" spans="1:5">
      <c r="A167" t="s">
        <v>12</v>
      </c>
      <c r="B167">
        <v>2018</v>
      </c>
      <c r="C167">
        <v>58545164</v>
      </c>
      <c r="D167" t="s">
        <v>26</v>
      </c>
      <c r="E167" t="str">
        <f t="shared" si="15"/>
        <v>2016-2019</v>
      </c>
    </row>
    <row r="168" spans="1:5" ht="33.950000000000003" hidden="1">
      <c r="A168" t="s">
        <v>14</v>
      </c>
      <c r="B168">
        <v>2018</v>
      </c>
      <c r="C168">
        <v>39575120</v>
      </c>
      <c r="D168" s="1" t="s">
        <v>15</v>
      </c>
    </row>
    <row r="169" spans="1:5">
      <c r="A169" t="s">
        <v>16</v>
      </c>
      <c r="B169">
        <v>2018</v>
      </c>
      <c r="C169">
        <v>35020750</v>
      </c>
      <c r="D169" t="s">
        <v>26</v>
      </c>
      <c r="E169" t="str">
        <f t="shared" si="15"/>
        <v>2016-2019</v>
      </c>
    </row>
    <row r="170" spans="1:5">
      <c r="A170" t="s">
        <v>4</v>
      </c>
      <c r="B170">
        <v>2019</v>
      </c>
      <c r="C170">
        <v>46207932</v>
      </c>
      <c r="D170" t="s">
        <v>21</v>
      </c>
      <c r="E170" t="str">
        <f>IF(B170&lt;=1999,"1995-1999",IF(B170&lt;2003,"2000-2003",IF(B170&lt;2007,"2004-2007",IF(B170&lt;2011,"2008-2011",IF(B170&lt;2015,"2012-2015",IF(B170&lt;2019,"2016-2019",IF(B170&lt;2021,"2020-2021","invalid")))))))</f>
        <v>2020-2021</v>
      </c>
    </row>
    <row r="171" spans="1:5">
      <c r="A171" t="s">
        <v>6</v>
      </c>
      <c r="B171">
        <v>2019</v>
      </c>
      <c r="C171">
        <v>246915950</v>
      </c>
      <c r="D171" t="s">
        <v>22</v>
      </c>
      <c r="E171" t="str">
        <f t="shared" ref="E171:E174" si="16">IF(B171&lt;=1999,"1995-1999",IF(B171&lt;2003,"2000-2003",IF(B171&lt;2007,"2004-2007",IF(B171&lt;2011,"2008-2011",IF(B171&lt;2015,"2012-2015",IF(B171&lt;2019,"2016-2019",IF(B171&lt;2021,"2020-2021","invalid")))))))</f>
        <v>2020-2021</v>
      </c>
    </row>
    <row r="172" spans="1:5">
      <c r="A172" t="s">
        <v>8</v>
      </c>
      <c r="B172">
        <v>2019</v>
      </c>
      <c r="C172">
        <v>489532830</v>
      </c>
      <c r="D172" t="s">
        <v>24</v>
      </c>
      <c r="E172" t="str">
        <f t="shared" si="16"/>
        <v>2020-2021</v>
      </c>
    </row>
    <row r="173" spans="1:5">
      <c r="A173" t="s">
        <v>10</v>
      </c>
      <c r="B173">
        <v>2019</v>
      </c>
      <c r="C173">
        <v>878253500</v>
      </c>
      <c r="D173" t="s">
        <v>25</v>
      </c>
      <c r="E173" t="str">
        <f t="shared" si="16"/>
        <v>2020-2021</v>
      </c>
    </row>
    <row r="174" spans="1:5">
      <c r="A174" t="s">
        <v>12</v>
      </c>
      <c r="B174">
        <v>2019</v>
      </c>
      <c r="C174">
        <v>62174336</v>
      </c>
      <c r="D174" t="s">
        <v>26</v>
      </c>
      <c r="E174" t="str">
        <f t="shared" si="16"/>
        <v>2020-2021</v>
      </c>
    </row>
    <row r="175" spans="1:5" ht="33.950000000000003" hidden="1">
      <c r="A175" t="s">
        <v>14</v>
      </c>
      <c r="B175">
        <v>2019</v>
      </c>
      <c r="C175">
        <v>39507744</v>
      </c>
      <c r="D175" s="1" t="s">
        <v>15</v>
      </c>
    </row>
    <row r="176" spans="1:5">
      <c r="A176" t="s">
        <v>16</v>
      </c>
      <c r="B176">
        <v>2019</v>
      </c>
      <c r="C176">
        <v>37785040</v>
      </c>
      <c r="D176" t="s">
        <v>26</v>
      </c>
      <c r="E176" t="str">
        <f t="shared" ref="E176:E181" si="17">IF(B176&lt;=1999,"1995-1999",IF(B176&lt;2003,"2000-2003",IF(B176&lt;2007,"2004-2007",IF(B176&lt;2011,"2008-2011",IF(B176&lt;2015,"2012-2015",IF(B176&lt;2019,"2016-2019",IF(B176&lt;2021,"2020-2021","invalid")))))))</f>
        <v>2020-2021</v>
      </c>
    </row>
    <row r="177" spans="1:5">
      <c r="A177" t="s">
        <v>4</v>
      </c>
      <c r="B177">
        <v>2020</v>
      </c>
      <c r="C177">
        <v>12413700</v>
      </c>
      <c r="D177" t="s">
        <v>21</v>
      </c>
      <c r="E177" t="str">
        <f t="shared" si="17"/>
        <v>2020-2021</v>
      </c>
    </row>
    <row r="178" spans="1:5">
      <c r="A178" t="s">
        <v>6</v>
      </c>
      <c r="B178">
        <v>2020</v>
      </c>
      <c r="C178">
        <v>70916950</v>
      </c>
      <c r="D178" t="s">
        <v>22</v>
      </c>
      <c r="E178" t="str">
        <f t="shared" si="17"/>
        <v>2020-2021</v>
      </c>
    </row>
    <row r="179" spans="1:5">
      <c r="A179" t="s">
        <v>8</v>
      </c>
      <c r="B179">
        <v>2020</v>
      </c>
      <c r="C179">
        <v>47816400</v>
      </c>
      <c r="D179" t="s">
        <v>24</v>
      </c>
      <c r="E179" t="str">
        <f t="shared" si="17"/>
        <v>2020-2021</v>
      </c>
    </row>
    <row r="180" spans="1:5">
      <c r="A180" t="s">
        <v>10</v>
      </c>
      <c r="B180">
        <v>2020</v>
      </c>
      <c r="C180">
        <v>325707740</v>
      </c>
      <c r="D180" t="s">
        <v>25</v>
      </c>
      <c r="E180" t="str">
        <f t="shared" si="17"/>
        <v>2020-2021</v>
      </c>
    </row>
    <row r="181" spans="1:5">
      <c r="A181" t="s">
        <v>12</v>
      </c>
      <c r="B181">
        <v>2020</v>
      </c>
      <c r="C181">
        <v>13762700</v>
      </c>
      <c r="D181" t="s">
        <v>26</v>
      </c>
      <c r="E181" t="str">
        <f t="shared" si="17"/>
        <v>2020-2021</v>
      </c>
    </row>
    <row r="182" spans="1:5" ht="33.950000000000003" hidden="1">
      <c r="A182" t="s">
        <v>14</v>
      </c>
      <c r="B182">
        <v>2020</v>
      </c>
      <c r="C182">
        <v>16906670</v>
      </c>
      <c r="D182" s="1" t="s">
        <v>15</v>
      </c>
    </row>
    <row r="183" spans="1:5">
      <c r="A183" t="s">
        <v>16</v>
      </c>
      <c r="B183">
        <v>2020</v>
      </c>
      <c r="C183">
        <v>8315520.5</v>
      </c>
      <c r="D183" t="s">
        <v>26</v>
      </c>
      <c r="E183" t="str">
        <f t="shared" ref="E183:E188" si="18">IF(B183&lt;=1999,"1995-1999",IF(B183&lt;2003,"2000-2003",IF(B183&lt;2007,"2004-2007",IF(B183&lt;2011,"2008-2011",IF(B183&lt;2015,"2012-2015",IF(B183&lt;2019,"2016-2019",IF(B183&lt;2021,"2020-2021","invalid")))))))</f>
        <v>2020-2021</v>
      </c>
    </row>
    <row r="184" spans="1:5">
      <c r="A184" t="s">
        <v>4</v>
      </c>
      <c r="B184">
        <v>2021</v>
      </c>
      <c r="C184">
        <v>11643321</v>
      </c>
      <c r="D184" t="s">
        <v>21</v>
      </c>
      <c r="E184" t="str">
        <f>IF(B184&lt;=1999,"1995-1999",IF(B184&lt;2003,"2000-2003",IF(B184&lt;2007,"2004-2007",IF(B184&lt;2011,"2008-2011",IF(B184&lt;2015,"2012-2015",IF(B184&lt;2019,"2016-2019",IF(B184&lt;=2021,"2020-2021","invalid")))))))</f>
        <v>2020-2021</v>
      </c>
    </row>
    <row r="185" spans="1:5">
      <c r="A185" t="s">
        <v>6</v>
      </c>
      <c r="B185">
        <v>2021</v>
      </c>
      <c r="C185">
        <v>84260584</v>
      </c>
      <c r="D185" t="s">
        <v>22</v>
      </c>
      <c r="E185" t="str">
        <f t="shared" ref="E185:E188" si="19">IF(B185&lt;=1999,"1995-1999",IF(B185&lt;2003,"2000-2003",IF(B185&lt;2007,"2004-2007",IF(B185&lt;2011,"2008-2011",IF(B185&lt;2015,"2012-2015",IF(B185&lt;2019,"2016-2019",IF(B185&lt;=2021,"2020-2021","invalid")))))))</f>
        <v>2020-2021</v>
      </c>
    </row>
    <row r="186" spans="1:5">
      <c r="A186" t="s">
        <v>8</v>
      </c>
      <c r="B186">
        <v>2021</v>
      </c>
      <c r="C186">
        <v>18434410</v>
      </c>
      <c r="D186" t="s">
        <v>24</v>
      </c>
      <c r="E186" t="str">
        <f t="shared" si="19"/>
        <v>2020-2021</v>
      </c>
    </row>
    <row r="187" spans="1:5">
      <c r="A187" t="s">
        <v>10</v>
      </c>
      <c r="B187">
        <v>2021</v>
      </c>
      <c r="C187">
        <v>364372900</v>
      </c>
      <c r="D187" t="s">
        <v>25</v>
      </c>
      <c r="E187" t="str">
        <f t="shared" si="19"/>
        <v>2020-2021</v>
      </c>
    </row>
    <row r="188" spans="1:5">
      <c r="A188" t="s">
        <v>12</v>
      </c>
      <c r="B188">
        <v>2021</v>
      </c>
      <c r="C188">
        <v>19730016</v>
      </c>
      <c r="D188" t="s">
        <v>26</v>
      </c>
      <c r="E188" t="str">
        <f t="shared" si="19"/>
        <v>2020-2021</v>
      </c>
    </row>
    <row r="189" spans="1:5" ht="33.950000000000003" hidden="1">
      <c r="A189" t="s">
        <v>14</v>
      </c>
      <c r="B189">
        <v>2021</v>
      </c>
      <c r="C189">
        <v>20858964</v>
      </c>
      <c r="D189" s="1" t="s">
        <v>15</v>
      </c>
    </row>
    <row r="190" spans="1:5">
      <c r="A190" t="s">
        <v>16</v>
      </c>
      <c r="B190">
        <v>2021</v>
      </c>
      <c r="C190">
        <v>9107196</v>
      </c>
      <c r="D190" t="s">
        <v>26</v>
      </c>
      <c r="E190" t="str">
        <f>IF(B190&lt;=1999,"1995-1999",IF(B190&lt;2003,"2000-2003",IF(B190&lt;2007,"2004-2007",IF(B190&lt;2011,"2008-2011",IF(B190&lt;2015,"2012-2015",IF(B190&lt;2019,"2016-2019",IF(B190&lt;=2021,"2020-2021","invalid")))))))</f>
        <v>2020-2021</v>
      </c>
    </row>
  </sheetData>
  <autoFilter ref="D1:D190" xr:uid="{00000000-0009-0000-0000-000001000000}">
    <filterColumn colId="0">
      <filters>
        <filter val="√Åfrica: 3% - 5%"/>
        <filter val="√Åsia Oriental e Pac√≠fico: 20% - 25%"/>
        <filter val="Am√©ricas: 15% - 20%"/>
        <filter val="Europa: 40% - 45%"/>
        <filter val="Oriente M√©dio: 5% - 8%"/>
        <filter val="Sul da √Åsia: 5% - 8%"/>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I80"/>
  <sheetViews>
    <sheetView topLeftCell="A27" workbookViewId="0">
      <selection activeCell="A13" sqref="A13"/>
    </sheetView>
  </sheetViews>
  <sheetFormatPr defaultColWidth="11" defaultRowHeight="15.95"/>
  <cols>
    <col min="1" max="1" width="43.125" bestFit="1" customWidth="1"/>
    <col min="2" max="2" width="16" bestFit="1" customWidth="1"/>
    <col min="3" max="3" width="12" bestFit="1" customWidth="1"/>
    <col min="4" max="4" width="21.375" bestFit="1" customWidth="1"/>
    <col min="5" max="9" width="12" bestFit="1" customWidth="1"/>
    <col min="10" max="10" width="12.125" bestFit="1" customWidth="1"/>
    <col min="11" max="11" width="21.5" bestFit="1" customWidth="1"/>
    <col min="12" max="14" width="12.125" bestFit="1" customWidth="1"/>
    <col min="15" max="15" width="14.5" bestFit="1" customWidth="1"/>
    <col min="16" max="16" width="12" bestFit="1" customWidth="1"/>
    <col min="17" max="17" width="10.125" bestFit="1" customWidth="1"/>
    <col min="18" max="18" width="21.5" bestFit="1" customWidth="1"/>
    <col min="19" max="19" width="10.125" bestFit="1" customWidth="1"/>
    <col min="20" max="20" width="11.125" bestFit="1" customWidth="1"/>
    <col min="21" max="21" width="9.875" bestFit="1" customWidth="1"/>
    <col min="22" max="22" width="14.5" bestFit="1" customWidth="1"/>
    <col min="23" max="23" width="12" bestFit="1" customWidth="1"/>
    <col min="24" max="24" width="10.125" bestFit="1" customWidth="1"/>
    <col min="25" max="25" width="21.5" bestFit="1" customWidth="1"/>
    <col min="26" max="26" width="10.125" bestFit="1" customWidth="1"/>
    <col min="27" max="27" width="11.125" bestFit="1" customWidth="1"/>
    <col min="28" max="28" width="12.125" bestFit="1" customWidth="1"/>
    <col min="29" max="29" width="14.5" bestFit="1" customWidth="1"/>
    <col min="30" max="30" width="12" bestFit="1" customWidth="1"/>
    <col min="31" max="31" width="12.125" bestFit="1" customWidth="1"/>
    <col min="32" max="32" width="21.5" bestFit="1" customWidth="1"/>
    <col min="33" max="33" width="12.125" bestFit="1" customWidth="1"/>
    <col min="34" max="34" width="10.875" bestFit="1" customWidth="1"/>
    <col min="35" max="35" width="9.875" bestFit="1" customWidth="1"/>
    <col min="36" max="36" width="14.5" bestFit="1" customWidth="1"/>
    <col min="37" max="37" width="12" bestFit="1" customWidth="1"/>
    <col min="38" max="38" width="12.125" bestFit="1" customWidth="1"/>
    <col min="39" max="39" width="21.5" bestFit="1" customWidth="1"/>
    <col min="40" max="40" width="10.125" bestFit="1" customWidth="1"/>
    <col min="41" max="41" width="10.875" bestFit="1" customWidth="1"/>
    <col min="42" max="42" width="11.125" bestFit="1" customWidth="1"/>
    <col min="43" max="43" width="14.5" bestFit="1" customWidth="1"/>
    <col min="44" max="44" width="12" bestFit="1" customWidth="1"/>
    <col min="45" max="45" width="12.125" bestFit="1" customWidth="1"/>
    <col min="46" max="46" width="21.5" bestFit="1" customWidth="1"/>
    <col min="47" max="48" width="12.125" bestFit="1" customWidth="1"/>
    <col min="49" max="49" width="11.125" bestFit="1" customWidth="1"/>
    <col min="50" max="50" width="14.5" bestFit="1" customWidth="1"/>
    <col min="51" max="51" width="12.375" bestFit="1" customWidth="1"/>
    <col min="52" max="53" width="12.125" bestFit="1" customWidth="1"/>
    <col min="54" max="113" width="9.125" bestFit="1" customWidth="1"/>
    <col min="114" max="190" width="10.125" bestFit="1" customWidth="1"/>
    <col min="191" max="191" width="12.125" bestFit="1" customWidth="1"/>
  </cols>
  <sheetData>
    <row r="3" spans="1:9">
      <c r="A3" s="3" t="s">
        <v>27</v>
      </c>
      <c r="B3" s="3" t="s">
        <v>28</v>
      </c>
    </row>
    <row r="4" spans="1:9">
      <c r="A4" s="3" t="s">
        <v>29</v>
      </c>
      <c r="B4" t="s">
        <v>30</v>
      </c>
      <c r="C4" t="s">
        <v>31</v>
      </c>
      <c r="D4" t="s">
        <v>32</v>
      </c>
      <c r="E4" t="s">
        <v>33</v>
      </c>
      <c r="F4" t="s">
        <v>34</v>
      </c>
      <c r="G4" t="s">
        <v>35</v>
      </c>
      <c r="H4" t="s">
        <v>36</v>
      </c>
      <c r="I4" t="s">
        <v>37</v>
      </c>
    </row>
    <row r="5" spans="1:9">
      <c r="A5" s="4" t="s">
        <v>4</v>
      </c>
      <c r="B5">
        <v>14419872.4</v>
      </c>
      <c r="C5">
        <v>17894294</v>
      </c>
      <c r="D5">
        <v>21933862.5</v>
      </c>
      <c r="E5">
        <v>30255539</v>
      </c>
      <c r="F5">
        <v>32129549</v>
      </c>
      <c r="G5">
        <v>42054084</v>
      </c>
      <c r="H5">
        <v>23421651</v>
      </c>
      <c r="I5">
        <v>25982938.333333332</v>
      </c>
    </row>
    <row r="6" spans="1:9">
      <c r="A6" s="4" t="s">
        <v>6</v>
      </c>
      <c r="B6">
        <v>113134924.8</v>
      </c>
      <c r="C6">
        <v>125769678.66666667</v>
      </c>
      <c r="D6">
        <v>132151055</v>
      </c>
      <c r="E6">
        <v>152325895</v>
      </c>
      <c r="F6">
        <v>177900087.5</v>
      </c>
      <c r="G6">
        <v>222233037.5</v>
      </c>
      <c r="H6">
        <v>134031161.33333333</v>
      </c>
      <c r="I6">
        <v>151241386.81481481</v>
      </c>
    </row>
    <row r="7" spans="1:9">
      <c r="A7" s="4" t="s">
        <v>8</v>
      </c>
      <c r="B7">
        <v>129984108.8</v>
      </c>
      <c r="C7">
        <v>177613796.66666666</v>
      </c>
      <c r="D7">
        <v>219781402.5</v>
      </c>
      <c r="E7">
        <v>274231145</v>
      </c>
      <c r="F7">
        <v>343306745</v>
      </c>
      <c r="G7">
        <v>436213502.5</v>
      </c>
      <c r="H7">
        <v>185261213.33333334</v>
      </c>
      <c r="I7">
        <v>253062102</v>
      </c>
    </row>
    <row r="8" spans="1:9">
      <c r="A8" s="4" t="s">
        <v>10</v>
      </c>
      <c r="B8">
        <v>405558520</v>
      </c>
      <c r="C8">
        <v>471712226.66666669</v>
      </c>
      <c r="D8">
        <v>539861175</v>
      </c>
      <c r="E8">
        <v>616288865</v>
      </c>
      <c r="F8">
        <v>693943512.5</v>
      </c>
      <c r="G8">
        <v>783511065</v>
      </c>
      <c r="H8">
        <v>522778046.66666669</v>
      </c>
      <c r="I8">
        <v>575765995.92592597</v>
      </c>
    </row>
    <row r="9" spans="1:9">
      <c r="A9" s="4" t="s">
        <v>12</v>
      </c>
      <c r="B9">
        <v>10964449.800000001</v>
      </c>
      <c r="C9">
        <v>18719141.333333332</v>
      </c>
      <c r="D9">
        <v>24382949.5</v>
      </c>
      <c r="E9">
        <v>30412230.5</v>
      </c>
      <c r="F9">
        <v>41023250</v>
      </c>
      <c r="G9">
        <v>53324075</v>
      </c>
      <c r="H9">
        <v>31889017.333333332</v>
      </c>
      <c r="I9">
        <v>29748768.333333332</v>
      </c>
    </row>
    <row r="10" spans="1:9">
      <c r="A10" s="4" t="s">
        <v>16</v>
      </c>
      <c r="B10">
        <v>5415736.7999999998</v>
      </c>
      <c r="C10">
        <v>8645080.333333334</v>
      </c>
      <c r="D10">
        <v>11094560</v>
      </c>
      <c r="E10">
        <v>16015860.75</v>
      </c>
      <c r="F10">
        <v>23061299</v>
      </c>
      <c r="G10">
        <v>31357707.5</v>
      </c>
      <c r="H10">
        <v>18402585.5</v>
      </c>
      <c r="I10">
        <v>16086644.092592593</v>
      </c>
    </row>
    <row r="11" spans="1:9">
      <c r="A11" s="4" t="s">
        <v>37</v>
      </c>
      <c r="B11">
        <v>113246268.76666667</v>
      </c>
      <c r="C11">
        <v>136725702.94444445</v>
      </c>
      <c r="D11">
        <v>158200834.08333334</v>
      </c>
      <c r="E11">
        <v>186588255.875</v>
      </c>
      <c r="F11">
        <v>218560740.5</v>
      </c>
      <c r="G11">
        <v>261448911.91666666</v>
      </c>
      <c r="H11">
        <v>152630612.52777779</v>
      </c>
      <c r="I11">
        <v>175314639.25</v>
      </c>
    </row>
    <row r="34" spans="1:2">
      <c r="A34" s="3" t="s">
        <v>18</v>
      </c>
      <c r="B34" t="s">
        <v>38</v>
      </c>
    </row>
    <row r="36" spans="1:2">
      <c r="A36" s="3" t="s">
        <v>29</v>
      </c>
      <c r="B36" t="s">
        <v>39</v>
      </c>
    </row>
    <row r="37" spans="1:2">
      <c r="A37" s="4" t="s">
        <v>4</v>
      </c>
      <c r="B37">
        <v>701539335</v>
      </c>
    </row>
    <row r="38" spans="1:2">
      <c r="A38" s="4" t="s">
        <v>6</v>
      </c>
      <c r="B38">
        <v>4083517444</v>
      </c>
    </row>
    <row r="39" spans="1:2">
      <c r="A39" s="4" t="s">
        <v>8</v>
      </c>
      <c r="B39">
        <v>6832676754</v>
      </c>
    </row>
    <row r="40" spans="1:2">
      <c r="A40" s="4" t="s">
        <v>10</v>
      </c>
      <c r="B40">
        <v>15545681890</v>
      </c>
    </row>
    <row r="41" spans="1:2">
      <c r="A41" s="4" t="s">
        <v>12</v>
      </c>
      <c r="B41">
        <v>803216745</v>
      </c>
    </row>
    <row r="42" spans="1:2">
      <c r="A42" s="4" t="s">
        <v>16</v>
      </c>
      <c r="B42">
        <v>434339390.5</v>
      </c>
    </row>
    <row r="43" spans="1:2">
      <c r="A43" s="4" t="s">
        <v>37</v>
      </c>
      <c r="B43">
        <v>28400971558.5</v>
      </c>
    </row>
    <row r="51" spans="1:8">
      <c r="A51" s="3" t="s">
        <v>27</v>
      </c>
      <c r="B51" s="3" t="s">
        <v>28</v>
      </c>
    </row>
    <row r="52" spans="1:8">
      <c r="A52" s="3" t="s">
        <v>29</v>
      </c>
      <c r="B52" t="s">
        <v>4</v>
      </c>
      <c r="C52" t="s">
        <v>6</v>
      </c>
      <c r="D52" t="s">
        <v>8</v>
      </c>
      <c r="E52" t="s">
        <v>10</v>
      </c>
      <c r="F52" t="s">
        <v>12</v>
      </c>
      <c r="G52" t="s">
        <v>16</v>
      </c>
      <c r="H52" t="s">
        <v>37</v>
      </c>
    </row>
    <row r="53" spans="1:8">
      <c r="A53" s="4">
        <v>1995</v>
      </c>
      <c r="B53">
        <v>12832774</v>
      </c>
      <c r="C53">
        <v>101567080</v>
      </c>
      <c r="D53">
        <v>114378800</v>
      </c>
      <c r="E53">
        <v>299340380</v>
      </c>
      <c r="F53">
        <v>10119565</v>
      </c>
      <c r="G53">
        <v>4779760</v>
      </c>
      <c r="H53">
        <v>90503059.833333328</v>
      </c>
    </row>
    <row r="54" spans="1:8">
      <c r="A54" s="4">
        <v>1996</v>
      </c>
      <c r="B54">
        <v>14155691</v>
      </c>
      <c r="C54">
        <v>109251144</v>
      </c>
      <c r="D54">
        <v>125587384</v>
      </c>
      <c r="E54">
        <v>381872800</v>
      </c>
      <c r="F54">
        <v>9920710</v>
      </c>
      <c r="G54">
        <v>5089573</v>
      </c>
      <c r="H54">
        <v>107646217</v>
      </c>
    </row>
    <row r="55" spans="1:8">
      <c r="A55" s="4">
        <v>1997</v>
      </c>
      <c r="B55">
        <v>13967372</v>
      </c>
      <c r="C55">
        <v>114045180</v>
      </c>
      <c r="D55">
        <v>130557200</v>
      </c>
      <c r="E55">
        <v>432696580</v>
      </c>
      <c r="F55">
        <v>10553928</v>
      </c>
      <c r="G55">
        <v>5426766</v>
      </c>
      <c r="H55">
        <v>117874504.33333333</v>
      </c>
    </row>
    <row r="56" spans="1:8">
      <c r="A56" s="4">
        <v>1998</v>
      </c>
      <c r="B56">
        <v>15619527</v>
      </c>
      <c r="C56">
        <v>119572030</v>
      </c>
      <c r="D56">
        <v>131372620</v>
      </c>
      <c r="E56">
        <v>449979100</v>
      </c>
      <c r="F56">
        <v>11949030</v>
      </c>
      <c r="G56">
        <v>5627012</v>
      </c>
      <c r="H56">
        <v>122353219.83333333</v>
      </c>
    </row>
    <row r="57" spans="1:8">
      <c r="A57" s="4">
        <v>1999</v>
      </c>
      <c r="B57">
        <v>15523998</v>
      </c>
      <c r="C57">
        <v>121239190</v>
      </c>
      <c r="D57">
        <v>148024540</v>
      </c>
      <c r="E57">
        <v>463903740</v>
      </c>
      <c r="F57">
        <v>12279016</v>
      </c>
      <c r="G57">
        <v>6155573</v>
      </c>
      <c r="H57">
        <v>127854342.83333333</v>
      </c>
    </row>
    <row r="58" spans="1:8">
      <c r="A58" s="4">
        <v>2000</v>
      </c>
      <c r="B58">
        <v>16495090</v>
      </c>
      <c r="C58">
        <v>130507890</v>
      </c>
      <c r="D58">
        <v>168370610</v>
      </c>
      <c r="E58">
        <v>480935520</v>
      </c>
      <c r="F58">
        <v>16939676</v>
      </c>
      <c r="G58">
        <v>8098234</v>
      </c>
      <c r="H58">
        <v>136891170</v>
      </c>
    </row>
    <row r="59" spans="1:8">
      <c r="A59" s="4">
        <v>2001</v>
      </c>
      <c r="B59">
        <v>17826482</v>
      </c>
      <c r="C59">
        <v>125493330</v>
      </c>
      <c r="D59">
        <v>175153070</v>
      </c>
      <c r="E59">
        <v>464764100</v>
      </c>
      <c r="F59">
        <v>18354500</v>
      </c>
      <c r="G59">
        <v>8455692</v>
      </c>
      <c r="H59">
        <v>135007862.33333334</v>
      </c>
    </row>
    <row r="60" spans="1:8">
      <c r="A60" s="4">
        <v>2002</v>
      </c>
      <c r="B60">
        <v>19361310</v>
      </c>
      <c r="C60">
        <v>121307816</v>
      </c>
      <c r="D60">
        <v>189317710</v>
      </c>
      <c r="E60">
        <v>469437060</v>
      </c>
      <c r="F60">
        <v>20863248</v>
      </c>
      <c r="G60">
        <v>9381315</v>
      </c>
      <c r="H60">
        <v>138278076.5</v>
      </c>
    </row>
    <row r="61" spans="1:8">
      <c r="A61" s="4">
        <v>2003</v>
      </c>
      <c r="B61">
        <v>19420966</v>
      </c>
      <c r="C61">
        <v>115345330</v>
      </c>
      <c r="D61">
        <v>175612770</v>
      </c>
      <c r="E61">
        <v>477238400</v>
      </c>
      <c r="F61">
        <v>21081484</v>
      </c>
      <c r="G61">
        <v>9831660</v>
      </c>
      <c r="H61">
        <v>136421768.33333334</v>
      </c>
    </row>
    <row r="62" spans="1:8">
      <c r="A62" s="4">
        <v>2004</v>
      </c>
      <c r="B62">
        <v>20437188</v>
      </c>
      <c r="C62">
        <v>130644650</v>
      </c>
      <c r="D62">
        <v>218112210</v>
      </c>
      <c r="E62">
        <v>527873760</v>
      </c>
      <c r="F62">
        <v>24797046</v>
      </c>
      <c r="G62">
        <v>11306415</v>
      </c>
      <c r="H62">
        <v>155528544.83333334</v>
      </c>
    </row>
    <row r="63" spans="1:8">
      <c r="A63" s="4">
        <v>2005</v>
      </c>
      <c r="B63">
        <v>21475854</v>
      </c>
      <c r="C63">
        <v>137964740</v>
      </c>
      <c r="D63">
        <v>235269810</v>
      </c>
      <c r="E63">
        <v>567127100</v>
      </c>
      <c r="F63">
        <v>25142114</v>
      </c>
      <c r="G63">
        <v>10928877</v>
      </c>
      <c r="H63">
        <v>166318082.5</v>
      </c>
    </row>
    <row r="64" spans="1:8">
      <c r="A64" s="4">
        <v>2006</v>
      </c>
      <c r="B64">
        <v>26401442</v>
      </c>
      <c r="C64">
        <v>144649500</v>
      </c>
      <c r="D64">
        <v>250130820</v>
      </c>
      <c r="E64">
        <v>587205440</v>
      </c>
      <c r="F64">
        <v>26511154</v>
      </c>
      <c r="G64">
        <v>12311288</v>
      </c>
      <c r="H64">
        <v>174534940.66666666</v>
      </c>
    </row>
    <row r="65" spans="1:8">
      <c r="A65" s="4">
        <v>2007</v>
      </c>
      <c r="B65">
        <v>30213164</v>
      </c>
      <c r="C65">
        <v>151932460</v>
      </c>
      <c r="D65">
        <v>270264200</v>
      </c>
      <c r="E65">
        <v>622667800</v>
      </c>
      <c r="F65">
        <v>29504518</v>
      </c>
      <c r="G65">
        <v>14351938</v>
      </c>
      <c r="H65">
        <v>186489013.33333334</v>
      </c>
    </row>
    <row r="66" spans="1:8">
      <c r="A66" s="4">
        <v>2008</v>
      </c>
      <c r="B66">
        <v>31113262</v>
      </c>
      <c r="C66">
        <v>152365360</v>
      </c>
      <c r="D66">
        <v>267929740</v>
      </c>
      <c r="E66">
        <v>628069060</v>
      </c>
      <c r="F66">
        <v>28246012</v>
      </c>
      <c r="G66">
        <v>14844838</v>
      </c>
      <c r="H66">
        <v>187094712</v>
      </c>
    </row>
    <row r="67" spans="1:8">
      <c r="A67" s="4">
        <v>2009</v>
      </c>
      <c r="B67">
        <v>28588780</v>
      </c>
      <c r="C67">
        <v>147419840</v>
      </c>
      <c r="D67">
        <v>264840400</v>
      </c>
      <c r="E67">
        <v>597125200</v>
      </c>
      <c r="F67">
        <v>30365486</v>
      </c>
      <c r="G67">
        <v>15666971</v>
      </c>
      <c r="H67">
        <v>180667779.5</v>
      </c>
    </row>
    <row r="68" spans="1:8">
      <c r="A68" s="4">
        <v>2010</v>
      </c>
      <c r="B68">
        <v>31106950</v>
      </c>
      <c r="C68">
        <v>157585920</v>
      </c>
      <c r="D68">
        <v>293890240</v>
      </c>
      <c r="E68">
        <v>617293400</v>
      </c>
      <c r="F68">
        <v>33532906</v>
      </c>
      <c r="G68">
        <v>19199696</v>
      </c>
      <c r="H68">
        <v>192101518.66666666</v>
      </c>
    </row>
    <row r="69" spans="1:8">
      <c r="A69" s="4">
        <v>2011</v>
      </c>
      <c r="B69">
        <v>28951870</v>
      </c>
      <c r="C69">
        <v>166080160</v>
      </c>
      <c r="D69">
        <v>313200000</v>
      </c>
      <c r="E69">
        <v>656676000</v>
      </c>
      <c r="F69">
        <v>36278990</v>
      </c>
      <c r="G69">
        <v>22542138</v>
      </c>
      <c r="H69">
        <v>203954859.66666666</v>
      </c>
    </row>
    <row r="70" spans="1:8">
      <c r="A70" s="4">
        <v>2012</v>
      </c>
      <c r="B70">
        <v>31677132</v>
      </c>
      <c r="C70">
        <v>172825810</v>
      </c>
      <c r="D70">
        <v>332489800</v>
      </c>
      <c r="E70">
        <v>691416260</v>
      </c>
      <c r="F70">
        <v>37982252</v>
      </c>
      <c r="G70">
        <v>21702706</v>
      </c>
      <c r="H70">
        <v>214682326.66666666</v>
      </c>
    </row>
    <row r="71" spans="1:8">
      <c r="A71" s="4">
        <v>2013</v>
      </c>
      <c r="B71">
        <v>32783110</v>
      </c>
      <c r="C71">
        <v>178661580</v>
      </c>
      <c r="D71">
        <v>352570940</v>
      </c>
      <c r="E71">
        <v>713429950</v>
      </c>
      <c r="F71">
        <v>40624988</v>
      </c>
      <c r="G71">
        <v>21828834</v>
      </c>
      <c r="H71">
        <v>223316567</v>
      </c>
    </row>
    <row r="72" spans="1:8">
      <c r="A72" s="4">
        <v>2014</v>
      </c>
      <c r="B72">
        <v>35106084</v>
      </c>
      <c r="C72">
        <v>194032800</v>
      </c>
      <c r="D72">
        <v>374966240</v>
      </c>
      <c r="E72">
        <v>714251840</v>
      </c>
      <c r="F72">
        <v>49206770</v>
      </c>
      <c r="G72">
        <v>26171518</v>
      </c>
      <c r="H72">
        <v>232289208.66666666</v>
      </c>
    </row>
    <row r="73" spans="1:8">
      <c r="A73" s="4">
        <v>2015</v>
      </c>
      <c r="B73">
        <v>37680050</v>
      </c>
      <c r="C73">
        <v>203407280</v>
      </c>
      <c r="D73">
        <v>397531230</v>
      </c>
      <c r="E73">
        <v>732376960</v>
      </c>
      <c r="F73">
        <v>52290240</v>
      </c>
      <c r="G73">
        <v>27129520</v>
      </c>
      <c r="H73">
        <v>241735880</v>
      </c>
    </row>
    <row r="74" spans="1:8">
      <c r="A74" s="4">
        <v>2016</v>
      </c>
      <c r="B74">
        <v>41345020</v>
      </c>
      <c r="C74">
        <v>213916770</v>
      </c>
      <c r="D74">
        <v>419012100</v>
      </c>
      <c r="E74">
        <v>753796800</v>
      </c>
      <c r="F74">
        <v>50938644</v>
      </c>
      <c r="G74">
        <v>29420132</v>
      </c>
      <c r="H74">
        <v>251404911</v>
      </c>
    </row>
    <row r="75" spans="1:8">
      <c r="A75" s="4">
        <v>2017</v>
      </c>
      <c r="B75">
        <v>43313516</v>
      </c>
      <c r="C75">
        <v>230214880</v>
      </c>
      <c r="D75">
        <v>449892580</v>
      </c>
      <c r="E75">
        <v>803218400</v>
      </c>
      <c r="F75">
        <v>51522252</v>
      </c>
      <c r="G75">
        <v>33860428</v>
      </c>
      <c r="H75">
        <v>268670342.66666669</v>
      </c>
    </row>
    <row r="76" spans="1:8">
      <c r="A76" s="4">
        <v>2018</v>
      </c>
      <c r="B76">
        <v>45877750</v>
      </c>
      <c r="C76">
        <v>241393220</v>
      </c>
      <c r="D76">
        <v>478418100</v>
      </c>
      <c r="E76">
        <v>844652100</v>
      </c>
      <c r="F76">
        <v>58545164</v>
      </c>
      <c r="G76">
        <v>35020750</v>
      </c>
      <c r="H76">
        <v>283984514</v>
      </c>
    </row>
    <row r="77" spans="1:8">
      <c r="A77" s="4">
        <v>2019</v>
      </c>
      <c r="B77">
        <v>46207932</v>
      </c>
      <c r="C77">
        <v>246915950</v>
      </c>
      <c r="D77">
        <v>489532830</v>
      </c>
      <c r="E77">
        <v>878253500</v>
      </c>
      <c r="F77">
        <v>62174336</v>
      </c>
      <c r="G77">
        <v>37785040</v>
      </c>
      <c r="H77">
        <v>293478264.66666669</v>
      </c>
    </row>
    <row r="78" spans="1:8">
      <c r="A78" s="4">
        <v>2020</v>
      </c>
      <c r="B78">
        <v>12413700</v>
      </c>
      <c r="C78">
        <v>70916950</v>
      </c>
      <c r="D78">
        <v>47816400</v>
      </c>
      <c r="E78">
        <v>325707740</v>
      </c>
      <c r="F78">
        <v>13762700</v>
      </c>
      <c r="G78">
        <v>8315520.5</v>
      </c>
      <c r="H78">
        <v>79822168.416666672</v>
      </c>
    </row>
    <row r="79" spans="1:8">
      <c r="A79" s="4">
        <v>2021</v>
      </c>
      <c r="B79">
        <v>11643321</v>
      </c>
      <c r="C79">
        <v>84260584</v>
      </c>
      <c r="D79">
        <v>18434410</v>
      </c>
      <c r="E79">
        <v>364372900</v>
      </c>
      <c r="F79">
        <v>19730016</v>
      </c>
      <c r="G79">
        <v>9107196</v>
      </c>
      <c r="H79">
        <v>84591404.5</v>
      </c>
    </row>
    <row r="80" spans="1:8">
      <c r="A80" s="4" t="s">
        <v>37</v>
      </c>
      <c r="B80">
        <v>25982938.333333332</v>
      </c>
      <c r="C80">
        <v>151241386.81481481</v>
      </c>
      <c r="D80">
        <v>253062102</v>
      </c>
      <c r="E80">
        <v>575765995.92592597</v>
      </c>
      <c r="F80">
        <v>29748768.333333332</v>
      </c>
      <c r="G80">
        <v>16086644.092592593</v>
      </c>
      <c r="H80">
        <v>175314639.25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0"/>
  <sheetViews>
    <sheetView showGridLines="0" tabSelected="1" workbookViewId="0"/>
  </sheetViews>
  <sheetFormatPr defaultColWidth="11" defaultRowHeight="15.95"/>
  <sheetData>
    <row r="1" spans="1:17">
      <c r="A1" s="6" t="s">
        <v>40</v>
      </c>
      <c r="B1" s="7"/>
      <c r="C1" s="7"/>
      <c r="D1" s="7"/>
      <c r="E1" s="7"/>
      <c r="F1" s="7"/>
      <c r="G1" s="7"/>
      <c r="H1" s="7"/>
      <c r="I1" s="7"/>
      <c r="J1" s="7"/>
      <c r="K1" s="7"/>
      <c r="L1" s="7"/>
      <c r="M1" s="7"/>
      <c r="N1" s="7"/>
      <c r="O1" s="7"/>
      <c r="P1" s="7"/>
      <c r="Q1" s="7"/>
    </row>
    <row r="2" spans="1:17">
      <c r="A2" s="7"/>
      <c r="B2" s="7"/>
      <c r="C2" s="7"/>
      <c r="D2" s="7"/>
      <c r="E2" s="7"/>
      <c r="F2" s="7"/>
      <c r="G2" s="7"/>
      <c r="H2" s="7"/>
      <c r="I2" s="7"/>
      <c r="J2" s="7"/>
      <c r="K2" s="7"/>
      <c r="L2" s="7"/>
      <c r="M2" s="7"/>
      <c r="N2" s="7"/>
      <c r="O2" s="7"/>
      <c r="P2" s="7"/>
      <c r="Q2" s="7"/>
    </row>
    <row r="3" spans="1:17">
      <c r="A3" s="7"/>
      <c r="B3" s="7"/>
      <c r="C3" s="7"/>
      <c r="D3" s="7"/>
      <c r="E3" s="7"/>
      <c r="F3" s="7"/>
      <c r="G3" s="7"/>
      <c r="H3" s="7"/>
      <c r="I3" s="7"/>
      <c r="J3" s="7"/>
      <c r="K3" s="7"/>
      <c r="L3" s="7"/>
      <c r="M3" s="7"/>
      <c r="N3" s="7"/>
      <c r="O3" s="7"/>
      <c r="P3" s="7"/>
      <c r="Q3" s="7"/>
    </row>
    <row r="4" spans="1:17">
      <c r="A4" s="7"/>
      <c r="B4" s="7"/>
      <c r="C4" s="7"/>
      <c r="D4" s="7"/>
      <c r="E4" s="7"/>
      <c r="F4" s="7"/>
      <c r="G4" s="7"/>
      <c r="H4" s="7"/>
      <c r="I4" s="7"/>
      <c r="J4" s="7"/>
      <c r="K4" s="7"/>
      <c r="L4" s="7"/>
      <c r="M4" s="7"/>
      <c r="N4" s="7"/>
      <c r="O4" s="7"/>
      <c r="P4" s="7"/>
      <c r="Q4" s="7"/>
    </row>
    <row r="5" spans="1:17">
      <c r="A5" s="7"/>
      <c r="B5" s="7"/>
      <c r="C5" s="7"/>
      <c r="D5" s="7"/>
      <c r="E5" s="7"/>
      <c r="F5" s="7"/>
      <c r="G5" s="7"/>
      <c r="H5" s="7"/>
      <c r="I5" s="7"/>
      <c r="J5" s="7"/>
      <c r="K5" s="7"/>
      <c r="L5" s="7"/>
      <c r="M5" s="7"/>
      <c r="N5" s="7"/>
      <c r="O5" s="7"/>
      <c r="P5" s="7"/>
      <c r="Q5" s="7"/>
    </row>
    <row r="6" spans="1:17">
      <c r="A6" s="7"/>
      <c r="B6" s="7"/>
      <c r="C6" s="7"/>
      <c r="D6" s="7"/>
      <c r="E6" s="7"/>
      <c r="F6" s="7"/>
      <c r="G6" s="7"/>
      <c r="H6" s="7"/>
      <c r="I6" s="7"/>
      <c r="J6" s="7"/>
      <c r="K6" s="7"/>
      <c r="L6" s="7"/>
      <c r="M6" s="7"/>
      <c r="N6" s="7"/>
      <c r="O6" s="7"/>
      <c r="P6" s="7"/>
      <c r="Q6" s="7"/>
    </row>
    <row r="7" spans="1:17">
      <c r="A7" s="7"/>
      <c r="B7" s="7"/>
      <c r="C7" s="7"/>
      <c r="D7" s="7"/>
      <c r="E7" s="7"/>
      <c r="F7" s="7"/>
      <c r="G7" s="7"/>
      <c r="H7" s="7"/>
      <c r="I7" s="7"/>
      <c r="J7" s="7"/>
      <c r="K7" s="7"/>
      <c r="L7" s="7"/>
      <c r="M7" s="7"/>
      <c r="N7" s="7"/>
      <c r="O7" s="7"/>
      <c r="P7" s="7"/>
      <c r="Q7" s="7"/>
    </row>
    <row r="20" spans="3:3">
      <c r="C20" s="5"/>
    </row>
  </sheetData>
  <mergeCells count="1">
    <mergeCell ref="A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KaVan Ward</dc:creator>
  <cp:keywords/>
  <dc:description/>
  <cp:lastModifiedBy/>
  <cp:revision/>
  <dcterms:created xsi:type="dcterms:W3CDTF">2024-05-26T16:37:34Z</dcterms:created>
  <dcterms:modified xsi:type="dcterms:W3CDTF">2024-06-19T02:07:49Z</dcterms:modified>
  <cp:category/>
  <cp:contentStatus/>
</cp:coreProperties>
</file>