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L15G_CS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<sst xmlns="http://schemas.openxmlformats.org/spreadsheetml/2006/main" count="234" uniqueCount="198">
  <si>
    <t xml:space="preserve">Qty</t>
  </si>
  <si>
    <t xml:space="preserve">Designator</t>
  </si>
  <si>
    <t xml:space="preserve">Description</t>
  </si>
  <si>
    <t xml:space="preserve">MFR</t>
  </si>
  <si>
    <t xml:space="preserve">MPN</t>
  </si>
  <si>
    <t xml:space="preserve">Cost</t>
  </si>
  <si>
    <t xml:space="preserve">Cost ea.</t>
  </si>
  <si>
    <t xml:space="preserve">C1, C29, C31, C50</t>
  </si>
  <si>
    <t xml:space="preserve">CAP, MLCC, X5R, 0201, 25V, 10%, 0.1uF</t>
  </si>
  <si>
    <t xml:space="preserve">Taiyo Yuden</t>
  </si>
  <si>
    <t xml:space="preserve">GMK063BJ104KP-F</t>
  </si>
  <si>
    <t xml:space="preserve">C2, C4, C5, C12, C13, C47, C48, C56, C58, C59</t>
  </si>
  <si>
    <t xml:space="preserve">CAP, MLCC, C0G, 0402, 100V, 10%, 1000pF</t>
  </si>
  <si>
    <t xml:space="preserve">Kemet</t>
  </si>
  <si>
    <t xml:space="preserve">C0402C102J1GEC7411</t>
  </si>
  <si>
    <t xml:space="preserve">C26, C45, C46</t>
  </si>
  <si>
    <t xml:space="preserve">CAP, MLCC, X5R, 0402, 25V, 10%, 0.1uF</t>
  </si>
  <si>
    <t xml:space="preserve">Murata</t>
  </si>
  <si>
    <t xml:space="preserve">GRM155R71H104KE14D</t>
  </si>
  <si>
    <t xml:space="preserve">C27, C65</t>
  </si>
  <si>
    <t xml:space="preserve">CAP, MLCC, X7R, 0603, 50V, 10%, 1uF</t>
  </si>
  <si>
    <t xml:space="preserve">UMK107AB7105MA-T</t>
  </si>
  <si>
    <t xml:space="preserve">C3, C6, C14, C15, C20, C21, C22, C23, C24, C25, C57, C60, C61, C63, C64</t>
  </si>
  <si>
    <t xml:space="preserve">CAP, MLCC, X7R, 1210, 50V, 10%, 10uF</t>
  </si>
  <si>
    <t xml:space="preserve">C1210C106K5RACTU</t>
  </si>
  <si>
    <t xml:space="preserve">C33</t>
  </si>
  <si>
    <t xml:space="preserve">CAP, MLCC, C0G, 0603, 100V, 10%, 1800pF</t>
  </si>
  <si>
    <t xml:space="preserve">GRM1885C2A182JA01D</t>
  </si>
  <si>
    <t xml:space="preserve">C34</t>
  </si>
  <si>
    <t xml:space="preserve">CAP, MLCC, C0G, 0603, 50V, 10%, 0.068uF</t>
  </si>
  <si>
    <t xml:space="preserve">TDK</t>
  </si>
  <si>
    <t xml:space="preserve">VJ0603Y683KXACW1BC </t>
  </si>
  <si>
    <t xml:space="preserve">C35</t>
  </si>
  <si>
    <t xml:space="preserve">CAP, MLCC, C0G, 0603, 50V, 10%, 390pF</t>
  </si>
  <si>
    <t xml:space="preserve">C1608C0G2A391K080AA</t>
  </si>
  <si>
    <t xml:space="preserve">C36</t>
  </si>
  <si>
    <t xml:space="preserve">CAP, MLCC, C0G, 0402, 50V, 5%, 1000pF</t>
  </si>
  <si>
    <t xml:space="preserve">GRM1555C1H102FA01D</t>
  </si>
  <si>
    <t xml:space="preserve">C37</t>
  </si>
  <si>
    <t xml:space="preserve">CAP, MLCC, C0G, 0402, 50V, 5%, 100pF</t>
  </si>
  <si>
    <t xml:space="preserve">GRM1555C1H101JA01J</t>
  </si>
  <si>
    <t xml:space="preserve">C38</t>
  </si>
  <si>
    <t xml:space="preserve">CAP, TANT, SMD, 0402, 0.33uF, 20V</t>
  </si>
  <si>
    <t xml:space="preserve">ROHM Semi</t>
  </si>
  <si>
    <t xml:space="preserve">TCTU1D334M8R</t>
  </si>
  <si>
    <t xml:space="preserve">C39, C44, C51</t>
  </si>
  <si>
    <t xml:space="preserve">CAP, MLCC, C0G, 0402, 16V, 10%, 10000pF</t>
  </si>
  <si>
    <t xml:space="preserve">GRM1555CYA103GE01D</t>
  </si>
  <si>
    <t xml:space="preserve">C41, C42, C43</t>
  </si>
  <si>
    <t xml:space="preserve">CAP, MLCC, C0G, 0201, 16V, 10%, 0.1uF</t>
  </si>
  <si>
    <t xml:space="preserve">Passives Plus</t>
  </si>
  <si>
    <t xml:space="preserve">0201BB104KW160</t>
  </si>
  <si>
    <t xml:space="preserve">C54, C55</t>
  </si>
  <si>
    <t xml:space="preserve">CAP, MLCC, C0G, 0201, 16V, 10%, 10000pF</t>
  </si>
  <si>
    <t xml:space="preserve">MSASU063SB5103KFNA01</t>
  </si>
  <si>
    <t xml:space="preserve">C52, C53</t>
  </si>
  <si>
    <t xml:space="preserve">CAP, MLCC, C0G, 0201, 100V, 10%, 1000pF</t>
  </si>
  <si>
    <t xml:space="preserve">GRM0335C1H102GE01D </t>
  </si>
  <si>
    <t xml:space="preserve">C7, C8, C9, C10, C11, C16, C17, C18, C19, C28, C30, C49, C62</t>
  </si>
  <si>
    <t xml:space="preserve">MSASU168AB7105KTNA01</t>
  </si>
  <si>
    <t xml:space="preserve">D1</t>
  </si>
  <si>
    <t xml:space="preserve">DIO, 50V, SHTKY, SMA</t>
  </si>
  <si>
    <t xml:space="preserve">MCC</t>
  </si>
  <si>
    <t xml:space="preserve">SS2150-LTP</t>
  </si>
  <si>
    <t xml:space="preserve">D2</t>
  </si>
  <si>
    <t xml:space="preserve">LED, 0402, GRN</t>
  </si>
  <si>
    <t xml:space="preserve">Kingbright</t>
  </si>
  <si>
    <t xml:space="preserve">APG1005CGC-T</t>
  </si>
  <si>
    <t xml:space="preserve">D3</t>
  </si>
  <si>
    <t xml:space="preserve">DIO, TVS, 15V, 500W</t>
  </si>
  <si>
    <t xml:space="preserve">SMAJ16A-TP</t>
  </si>
  <si>
    <t xml:space="preserve">D4</t>
  </si>
  <si>
    <t xml:space="preserve">DIO, TVS, 5V, 500W, DIODE</t>
  </si>
  <si>
    <t xml:space="preserve">Yageo</t>
  </si>
  <si>
    <t xml:space="preserve">P4SMA6.8A/TR13</t>
  </si>
  <si>
    <t xml:space="preserve">FB1, FB2, FB3, FB4, FB5, FB6, FB7, FB8</t>
  </si>
  <si>
    <t xml:space="preserve">Bead, Ferrite, SMD, 80 ohm</t>
  </si>
  <si>
    <t xml:space="preserve">Laird</t>
  </si>
  <si>
    <t xml:space="preserve">MI0402K121R-10</t>
  </si>
  <si>
    <t xml:space="preserve">J1, J2</t>
  </si>
  <si>
    <t xml:space="preserve">CONN, SMA, EDGE</t>
  </si>
  <si>
    <t xml:space="preserve">TE Connectivity</t>
  </si>
  <si>
    <t xml:space="preserve">CONSMA003.062</t>
  </si>
  <si>
    <t xml:space="preserve">L1, L2</t>
  </si>
  <si>
    <t xml:space="preserve">IND, CHP, WW, 3.3nH, 0805</t>
  </si>
  <si>
    <t xml:space="preserve">Kyocera</t>
  </si>
  <si>
    <t xml:space="preserve">L08053R3CEWTR</t>
  </si>
  <si>
    <t xml:space="preserve">P1 or P1a</t>
  </si>
  <si>
    <t xml:space="preserve">CON, PICBLD, 1.25MM, 6POS (optional)</t>
  </si>
  <si>
    <t xml:space="preserve">Molex</t>
  </si>
  <si>
    <t xml:space="preserve">53398-0671</t>
  </si>
  <si>
    <t xml:space="preserve">P2</t>
  </si>
  <si>
    <t xml:space="preserve">CON, DIP, 16 POS</t>
  </si>
  <si>
    <t xml:space="preserve">3M</t>
  </si>
  <si>
    <t xml:space="preserve">D2516-6002-AR</t>
  </si>
  <si>
    <t xml:space="preserve">P2-mate</t>
  </si>
  <si>
    <t xml:space="preserve">CON, IDC, 16 POS</t>
  </si>
  <si>
    <t xml:space="preserve">D89116-0031HK</t>
  </si>
  <si>
    <t xml:space="preserve">P2-cable (per inch)</t>
  </si>
  <si>
    <t xml:space="preserve">CBL, RBN, 16 POS</t>
  </si>
  <si>
    <t xml:space="preserve">3801/16 </t>
  </si>
  <si>
    <t xml:space="preserve">Q1, Q2</t>
  </si>
  <si>
    <t xml:space="preserve">TRAN, PNP, 40V, 100mA, 4.7K bias</t>
  </si>
  <si>
    <t xml:space="preserve">OnSemi</t>
  </si>
  <si>
    <t xml:space="preserve">MMUN2132LT1G</t>
  </si>
  <si>
    <t xml:space="preserve">R1</t>
  </si>
  <si>
    <t xml:space="preserve">RES, CHP, 0402, 1%, 100ppm/C, 1</t>
  </si>
  <si>
    <t xml:space="preserve">Vishay/Dale</t>
  </si>
  <si>
    <t xml:space="preserve">RCC04021R00FKED</t>
  </si>
  <si>
    <t xml:space="preserve">R10, R11, R12, R13, R14, R16, R18, R19, R24</t>
  </si>
  <si>
    <t xml:space="preserve">RES, CHP, 0402, 1%, 33</t>
  </si>
  <si>
    <t xml:space="preserve">RC0402FR-0733RL</t>
  </si>
  <si>
    <t xml:space="preserve">R15, R17</t>
  </si>
  <si>
    <t xml:space="preserve">RES, CHP, RF, 0402, 0.1%, 50</t>
  </si>
  <si>
    <t xml:space="preserve">FC0402E50R0BST1</t>
  </si>
  <si>
    <t xml:space="preserve">R2</t>
  </si>
  <si>
    <t xml:space="preserve">RES, CHP, 0402, 1%, 470</t>
  </si>
  <si>
    <t xml:space="preserve">RC0402FR-07470RL</t>
  </si>
  <si>
    <t xml:space="preserve">R20, R21, R22, R23</t>
  </si>
  <si>
    <t xml:space="preserve">RES, CHP, 0201, 1%, 49.9</t>
  </si>
  <si>
    <t xml:space="preserve">RC0201FR-0749R9L</t>
  </si>
  <si>
    <t xml:space="preserve">R25</t>
  </si>
  <si>
    <t xml:space="preserve">RES, CHP, 0402, 1%, 402</t>
  </si>
  <si>
    <t xml:space="preserve">RC0402FR-07402RL</t>
  </si>
  <si>
    <t xml:space="preserve">R2a</t>
  </si>
  <si>
    <t xml:space="preserve">RES, CHP, 0402, 1%, 49.9</t>
  </si>
  <si>
    <t xml:space="preserve">RC0402FR-0749R9L</t>
  </si>
  <si>
    <t xml:space="preserve">R3</t>
  </si>
  <si>
    <t xml:space="preserve">RES, CHP, 0402, 1%, 4.99</t>
  </si>
  <si>
    <t xml:space="preserve">RC0402FR-074R99L</t>
  </si>
  <si>
    <t xml:space="preserve">R4, R5</t>
  </si>
  <si>
    <t xml:space="preserve">RES, CHP, 0402, 1%, 3.60K</t>
  </si>
  <si>
    <t xml:space="preserve">RC0402FR-073K6L</t>
  </si>
  <si>
    <t xml:space="preserve">R6, R9, R26, R27</t>
  </si>
  <si>
    <t xml:space="preserve">RES, CHP, 0402, 1%, 0</t>
  </si>
  <si>
    <t xml:space="preserve">RC0402FR-070RL</t>
  </si>
  <si>
    <t xml:space="preserve">R7</t>
  </si>
  <si>
    <t xml:space="preserve">RES, CHP, 0402, 1%, 18</t>
  </si>
  <si>
    <t xml:space="preserve">RC0402FR-0718RL</t>
  </si>
  <si>
    <t xml:space="preserve">R8</t>
  </si>
  <si>
    <t xml:space="preserve">RES, CHP, 0402, 1%, 68</t>
  </si>
  <si>
    <t xml:space="preserve">RC0402FR-0768RL</t>
  </si>
  <si>
    <t xml:space="preserve">U1</t>
  </si>
  <si>
    <t xml:space="preserve">IC, PLL, w/VCO, 7.3-15000 MHz, 300MHz REF</t>
  </si>
  <si>
    <t xml:space="preserve">TI</t>
  </si>
  <si>
    <t xml:space="preserve">LMX2594RHAT</t>
  </si>
  <si>
    <t xml:space="preserve">U2, U8</t>
  </si>
  <si>
    <t xml:space="preserve">IC, VREG, ULN, 3.3V</t>
  </si>
  <si>
    <t xml:space="preserve">Analog Devices</t>
  </si>
  <si>
    <t xml:space="preserve">ADM7154ACPZ-3.3-R7</t>
  </si>
  <si>
    <t xml:space="preserve">U3</t>
  </si>
  <si>
    <t xml:space="preserve">IC, MCU, SFF, 8b, 32Kb, 20MHz</t>
  </si>
  <si>
    <t xml:space="preserve">MicroChip</t>
  </si>
  <si>
    <t xml:space="preserve">ATTINY3217-MNR</t>
  </si>
  <si>
    <t xml:space="preserve">U4</t>
  </si>
  <si>
    <t xml:space="preserve">MMIC, AMP, E-PHEMT</t>
  </si>
  <si>
    <t xml:space="preserve">Mini Circuits</t>
  </si>
  <si>
    <t xml:space="preserve">PMA2-183LN+</t>
  </si>
  <si>
    <t xml:space="preserve">U6</t>
  </si>
  <si>
    <t xml:space="preserve">IC,GATE,2IN,AND,SNGL,</t>
  </si>
  <si>
    <t xml:space="preserve">SN74AHC1G08DCKR</t>
  </si>
  <si>
    <t xml:space="preserve">ALT</t>
  </si>
  <si>
    <t xml:space="preserve">U7</t>
  </si>
  <si>
    <t xml:space="preserve">IC, OSC, SMD, W_EN</t>
  </si>
  <si>
    <t xml:space="preserve">Abracon</t>
  </si>
  <si>
    <t xml:space="preserve">ASEMB-25.000MHZ-LC-T</t>
  </si>
  <si>
    <t xml:space="preserve">ECS</t>
  </si>
  <si>
    <t xml:space="preserve">ECS-TXO53-S3-33-250-BN-TR</t>
  </si>
  <si>
    <t xml:space="preserve">PCB</t>
  </si>
  <si>
    <t xml:space="preserve">PCB, Artemis-I, Rev -</t>
  </si>
  <si>
    <t xml:space="preserve">ANY</t>
  </si>
  <si>
    <t xml:space="preserve">Artemis-I</t>
  </si>
  <si>
    <t xml:space="preserve">THP1</t>
  </si>
  <si>
    <t xml:space="preserve">Pad, Thermal, 1”x1”</t>
  </si>
  <si>
    <t xml:space="preserve">A15959-07 </t>
  </si>
  <si>
    <t xml:space="preserve">HS1</t>
  </si>
  <si>
    <t xml:space="preserve">Heat Sink, 2”x2”, 5W – heatsinkonline.com</t>
  </si>
  <si>
    <t xml:space="preserve">heatsinkonline.com</t>
  </si>
  <si>
    <t xml:space="preserve">253AS</t>
  </si>
  <si>
    <t xml:space="preserve">MACHINE-OP</t>
  </si>
  <si>
    <t xml:space="preserve">Machining for HS1, LOT</t>
  </si>
  <si>
    <t xml:space="preserve">PER-DWG</t>
  </si>
  <si>
    <t xml:space="preserve">PCB-ASSY</t>
  </si>
  <si>
    <t xml:space="preserve">ASSEMBLY COSTS, PCB</t>
  </si>
  <si>
    <t xml:space="preserve">MISC</t>
  </si>
  <si>
    <t xml:space="preserve">MISC FREIGHT COSTS/TAXES</t>
  </si>
  <si>
    <t xml:space="preserve">N/A</t>
  </si>
  <si>
    <t xml:space="preserve">==========</t>
  </si>
  <si>
    <t xml:space="preserve">Total cost =&gt; </t>
  </si>
  <si>
    <t xml:space="preserve">DO NOT POPULATE:</t>
  </si>
  <si>
    <t xml:space="preserve">C32</t>
  </si>
  <si>
    <t xml:space="preserve">CAP, MLCC, C0G, 0402, ?V, 10%, ?pF</t>
  </si>
  <si>
    <t xml:space="preserve">?</t>
  </si>
  <si>
    <t xml:space="preserve">C40</t>
  </si>
  <si>
    <t xml:space="preserve">U5</t>
  </si>
  <si>
    <t xml:space="preserve">ATTEN, FXD, SMD, 1W</t>
  </si>
  <si>
    <t xml:space="preserve">Smiths Interconnect</t>
  </si>
  <si>
    <t xml:space="preserve">TSXaa.00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</si>
</sst>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0.000"/>
    <numFmt numFmtId="167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4"/>
  <sheetViews>
    <sheetView showFormulas="false" showGridLines="true" showRowColHeaders="true" showZeros="true" rightToLeft="false" tabSelected="true" showOutlineSymbols="true" defaultGridColor="true" view="normal" topLeftCell="A27" colorId="64" zoomScale="113" zoomScaleNormal="113" zoomScalePageLayoutView="100" workbookViewId="0">
      <selection pane="topLeft" activeCell="E56" activeCellId="0" sqref="E56"/>
    </sheetView>
  </sheetViews>
  <sheetFormatPr defaultRowHeight="12.8" zeroHeight="false" outlineLevelRow="0" outlineLevelCol="0"/>
  <cols>
    <col collapsed="false" customWidth="true" hidden="false" outlineLevel="0" max="1" min="1" style="1" width="5.62"/>
    <col collapsed="false" customWidth="true" hidden="false" outlineLevel="0" max="2" min="2" style="0" width="24.28"/>
    <col collapsed="false" customWidth="true" hidden="false" outlineLevel="0" max="3" min="3" style="0" width="39.96"/>
    <col collapsed="false" customWidth="true" hidden="false" outlineLevel="0" max="4" min="4" style="0" width="14.55"/>
    <col collapsed="false" customWidth="true" hidden="false" outlineLevel="0" max="5" min="5" style="0" width="27.26"/>
    <col collapsed="false" customWidth="true" hidden="false" outlineLevel="0" max="6" min="6" style="2" width="12.46"/>
    <col collapsed="false" customWidth="true" hidden="false" outlineLevel="0" max="7" min="7" style="3" width="13.51"/>
    <col collapsed="false" customWidth="true" hidden="false" outlineLevel="0" max="8" min="8" style="0" width="46.3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</row>
    <row r="2" customFormat="false" ht="13" hidden="false" customHeight="false" outlineLevel="0" collapsed="false">
      <c r="A2" s="8" t="n">
        <v>4</v>
      </c>
      <c r="B2" s="9" t="s">
        <v>7</v>
      </c>
      <c r="C2" s="10" t="s">
        <v>8</v>
      </c>
      <c r="D2" s="10" t="s">
        <v>9</v>
      </c>
      <c r="E2" s="10" t="s">
        <v>10</v>
      </c>
      <c r="F2" s="11" t="n">
        <f aca="false">G2*A2</f>
        <v>0.2</v>
      </c>
      <c r="G2" s="12" t="n">
        <v>0.05</v>
      </c>
      <c r="H2" s="10"/>
    </row>
    <row r="3" customFormat="false" ht="24" hidden="false" customHeight="false" outlineLevel="0" collapsed="false">
      <c r="A3" s="8" t="n">
        <v>10</v>
      </c>
      <c r="B3" s="9" t="s">
        <v>11</v>
      </c>
      <c r="C3" s="10" t="s">
        <v>12</v>
      </c>
      <c r="D3" s="10" t="s">
        <v>13</v>
      </c>
      <c r="E3" s="10" t="s">
        <v>14</v>
      </c>
      <c r="F3" s="11" t="n">
        <f aca="false">G3*A3</f>
        <v>0.59</v>
      </c>
      <c r="G3" s="12" t="n">
        <v>0.059</v>
      </c>
      <c r="H3" s="10"/>
    </row>
    <row r="4" customFormat="false" ht="13" hidden="false" customHeight="false" outlineLevel="0" collapsed="false">
      <c r="A4" s="8" t="n">
        <v>3</v>
      </c>
      <c r="B4" s="9" t="s">
        <v>15</v>
      </c>
      <c r="C4" s="10" t="s">
        <v>16</v>
      </c>
      <c r="D4" s="10" t="s">
        <v>17</v>
      </c>
      <c r="E4" s="10" t="s">
        <v>18</v>
      </c>
      <c r="F4" s="11" t="n">
        <f aca="false">G4*A4</f>
        <v>0.042</v>
      </c>
      <c r="G4" s="12" t="n">
        <v>0.014</v>
      </c>
      <c r="H4" s="10"/>
    </row>
    <row r="5" customFormat="false" ht="13" hidden="false" customHeight="false" outlineLevel="0" collapsed="false">
      <c r="A5" s="8" t="n">
        <v>2</v>
      </c>
      <c r="B5" s="9" t="s">
        <v>19</v>
      </c>
      <c r="C5" s="10" t="s">
        <v>20</v>
      </c>
      <c r="D5" s="10" t="s">
        <v>9</v>
      </c>
      <c r="E5" s="10" t="s">
        <v>21</v>
      </c>
      <c r="F5" s="11" t="n">
        <f aca="false">G5*A5</f>
        <v>0.372</v>
      </c>
      <c r="G5" s="12" t="n">
        <v>0.186</v>
      </c>
      <c r="H5" s="10"/>
    </row>
    <row r="6" customFormat="false" ht="36.7" hidden="false" customHeight="true" outlineLevel="0" collapsed="false">
      <c r="A6" s="8" t="n">
        <v>15</v>
      </c>
      <c r="B6" s="9" t="s">
        <v>22</v>
      </c>
      <c r="C6" s="10" t="s">
        <v>23</v>
      </c>
      <c r="D6" s="10" t="s">
        <v>13</v>
      </c>
      <c r="E6" s="10" t="s">
        <v>24</v>
      </c>
      <c r="F6" s="11" t="n">
        <f aca="false">G6*A6</f>
        <v>7.98</v>
      </c>
      <c r="G6" s="12" t="n">
        <v>0.532</v>
      </c>
      <c r="H6" s="10"/>
    </row>
    <row r="7" customFormat="false" ht="13" hidden="false" customHeight="false" outlineLevel="0" collapsed="false">
      <c r="A7" s="8" t="n">
        <v>1</v>
      </c>
      <c r="B7" s="9" t="s">
        <v>25</v>
      </c>
      <c r="C7" s="10" t="s">
        <v>26</v>
      </c>
      <c r="D7" s="10" t="s">
        <v>17</v>
      </c>
      <c r="E7" s="10" t="s">
        <v>27</v>
      </c>
      <c r="F7" s="11" t="n">
        <f aca="false">G7*A7</f>
        <v>0.038</v>
      </c>
      <c r="G7" s="12" t="n">
        <v>0.038</v>
      </c>
      <c r="H7" s="10"/>
    </row>
    <row r="8" customFormat="false" ht="13" hidden="false" customHeight="false" outlineLevel="0" collapsed="false">
      <c r="A8" s="8" t="n">
        <v>1</v>
      </c>
      <c r="B8" s="9" t="s">
        <v>28</v>
      </c>
      <c r="C8" s="10" t="s">
        <v>29</v>
      </c>
      <c r="D8" s="10" t="s">
        <v>30</v>
      </c>
      <c r="E8" s="13" t="s">
        <v>31</v>
      </c>
      <c r="F8" s="11" t="n">
        <f aca="false">G8*A8</f>
        <v>0.028</v>
      </c>
      <c r="G8" s="12" t="n">
        <v>0.028</v>
      </c>
      <c r="H8" s="10"/>
    </row>
    <row r="9" customFormat="false" ht="13" hidden="false" customHeight="false" outlineLevel="0" collapsed="false">
      <c r="A9" s="8" t="n">
        <v>1</v>
      </c>
      <c r="B9" s="9" t="s">
        <v>32</v>
      </c>
      <c r="C9" s="10" t="s">
        <v>33</v>
      </c>
      <c r="D9" s="10" t="s">
        <v>30</v>
      </c>
      <c r="E9" s="10" t="s">
        <v>34</v>
      </c>
      <c r="F9" s="11" t="n">
        <f aca="false">G9*A9</f>
        <v>0.045</v>
      </c>
      <c r="G9" s="12" t="n">
        <v>0.045</v>
      </c>
      <c r="H9" s="10"/>
    </row>
    <row r="10" customFormat="false" ht="13" hidden="false" customHeight="false" outlineLevel="0" collapsed="false">
      <c r="A10" s="8" t="n">
        <v>1</v>
      </c>
      <c r="B10" s="9" t="s">
        <v>35</v>
      </c>
      <c r="C10" s="10" t="s">
        <v>36</v>
      </c>
      <c r="D10" s="10" t="s">
        <v>17</v>
      </c>
      <c r="E10" s="10" t="s">
        <v>37</v>
      </c>
      <c r="F10" s="11" t="n">
        <f aca="false">G10*A10</f>
        <v>0.066</v>
      </c>
      <c r="G10" s="12" t="n">
        <v>0.066</v>
      </c>
      <c r="H10" s="10"/>
    </row>
    <row r="11" customFormat="false" ht="13" hidden="false" customHeight="false" outlineLevel="0" collapsed="false">
      <c r="A11" s="8" t="n">
        <v>1</v>
      </c>
      <c r="B11" s="9" t="s">
        <v>38</v>
      </c>
      <c r="C11" s="10" t="s">
        <v>39</v>
      </c>
      <c r="D11" s="10" t="s">
        <v>17</v>
      </c>
      <c r="E11" s="10" t="s">
        <v>40</v>
      </c>
      <c r="F11" s="11" t="n">
        <f aca="false">G11*A11</f>
        <v>0.013</v>
      </c>
      <c r="G11" s="12" t="n">
        <v>0.013</v>
      </c>
      <c r="H11" s="10"/>
    </row>
    <row r="12" customFormat="false" ht="13" hidden="false" customHeight="false" outlineLevel="0" collapsed="false">
      <c r="A12" s="8" t="n">
        <v>1</v>
      </c>
      <c r="B12" s="9" t="s">
        <v>41</v>
      </c>
      <c r="C12" s="10" t="s">
        <v>42</v>
      </c>
      <c r="D12" s="10" t="s">
        <v>43</v>
      </c>
      <c r="E12" s="10" t="s">
        <v>44</v>
      </c>
      <c r="F12" s="11" t="n">
        <f aca="false">G12*A12</f>
        <v>0.331</v>
      </c>
      <c r="G12" s="12" t="n">
        <v>0.331</v>
      </c>
      <c r="H12" s="10"/>
    </row>
    <row r="13" customFormat="false" ht="13" hidden="false" customHeight="false" outlineLevel="0" collapsed="false">
      <c r="A13" s="8" t="n">
        <v>3</v>
      </c>
      <c r="B13" s="9" t="s">
        <v>45</v>
      </c>
      <c r="C13" s="10" t="s">
        <v>46</v>
      </c>
      <c r="D13" s="10" t="s">
        <v>17</v>
      </c>
      <c r="E13" s="10" t="s">
        <v>47</v>
      </c>
      <c r="F13" s="11" t="n">
        <f aca="false">G13*A13</f>
        <v>0.204</v>
      </c>
      <c r="G13" s="12" t="n">
        <v>0.068</v>
      </c>
      <c r="H13" s="10"/>
    </row>
    <row r="14" customFormat="false" ht="13" hidden="false" customHeight="false" outlineLevel="0" collapsed="false">
      <c r="A14" s="8" t="n">
        <v>3</v>
      </c>
      <c r="B14" s="9" t="s">
        <v>48</v>
      </c>
      <c r="C14" s="10" t="s">
        <v>49</v>
      </c>
      <c r="D14" s="10" t="s">
        <v>50</v>
      </c>
      <c r="E14" s="10" t="s">
        <v>51</v>
      </c>
      <c r="F14" s="11" t="n">
        <f aca="false">G14*A14</f>
        <v>3.708</v>
      </c>
      <c r="G14" s="12" t="n">
        <v>1.236</v>
      </c>
      <c r="H14" s="10"/>
    </row>
    <row r="15" customFormat="false" ht="13" hidden="false" customHeight="false" outlineLevel="0" collapsed="false">
      <c r="A15" s="8" t="n">
        <v>2</v>
      </c>
      <c r="B15" s="9" t="s">
        <v>52</v>
      </c>
      <c r="C15" s="10" t="s">
        <v>53</v>
      </c>
      <c r="D15" s="10" t="s">
        <v>9</v>
      </c>
      <c r="E15" s="10" t="s">
        <v>54</v>
      </c>
      <c r="F15" s="11" t="n">
        <f aca="false">G15*A15</f>
        <v>0.142</v>
      </c>
      <c r="G15" s="12" t="n">
        <v>0.071</v>
      </c>
      <c r="H15" s="10"/>
    </row>
    <row r="16" customFormat="false" ht="13" hidden="false" customHeight="false" outlineLevel="0" collapsed="false">
      <c r="A16" s="8" t="n">
        <v>2</v>
      </c>
      <c r="B16" s="9" t="s">
        <v>55</v>
      </c>
      <c r="C16" s="10" t="s">
        <v>56</v>
      </c>
      <c r="D16" s="10" t="s">
        <v>17</v>
      </c>
      <c r="E16" s="13" t="s">
        <v>57</v>
      </c>
      <c r="F16" s="11" t="n">
        <f aca="false">G16*A16</f>
        <v>0.038</v>
      </c>
      <c r="G16" s="12" t="n">
        <v>0.019</v>
      </c>
      <c r="H16" s="10"/>
    </row>
    <row r="17" customFormat="false" ht="35" hidden="false" customHeight="false" outlineLevel="0" collapsed="false">
      <c r="A17" s="8" t="n">
        <v>13</v>
      </c>
      <c r="B17" s="9" t="s">
        <v>58</v>
      </c>
      <c r="C17" s="10" t="s">
        <v>20</v>
      </c>
      <c r="D17" s="10" t="s">
        <v>9</v>
      </c>
      <c r="E17" s="10" t="s">
        <v>59</v>
      </c>
      <c r="F17" s="11" t="n">
        <f aca="false">G17*A17</f>
        <v>2.275</v>
      </c>
      <c r="G17" s="12" t="n">
        <v>0.175</v>
      </c>
      <c r="H17" s="10"/>
    </row>
    <row r="18" customFormat="false" ht="13" hidden="false" customHeight="false" outlineLevel="0" collapsed="false">
      <c r="A18" s="8" t="n">
        <v>1</v>
      </c>
      <c r="B18" s="9" t="s">
        <v>60</v>
      </c>
      <c r="C18" s="10" t="s">
        <v>61</v>
      </c>
      <c r="D18" s="10" t="s">
        <v>62</v>
      </c>
      <c r="E18" s="10" t="s">
        <v>63</v>
      </c>
      <c r="F18" s="11" t="n">
        <f aca="false">G18*A18</f>
        <v>0.273</v>
      </c>
      <c r="G18" s="12" t="n">
        <v>0.273</v>
      </c>
      <c r="H18" s="10"/>
    </row>
    <row r="19" customFormat="false" ht="13" hidden="false" customHeight="false" outlineLevel="0" collapsed="false">
      <c r="A19" s="8" t="n">
        <v>1</v>
      </c>
      <c r="B19" s="9" t="s">
        <v>64</v>
      </c>
      <c r="C19" s="10" t="s">
        <v>65</v>
      </c>
      <c r="D19" s="10" t="s">
        <v>66</v>
      </c>
      <c r="E19" s="10" t="s">
        <v>67</v>
      </c>
      <c r="F19" s="11" t="n">
        <f aca="false">G19*A19</f>
        <v>0.24</v>
      </c>
      <c r="G19" s="12" t="n">
        <v>0.24</v>
      </c>
      <c r="H19" s="10"/>
    </row>
    <row r="20" customFormat="false" ht="13" hidden="false" customHeight="false" outlineLevel="0" collapsed="false">
      <c r="A20" s="8" t="n">
        <v>1</v>
      </c>
      <c r="B20" s="9" t="s">
        <v>68</v>
      </c>
      <c r="C20" s="10" t="s">
        <v>69</v>
      </c>
      <c r="D20" s="10" t="s">
        <v>62</v>
      </c>
      <c r="E20" s="10" t="s">
        <v>70</v>
      </c>
      <c r="F20" s="11" t="n">
        <f aca="false">G20*A20</f>
        <v>0.267</v>
      </c>
      <c r="G20" s="12" t="n">
        <v>0.267</v>
      </c>
      <c r="H20" s="10"/>
    </row>
    <row r="21" customFormat="false" ht="13" hidden="false" customHeight="false" outlineLevel="0" collapsed="false">
      <c r="A21" s="8" t="n">
        <v>1</v>
      </c>
      <c r="B21" s="9" t="s">
        <v>71</v>
      </c>
      <c r="C21" s="10" t="s">
        <v>72</v>
      </c>
      <c r="D21" s="10" t="s">
        <v>73</v>
      </c>
      <c r="E21" s="10" t="s">
        <v>74</v>
      </c>
      <c r="F21" s="11" t="n">
        <f aca="false">G21*A21</f>
        <v>0.26</v>
      </c>
      <c r="G21" s="12" t="n">
        <v>0.26</v>
      </c>
      <c r="H21" s="10"/>
    </row>
    <row r="22" customFormat="false" ht="24" hidden="false" customHeight="false" outlineLevel="0" collapsed="false">
      <c r="A22" s="8" t="n">
        <v>8</v>
      </c>
      <c r="B22" s="9" t="s">
        <v>75</v>
      </c>
      <c r="C22" s="10" t="s">
        <v>76</v>
      </c>
      <c r="D22" s="10" t="s">
        <v>77</v>
      </c>
      <c r="E22" s="10" t="s">
        <v>78</v>
      </c>
      <c r="F22" s="11" t="n">
        <f aca="false">G22*A22</f>
        <v>0.984</v>
      </c>
      <c r="G22" s="12" t="n">
        <v>0.123</v>
      </c>
      <c r="H22" s="10"/>
    </row>
    <row r="23" customFormat="false" ht="13" hidden="false" customHeight="false" outlineLevel="0" collapsed="false">
      <c r="A23" s="8" t="n">
        <v>2</v>
      </c>
      <c r="B23" s="9" t="s">
        <v>79</v>
      </c>
      <c r="C23" s="10" t="s">
        <v>80</v>
      </c>
      <c r="D23" s="10" t="s">
        <v>81</v>
      </c>
      <c r="E23" s="10" t="s">
        <v>82</v>
      </c>
      <c r="F23" s="11" t="n">
        <f aca="false">G23*A23</f>
        <v>8.7</v>
      </c>
      <c r="G23" s="12" t="n">
        <v>4.35</v>
      </c>
      <c r="H23" s="10"/>
    </row>
    <row r="24" customFormat="false" ht="13" hidden="false" customHeight="false" outlineLevel="0" collapsed="false">
      <c r="A24" s="8" t="n">
        <v>2</v>
      </c>
      <c r="B24" s="9" t="s">
        <v>83</v>
      </c>
      <c r="C24" s="10" t="s">
        <v>84</v>
      </c>
      <c r="D24" s="10" t="s">
        <v>85</v>
      </c>
      <c r="E24" s="10" t="s">
        <v>86</v>
      </c>
      <c r="F24" s="11" t="n">
        <f aca="false">G24*A24</f>
        <v>1.414</v>
      </c>
      <c r="G24" s="12" t="n">
        <v>0.707</v>
      </c>
      <c r="H24" s="10"/>
    </row>
    <row r="25" customFormat="false" ht="13" hidden="false" customHeight="false" outlineLevel="0" collapsed="false">
      <c r="A25" s="8" t="n">
        <v>0</v>
      </c>
      <c r="B25" s="9" t="s">
        <v>87</v>
      </c>
      <c r="C25" s="10" t="s">
        <v>88</v>
      </c>
      <c r="D25" s="10" t="s">
        <v>89</v>
      </c>
      <c r="E25" s="10" t="s">
        <v>90</v>
      </c>
      <c r="F25" s="11" t="n">
        <f aca="false">G25*A25</f>
        <v>0</v>
      </c>
      <c r="G25" s="12" t="n">
        <v>0.715</v>
      </c>
      <c r="H25" s="10"/>
    </row>
    <row r="26" customFormat="false" ht="13" hidden="false" customHeight="false" outlineLevel="0" collapsed="false">
      <c r="A26" s="8" t="n">
        <v>1</v>
      </c>
      <c r="B26" s="9" t="s">
        <v>91</v>
      </c>
      <c r="C26" s="10" t="s">
        <v>92</v>
      </c>
      <c r="D26" s="10" t="s">
        <v>93</v>
      </c>
      <c r="E26" s="10" t="s">
        <v>94</v>
      </c>
      <c r="F26" s="11" t="n">
        <f aca="false">G26*A26</f>
        <v>2.02</v>
      </c>
      <c r="G26" s="12" t="n">
        <v>2.02</v>
      </c>
      <c r="H26" s="10"/>
    </row>
    <row r="27" customFormat="false" ht="13" hidden="false" customHeight="false" outlineLevel="0" collapsed="false">
      <c r="A27" s="8" t="n">
        <v>1</v>
      </c>
      <c r="B27" s="9" t="s">
        <v>95</v>
      </c>
      <c r="C27" s="10" t="s">
        <v>96</v>
      </c>
      <c r="D27" s="10" t="s">
        <v>93</v>
      </c>
      <c r="E27" s="10" t="s">
        <v>97</v>
      </c>
      <c r="F27" s="11" t="n">
        <f aca="false">G27*A27</f>
        <v>1.74</v>
      </c>
      <c r="G27" s="12" t="n">
        <v>1.74</v>
      </c>
      <c r="H27" s="10"/>
    </row>
    <row r="28" customFormat="false" ht="13" hidden="false" customHeight="false" outlineLevel="0" collapsed="false">
      <c r="A28" s="8" t="n">
        <v>6</v>
      </c>
      <c r="B28" s="9" t="s">
        <v>98</v>
      </c>
      <c r="C28" s="10" t="s">
        <v>99</v>
      </c>
      <c r="D28" s="10" t="s">
        <v>93</v>
      </c>
      <c r="E28" s="13" t="s">
        <v>100</v>
      </c>
      <c r="F28" s="11" t="n">
        <f aca="false">G28*A28</f>
        <v>0.40205</v>
      </c>
      <c r="G28" s="12" t="n">
        <f aca="false">80.41/(100*12)</f>
        <v>0.0670083333333333</v>
      </c>
      <c r="H28" s="10"/>
    </row>
    <row r="29" customFormat="false" ht="13" hidden="false" customHeight="false" outlineLevel="0" collapsed="false">
      <c r="A29" s="8" t="n">
        <v>2</v>
      </c>
      <c r="B29" s="9" t="s">
        <v>101</v>
      </c>
      <c r="C29" s="10" t="s">
        <v>102</v>
      </c>
      <c r="D29" s="10" t="s">
        <v>103</v>
      </c>
      <c r="E29" s="10" t="s">
        <v>104</v>
      </c>
      <c r="F29" s="11" t="n">
        <f aca="false">G29*A29</f>
        <v>0.182</v>
      </c>
      <c r="G29" s="12" t="n">
        <v>0.091</v>
      </c>
      <c r="H29" s="10"/>
    </row>
    <row r="30" customFormat="false" ht="13" hidden="false" customHeight="false" outlineLevel="0" collapsed="false">
      <c r="A30" s="8" t="n">
        <v>1</v>
      </c>
      <c r="B30" s="9" t="s">
        <v>105</v>
      </c>
      <c r="C30" s="10" t="s">
        <v>106</v>
      </c>
      <c r="D30" s="10" t="s">
        <v>107</v>
      </c>
      <c r="E30" s="10" t="s">
        <v>108</v>
      </c>
      <c r="F30" s="11" t="n">
        <f aca="false">G30*A30</f>
        <v>0.048</v>
      </c>
      <c r="G30" s="12" t="n">
        <v>0.048</v>
      </c>
      <c r="H30" s="10"/>
    </row>
    <row r="31" customFormat="false" ht="24" hidden="false" customHeight="false" outlineLevel="0" collapsed="false">
      <c r="A31" s="8" t="n">
        <v>9</v>
      </c>
      <c r="B31" s="9" t="s">
        <v>109</v>
      </c>
      <c r="C31" s="10" t="s">
        <v>110</v>
      </c>
      <c r="D31" s="10" t="s">
        <v>73</v>
      </c>
      <c r="E31" s="10" t="s">
        <v>111</v>
      </c>
      <c r="F31" s="11" t="n">
        <f aca="false">G31*A31</f>
        <v>0.081</v>
      </c>
      <c r="G31" s="12" t="n">
        <v>0.009</v>
      </c>
      <c r="H31" s="10"/>
    </row>
    <row r="32" customFormat="false" ht="13" hidden="false" customHeight="false" outlineLevel="0" collapsed="false">
      <c r="A32" s="8" t="n">
        <v>2</v>
      </c>
      <c r="B32" s="9" t="s">
        <v>112</v>
      </c>
      <c r="C32" s="10" t="s">
        <v>113</v>
      </c>
      <c r="D32" s="10" t="s">
        <v>107</v>
      </c>
      <c r="E32" s="10" t="s">
        <v>114</v>
      </c>
      <c r="F32" s="11" t="n">
        <f aca="false">G32*A32</f>
        <v>4.34</v>
      </c>
      <c r="G32" s="12" t="n">
        <v>2.17</v>
      </c>
      <c r="H32" s="10"/>
    </row>
    <row r="33" customFormat="false" ht="13" hidden="false" customHeight="false" outlineLevel="0" collapsed="false">
      <c r="A33" s="8" t="n">
        <v>1</v>
      </c>
      <c r="B33" s="9" t="s">
        <v>115</v>
      </c>
      <c r="C33" s="10" t="s">
        <v>116</v>
      </c>
      <c r="D33" s="10" t="s">
        <v>73</v>
      </c>
      <c r="E33" s="10" t="s">
        <v>117</v>
      </c>
      <c r="F33" s="11" t="n">
        <f aca="false">G33*A33</f>
        <v>0.009</v>
      </c>
      <c r="G33" s="12" t="n">
        <v>0.009</v>
      </c>
      <c r="H33" s="10"/>
    </row>
    <row r="34" customFormat="false" ht="13" hidden="false" customHeight="false" outlineLevel="0" collapsed="false">
      <c r="A34" s="8" t="n">
        <v>4</v>
      </c>
      <c r="B34" s="9" t="s">
        <v>118</v>
      </c>
      <c r="C34" s="10" t="s">
        <v>119</v>
      </c>
      <c r="D34" s="10" t="s">
        <v>73</v>
      </c>
      <c r="E34" s="10" t="s">
        <v>120</v>
      </c>
      <c r="F34" s="11" t="n">
        <f aca="false">G34*A34</f>
        <v>0.036</v>
      </c>
      <c r="G34" s="12" t="n">
        <v>0.009</v>
      </c>
      <c r="H34" s="10"/>
    </row>
    <row r="35" customFormat="false" ht="13" hidden="false" customHeight="false" outlineLevel="0" collapsed="false">
      <c r="A35" s="8" t="n">
        <v>1</v>
      </c>
      <c r="B35" s="9" t="s">
        <v>121</v>
      </c>
      <c r="C35" s="10" t="s">
        <v>122</v>
      </c>
      <c r="D35" s="10" t="s">
        <v>73</v>
      </c>
      <c r="E35" s="10" t="s">
        <v>123</v>
      </c>
      <c r="F35" s="11" t="n">
        <f aca="false">G35*A35</f>
        <v>0.009</v>
      </c>
      <c r="G35" s="12" t="n">
        <v>0.009</v>
      </c>
      <c r="H35" s="10"/>
    </row>
    <row r="36" customFormat="false" ht="13" hidden="false" customHeight="false" outlineLevel="0" collapsed="false">
      <c r="A36" s="8" t="n">
        <v>1</v>
      </c>
      <c r="B36" s="9" t="s">
        <v>124</v>
      </c>
      <c r="C36" s="10" t="s">
        <v>125</v>
      </c>
      <c r="D36" s="10" t="s">
        <v>73</v>
      </c>
      <c r="E36" s="10" t="s">
        <v>126</v>
      </c>
      <c r="F36" s="11" t="n">
        <f aca="false">G36*A36</f>
        <v>0.009</v>
      </c>
      <c r="G36" s="12" t="n">
        <v>0.009</v>
      </c>
      <c r="H36" s="10"/>
    </row>
    <row r="37" customFormat="false" ht="13" hidden="false" customHeight="false" outlineLevel="0" collapsed="false">
      <c r="A37" s="8" t="n">
        <v>1</v>
      </c>
      <c r="B37" s="9" t="s">
        <v>127</v>
      </c>
      <c r="C37" s="10" t="s">
        <v>128</v>
      </c>
      <c r="D37" s="10" t="s">
        <v>73</v>
      </c>
      <c r="E37" s="10" t="s">
        <v>129</v>
      </c>
      <c r="F37" s="11" t="n">
        <f aca="false">G37*A37</f>
        <v>0.009</v>
      </c>
      <c r="G37" s="12" t="n">
        <v>0.009</v>
      </c>
      <c r="H37" s="10"/>
    </row>
    <row r="38" customFormat="false" ht="13" hidden="false" customHeight="false" outlineLevel="0" collapsed="false">
      <c r="A38" s="8" t="n">
        <v>2</v>
      </c>
      <c r="B38" s="9" t="s">
        <v>130</v>
      </c>
      <c r="C38" s="10" t="s">
        <v>131</v>
      </c>
      <c r="D38" s="10" t="s">
        <v>73</v>
      </c>
      <c r="E38" s="10" t="s">
        <v>132</v>
      </c>
      <c r="F38" s="11" t="n">
        <f aca="false">G38*A38</f>
        <v>0.018</v>
      </c>
      <c r="G38" s="12" t="n">
        <v>0.009</v>
      </c>
      <c r="H38" s="10"/>
    </row>
    <row r="39" customFormat="false" ht="13" hidden="false" customHeight="false" outlineLevel="0" collapsed="false">
      <c r="A39" s="8" t="n">
        <v>4</v>
      </c>
      <c r="B39" s="9" t="s">
        <v>133</v>
      </c>
      <c r="C39" s="10" t="s">
        <v>134</v>
      </c>
      <c r="D39" s="10" t="s">
        <v>73</v>
      </c>
      <c r="E39" s="10" t="s">
        <v>135</v>
      </c>
      <c r="F39" s="11" t="n">
        <f aca="false">G39*A39</f>
        <v>0.036</v>
      </c>
      <c r="G39" s="12" t="n">
        <v>0.009</v>
      </c>
      <c r="H39" s="10"/>
    </row>
    <row r="40" customFormat="false" ht="13" hidden="false" customHeight="false" outlineLevel="0" collapsed="false">
      <c r="A40" s="8" t="n">
        <v>1</v>
      </c>
      <c r="B40" s="9" t="s">
        <v>136</v>
      </c>
      <c r="C40" s="10" t="s">
        <v>137</v>
      </c>
      <c r="D40" s="10" t="s">
        <v>73</v>
      </c>
      <c r="E40" s="10" t="s">
        <v>138</v>
      </c>
      <c r="F40" s="11" t="n">
        <f aca="false">G40*A40</f>
        <v>0.009</v>
      </c>
      <c r="G40" s="12" t="n">
        <v>0.009</v>
      </c>
      <c r="H40" s="10"/>
    </row>
    <row r="41" customFormat="false" ht="13" hidden="false" customHeight="false" outlineLevel="0" collapsed="false">
      <c r="A41" s="8" t="n">
        <v>1</v>
      </c>
      <c r="B41" s="9" t="s">
        <v>139</v>
      </c>
      <c r="C41" s="10" t="s">
        <v>140</v>
      </c>
      <c r="D41" s="10" t="s">
        <v>73</v>
      </c>
      <c r="E41" s="10" t="s">
        <v>141</v>
      </c>
      <c r="F41" s="11" t="n">
        <f aca="false">G41*A41</f>
        <v>0.009</v>
      </c>
      <c r="G41" s="12" t="n">
        <v>0.009</v>
      </c>
      <c r="H41" s="10"/>
    </row>
    <row r="42" customFormat="false" ht="13" hidden="false" customHeight="false" outlineLevel="0" collapsed="false">
      <c r="A42" s="8" t="n">
        <v>1</v>
      </c>
      <c r="B42" s="9" t="s">
        <v>142</v>
      </c>
      <c r="C42" s="10" t="s">
        <v>143</v>
      </c>
      <c r="D42" s="10" t="s">
        <v>144</v>
      </c>
      <c r="E42" s="10" t="s">
        <v>145</v>
      </c>
      <c r="F42" s="11" t="n">
        <f aca="false">G42*A42</f>
        <v>84.21</v>
      </c>
      <c r="G42" s="12" t="n">
        <v>84.21</v>
      </c>
      <c r="H42" s="10"/>
    </row>
    <row r="43" customFormat="false" ht="13" hidden="false" customHeight="false" outlineLevel="0" collapsed="false">
      <c r="A43" s="8" t="n">
        <v>2</v>
      </c>
      <c r="B43" s="9" t="s">
        <v>146</v>
      </c>
      <c r="C43" s="10" t="s">
        <v>147</v>
      </c>
      <c r="D43" s="10" t="s">
        <v>148</v>
      </c>
      <c r="E43" s="10" t="s">
        <v>149</v>
      </c>
      <c r="F43" s="11" t="n">
        <f aca="false">G43*A43</f>
        <v>13.92</v>
      </c>
      <c r="G43" s="12" t="n">
        <v>6.96</v>
      </c>
      <c r="H43" s="10"/>
    </row>
    <row r="44" customFormat="false" ht="13" hidden="false" customHeight="false" outlineLevel="0" collapsed="false">
      <c r="A44" s="8" t="n">
        <v>1</v>
      </c>
      <c r="B44" s="9" t="s">
        <v>150</v>
      </c>
      <c r="C44" s="10" t="s">
        <v>151</v>
      </c>
      <c r="D44" s="10" t="s">
        <v>152</v>
      </c>
      <c r="E44" s="10" t="s">
        <v>153</v>
      </c>
      <c r="F44" s="11" t="n">
        <f aca="false">G44*A44</f>
        <v>1.25</v>
      </c>
      <c r="G44" s="12" t="n">
        <v>1.25</v>
      </c>
      <c r="H44" s="10"/>
    </row>
    <row r="45" customFormat="false" ht="13" hidden="false" customHeight="false" outlineLevel="0" collapsed="false">
      <c r="A45" s="8" t="n">
        <v>1</v>
      </c>
      <c r="B45" s="9" t="s">
        <v>154</v>
      </c>
      <c r="C45" s="10" t="s">
        <v>155</v>
      </c>
      <c r="D45" s="10" t="s">
        <v>156</v>
      </c>
      <c r="E45" s="10" t="s">
        <v>157</v>
      </c>
      <c r="F45" s="11" t="n">
        <f aca="false">G45*A45</f>
        <v>38.98</v>
      </c>
      <c r="G45" s="12" t="n">
        <v>38.98</v>
      </c>
      <c r="H45" s="10"/>
    </row>
    <row r="46" customFormat="false" ht="13" hidden="false" customHeight="false" outlineLevel="0" collapsed="false">
      <c r="A46" s="8" t="n">
        <v>1</v>
      </c>
      <c r="B46" s="9" t="s">
        <v>158</v>
      </c>
      <c r="C46" s="10" t="s">
        <v>159</v>
      </c>
      <c r="D46" s="10" t="s">
        <v>144</v>
      </c>
      <c r="E46" s="10" t="s">
        <v>160</v>
      </c>
      <c r="F46" s="11" t="n">
        <f aca="false">G46*A46</f>
        <v>0.245</v>
      </c>
      <c r="G46" s="12" t="n">
        <v>0.245</v>
      </c>
      <c r="H46" s="10"/>
    </row>
    <row r="47" customFormat="false" ht="13" hidden="false" customHeight="false" outlineLevel="0" collapsed="false">
      <c r="A47" s="8" t="s">
        <v>161</v>
      </c>
      <c r="B47" s="9" t="s">
        <v>162</v>
      </c>
      <c r="C47" s="10" t="s">
        <v>163</v>
      </c>
      <c r="D47" s="10" t="s">
        <v>164</v>
      </c>
      <c r="E47" s="10" t="s">
        <v>165</v>
      </c>
      <c r="F47" s="11"/>
      <c r="G47" s="12" t="n">
        <v>2.84</v>
      </c>
      <c r="H47" s="10"/>
    </row>
    <row r="48" customFormat="false" ht="13" hidden="false" customHeight="false" outlineLevel="0" collapsed="false">
      <c r="A48" s="8" t="n">
        <v>1</v>
      </c>
      <c r="B48" s="9" t="s">
        <v>162</v>
      </c>
      <c r="C48" s="10" t="s">
        <v>163</v>
      </c>
      <c r="D48" s="10" t="s">
        <v>166</v>
      </c>
      <c r="E48" s="10" t="s">
        <v>167</v>
      </c>
      <c r="F48" s="11" t="n">
        <f aca="false">G48*A48</f>
        <v>9.86</v>
      </c>
      <c r="G48" s="12" t="n">
        <v>9.86</v>
      </c>
      <c r="H48" s="10"/>
    </row>
    <row r="49" customFormat="false" ht="12.8" hidden="false" customHeight="false" outlineLevel="0" collapsed="false">
      <c r="A49" s="1" t="n">
        <v>1</v>
      </c>
      <c r="B49" s="0" t="s">
        <v>168</v>
      </c>
      <c r="C49" s="0" t="s">
        <v>169</v>
      </c>
      <c r="D49" s="0" t="s">
        <v>170</v>
      </c>
      <c r="E49" s="0" t="s">
        <v>171</v>
      </c>
      <c r="F49" s="11" t="n">
        <f aca="false">G49*A49</f>
        <v>12</v>
      </c>
      <c r="G49" s="3" t="n">
        <v>12</v>
      </c>
    </row>
    <row r="50" customFormat="false" ht="13" hidden="false" customHeight="false" outlineLevel="0" collapsed="false">
      <c r="A50" s="1" t="n">
        <v>1</v>
      </c>
      <c r="B50" s="0" t="s">
        <v>172</v>
      </c>
      <c r="C50" s="0" t="s">
        <v>173</v>
      </c>
      <c r="D50" s="0" t="s">
        <v>77</v>
      </c>
      <c r="E50" s="13" t="s">
        <v>174</v>
      </c>
      <c r="F50" s="11" t="n">
        <f aca="false">G50*A50</f>
        <v>0.761944444444444</v>
      </c>
      <c r="G50" s="3" t="n">
        <f aca="false">27.43/36</f>
        <v>0.761944444444444</v>
      </c>
    </row>
    <row r="51" customFormat="false" ht="12.8" hidden="false" customHeight="false" outlineLevel="0" collapsed="false">
      <c r="A51" s="1" t="n">
        <v>1</v>
      </c>
      <c r="B51" s="0" t="s">
        <v>175</v>
      </c>
      <c r="C51" s="0" t="s">
        <v>176</v>
      </c>
      <c r="D51" s="0" t="s">
        <v>177</v>
      </c>
      <c r="E51" s="0" t="s">
        <v>178</v>
      </c>
      <c r="F51" s="11" t="n">
        <f aca="false">G51*A51</f>
        <v>2.68</v>
      </c>
      <c r="G51" s="3" t="n">
        <f aca="false">16.08/6</f>
        <v>2.68</v>
      </c>
    </row>
    <row r="52" customFormat="false" ht="12.8" hidden="false" customHeight="false" outlineLevel="0" collapsed="false">
      <c r="A52" s="1" t="n">
        <v>1</v>
      </c>
      <c r="B52" s="0" t="s">
        <v>179</v>
      </c>
      <c r="C52" s="0" t="s">
        <v>180</v>
      </c>
      <c r="D52" s="0" t="s">
        <v>170</v>
      </c>
      <c r="E52" s="0" t="s">
        <v>181</v>
      </c>
      <c r="F52" s="11" t="n">
        <f aca="false">G52*A52</f>
        <v>20</v>
      </c>
      <c r="G52" s="3" t="n">
        <v>20</v>
      </c>
    </row>
    <row r="53" customFormat="false" ht="12.8" hidden="false" customHeight="false" outlineLevel="0" collapsed="false">
      <c r="A53" s="1" t="n">
        <v>1</v>
      </c>
      <c r="B53" s="0" t="s">
        <v>182</v>
      </c>
      <c r="C53" s="0" t="s">
        <v>183</v>
      </c>
      <c r="D53" s="0" t="s">
        <v>170</v>
      </c>
      <c r="E53" s="0" t="s">
        <v>181</v>
      </c>
      <c r="F53" s="11" t="n">
        <f aca="false">G53*A53</f>
        <v>20</v>
      </c>
      <c r="G53" s="3" t="n">
        <v>20</v>
      </c>
    </row>
    <row r="54" customFormat="false" ht="12.8" hidden="false" customHeight="false" outlineLevel="0" collapsed="false">
      <c r="A54" s="1" t="n">
        <v>1</v>
      </c>
      <c r="B54" s="0" t="s">
        <v>184</v>
      </c>
      <c r="C54" s="0" t="s">
        <v>185</v>
      </c>
      <c r="D54" s="0" t="s">
        <v>186</v>
      </c>
      <c r="F54" s="11" t="n">
        <f aca="false">G54*A54</f>
        <v>25.2386045416667</v>
      </c>
      <c r="G54" s="3" t="n">
        <f aca="false">(SUM(F2:F52)*0.0825)+(70/10)</f>
        <v>25.2386045416667</v>
      </c>
    </row>
    <row r="55" customFormat="false" ht="12.8" hidden="false" customHeight="false" outlineLevel="0" collapsed="false">
      <c r="F55" s="14" t="s">
        <v>187</v>
      </c>
    </row>
    <row r="56" customFormat="false" ht="12.8" hidden="false" customHeight="false" outlineLevel="0" collapsed="false">
      <c r="E56" s="15" t="s">
        <v>188</v>
      </c>
      <c r="F56" s="11" t="n">
        <f aca="false">SUM(F2:F54)</f>
        <v>266.312598986111</v>
      </c>
    </row>
    <row r="57" customFormat="false" ht="12.8" hidden="false" customHeight="false" outlineLevel="0" collapsed="false">
      <c r="F57" s="11"/>
    </row>
    <row r="58" customFormat="false" ht="12.8" hidden="false" customHeight="false" outlineLevel="0" collapsed="false">
      <c r="F58" s="11"/>
    </row>
    <row r="61" customFormat="false" ht="12.8" hidden="false" customHeight="false" outlineLevel="0" collapsed="false">
      <c r="A61" s="16" t="s">
        <v>189</v>
      </c>
    </row>
    <row r="62" customFormat="false" ht="12.8" hidden="false" customHeight="false" outlineLevel="0" collapsed="false">
      <c r="A62" s="1" t="n">
        <v>1</v>
      </c>
      <c r="B62" s="0" t="s">
        <v>190</v>
      </c>
      <c r="C62" s="0" t="s">
        <v>191</v>
      </c>
      <c r="D62" s="0" t="s">
        <v>192</v>
      </c>
      <c r="E62" s="0" t="s">
        <v>192</v>
      </c>
    </row>
    <row r="63" customFormat="false" ht="12.8" hidden="false" customHeight="false" outlineLevel="0" collapsed="false">
      <c r="A63" s="1" t="n">
        <v>1</v>
      </c>
      <c r="B63" s="0" t="s">
        <v>193</v>
      </c>
      <c r="C63" s="0" t="s">
        <v>46</v>
      </c>
      <c r="D63" s="0" t="s">
        <v>17</v>
      </c>
      <c r="E63" s="0" t="s">
        <v>47</v>
      </c>
    </row>
    <row r="64" customFormat="false" ht="12.8" hidden="false" customHeight="false" outlineLevel="0" collapsed="false">
      <c r="A64" s="1" t="n">
        <v>1</v>
      </c>
      <c r="B64" s="0" t="s">
        <v>194</v>
      </c>
      <c r="C64" s="0" t="s">
        <v>195</v>
      </c>
      <c r="D64" s="0" t="s">
        <v>196</v>
      </c>
      <c r="E64" s="0" t="s">
        <v>197</v>
      </c>
    </row>
  </sheetData>
  <printOptions headings="false" gridLines="true" gridLinesSet="true" horizontalCentered="false" verticalCentered="false"/>
  <pageMargins left="0.435416666666667" right="0.7875" top="1.05416666666667" bottom="1.05416666666667" header="0.7875" footer="0.7875"/>
  <pageSetup paperSize="3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2023-10-22T08:53:17Z</cp:lastPrinted>
  <dcterms:modified xsi:type="dcterms:W3CDTF">2023-10-30T08:19:53Z</dcterms:modified>
  <cp:revision>5</cp:revision>
  <dc:subject/>
  <dc:title/>
</cp:coreProperties>
</file>