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btabik\Documents\GitHub\Modul_335\"/>
    </mc:Choice>
  </mc:AlternateContent>
  <bookViews>
    <workbookView xWindow="0" yWindow="0" windowWidth="30720" windowHeight="13716" activeTab="3"/>
  </bookViews>
  <sheets>
    <sheet name="Deckblatt Teil 1" sheetId="2" r:id="rId1"/>
    <sheet name="Deckblatt Teil 2" sheetId="4" r:id="rId2"/>
    <sheet name="Deckblatt Teil 3" sheetId="5" r:id="rId3"/>
    <sheet name="Bewertung" sheetId="1" r:id="rId4"/>
  </sheets>
  <definedNames>
    <definedName name="_Hlk493273855" localSheetId="0">'Deckblatt Teil 1'!$A$2</definedName>
    <definedName name="_Hlk493273855" localSheetId="1">'Deckblatt Teil 2'!$A$2</definedName>
    <definedName name="_Hlk493273855" localSheetId="2">'Deckblatt Teil 3'!$A$2</definedName>
    <definedName name="_Hlk493274158" localSheetId="0">'Deckblatt Teil 1'!$A$26</definedName>
    <definedName name="_Hlk493274158" localSheetId="1">'Deckblatt Teil 2'!$A$26</definedName>
    <definedName name="_Hlk493274158" localSheetId="2">'Deckblatt Teil 3'!$A$26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0" i="1" l="1"/>
  <c r="D80" i="1"/>
  <c r="F22" i="1" l="1"/>
  <c r="F21" i="1"/>
  <c r="F20" i="1"/>
  <c r="D22" i="1"/>
  <c r="D21" i="1"/>
  <c r="D20" i="1"/>
  <c r="C19" i="1" l="1"/>
  <c r="F95" i="1"/>
  <c r="D95" i="1"/>
  <c r="C94" i="1" s="1"/>
  <c r="D68" i="1" l="1"/>
  <c r="D69" i="1"/>
  <c r="D70" i="1"/>
  <c r="D67" i="1"/>
  <c r="F33" i="1"/>
  <c r="F34" i="1"/>
  <c r="F32" i="1"/>
  <c r="F68" i="1" l="1"/>
  <c r="F69" i="1"/>
  <c r="F70" i="1"/>
  <c r="F67" i="1"/>
  <c r="D61" i="1"/>
  <c r="F61" i="1"/>
  <c r="D62" i="1"/>
  <c r="F62" i="1"/>
  <c r="F24" i="1"/>
  <c r="D24" i="1"/>
  <c r="D47" i="1" l="1"/>
  <c r="D49" i="1"/>
  <c r="D50" i="1"/>
  <c r="F47" i="1"/>
  <c r="F49" i="1"/>
  <c r="F50" i="1"/>
  <c r="F46" i="1"/>
  <c r="D46" i="1"/>
  <c r="D33" i="1"/>
  <c r="D34" i="1"/>
  <c r="D32" i="1"/>
  <c r="C31" i="1" l="1"/>
  <c r="F54" i="1"/>
  <c r="F55" i="1"/>
  <c r="F56" i="1"/>
  <c r="F53" i="1"/>
  <c r="D54" i="1"/>
  <c r="D55" i="1"/>
  <c r="D56" i="1"/>
  <c r="D53" i="1"/>
  <c r="F98" i="1" l="1"/>
  <c r="F97" i="1"/>
  <c r="D98" i="1"/>
  <c r="D97" i="1"/>
  <c r="F88" i="1"/>
  <c r="F89" i="1"/>
  <c r="F90" i="1"/>
  <c r="F91" i="1"/>
  <c r="F92" i="1"/>
  <c r="F93" i="1"/>
  <c r="F87" i="1"/>
  <c r="D88" i="1"/>
  <c r="D89" i="1"/>
  <c r="D90" i="1"/>
  <c r="D91" i="1"/>
  <c r="D92" i="1"/>
  <c r="D93" i="1"/>
  <c r="D87" i="1"/>
  <c r="F83" i="1"/>
  <c r="F84" i="1"/>
  <c r="F85" i="1"/>
  <c r="F82" i="1"/>
  <c r="D83" i="1"/>
  <c r="D84" i="1"/>
  <c r="D85" i="1"/>
  <c r="D82" i="1"/>
  <c r="F64" i="1"/>
  <c r="F58" i="1"/>
  <c r="D64" i="1"/>
  <c r="D58" i="1"/>
  <c r="F30" i="1"/>
  <c r="F29" i="1"/>
  <c r="F27" i="1"/>
  <c r="F26" i="1"/>
  <c r="D30" i="1"/>
  <c r="D27" i="1"/>
  <c r="D29" i="1"/>
  <c r="D26" i="1"/>
  <c r="F17" i="1"/>
  <c r="F18" i="1"/>
  <c r="D18" i="1"/>
  <c r="D17" i="1"/>
  <c r="C57" i="1" l="1"/>
  <c r="C51" i="1"/>
  <c r="C96" i="1"/>
  <c r="C86" i="1"/>
  <c r="C81" i="1"/>
  <c r="C79" i="1"/>
  <c r="C63" i="1"/>
  <c r="C65" i="1"/>
  <c r="C59" i="1"/>
  <c r="C43" i="1"/>
  <c r="C25" i="1"/>
  <c r="C23" i="1"/>
  <c r="C28" i="1"/>
  <c r="C16" i="1"/>
  <c r="A16" i="1" l="1"/>
  <c r="A79" i="1"/>
  <c r="A43" i="1"/>
  <c r="B7" i="1" l="1"/>
</calcChain>
</file>

<file path=xl/comments1.xml><?xml version="1.0" encoding="utf-8"?>
<comments xmlns="http://schemas.openxmlformats.org/spreadsheetml/2006/main">
  <authors>
    <author>Blaser Kurt</author>
  </authors>
  <commentList>
    <comment ref="C15" authorId="0" shapeId="0">
      <text>
        <r>
          <rPr>
            <b/>
            <sz val="9"/>
            <color indexed="81"/>
            <rFont val="Segoe UI"/>
            <family val="2"/>
          </rPr>
          <t>Entspricht rechnerisch Note: 6
Bewertung in der Praxis: &gt;4.5</t>
        </r>
      </text>
    </comment>
    <comment ref="E15" authorId="0" shapeId="0">
      <text>
        <r>
          <rPr>
            <b/>
            <sz val="9"/>
            <color indexed="81"/>
            <rFont val="Segoe UI"/>
            <family val="2"/>
          </rPr>
          <t>Entspricht rechnerisch Note: 3.5
Bewertung in der Praxis: 3.5 - 4.5</t>
        </r>
      </text>
    </comment>
    <comment ref="G15" authorId="0" shapeId="0">
      <text>
        <r>
          <rPr>
            <b/>
            <sz val="9"/>
            <color indexed="81"/>
            <rFont val="Segoe UI"/>
            <family val="2"/>
          </rPr>
          <t>Entspricht rechnerisch Note: 1
Bewertung in der Praxis: &lt; 3.5</t>
        </r>
      </text>
    </comment>
    <comment ref="C42" authorId="0" shapeId="0">
      <text>
        <r>
          <rPr>
            <b/>
            <sz val="9"/>
            <color indexed="81"/>
            <rFont val="Segoe UI"/>
            <family val="2"/>
          </rPr>
          <t>Entspricht rechnerisch Note: 6
Bewertung in der Praxis: &gt;4.5</t>
        </r>
      </text>
    </comment>
    <comment ref="E42" authorId="0" shapeId="0">
      <text>
        <r>
          <rPr>
            <b/>
            <sz val="9"/>
            <color indexed="81"/>
            <rFont val="Segoe UI"/>
            <family val="2"/>
          </rPr>
          <t>Entspricht rechnerisch Note: 3.5
Bewertung in der Praxis: 3.5 - 4.5</t>
        </r>
      </text>
    </comment>
    <comment ref="G42" authorId="0" shapeId="0">
      <text>
        <r>
          <rPr>
            <b/>
            <sz val="9"/>
            <color indexed="81"/>
            <rFont val="Segoe UI"/>
            <family val="2"/>
          </rPr>
          <t>Entspricht rechnerisch Note: 1
Bewertung in der Praxis: &lt; 3.5</t>
        </r>
      </text>
    </comment>
    <comment ref="C78" authorId="0" shapeId="0">
      <text>
        <r>
          <rPr>
            <b/>
            <sz val="9"/>
            <color indexed="81"/>
            <rFont val="Segoe UI"/>
            <family val="2"/>
          </rPr>
          <t>Entspricht rechnerisch Note: 6
Bewertung in der Praxis: &gt;4.5</t>
        </r>
      </text>
    </comment>
    <comment ref="E78" authorId="0" shapeId="0">
      <text>
        <r>
          <rPr>
            <b/>
            <sz val="9"/>
            <color indexed="81"/>
            <rFont val="Segoe UI"/>
            <family val="2"/>
          </rPr>
          <t>Entspricht rechnerisch Note: 3.5
Bewertung in der Praxis: 3.5 - 4.5</t>
        </r>
      </text>
    </comment>
    <comment ref="G78" authorId="0" shapeId="0">
      <text>
        <r>
          <rPr>
            <b/>
            <sz val="9"/>
            <color indexed="81"/>
            <rFont val="Segoe UI"/>
            <family val="2"/>
          </rPr>
          <t>Entspricht rechnerisch Note: 1
Bewertung in der Praxis: &lt; 3.5</t>
        </r>
      </text>
    </comment>
  </commentList>
</comments>
</file>

<file path=xl/sharedStrings.xml><?xml version="1.0" encoding="utf-8"?>
<sst xmlns="http://schemas.openxmlformats.org/spreadsheetml/2006/main" count="270" uniqueCount="161">
  <si>
    <t>Teil 1:</t>
  </si>
  <si>
    <t>https://cf.ict-berufsbildung.ch/modules.php?name=Mbk&amp;a=20101&amp;cmodnr=335&amp;noheader=1</t>
  </si>
  <si>
    <t>Saubere Projekt- und Packagestruktur</t>
  </si>
  <si>
    <t>Keine Redundanzen / Wiederholungen.</t>
  </si>
  <si>
    <t>Können die Lernenden die Implementation erklären bezüglich:</t>
  </si>
  <si>
    <t>Datenverarbeitung (Wie werden die Daten aufbereitet zur Weiterverarbeitung)?</t>
  </si>
  <si>
    <t>Einbindung?</t>
  </si>
  <si>
    <t>Beurteilung des Codes gemäss Android Training anleitung oder Best Practices</t>
  </si>
  <si>
    <t>Kamera</t>
  </si>
  <si>
    <t>https://developer.android.com/training/camera/index.html</t>
  </si>
  <si>
    <t>GPS (Location)</t>
  </si>
  <si>
    <t>https://developer.android.com/training/location/index.html</t>
  </si>
  <si>
    <t>Netzwerk</t>
  </si>
  <si>
    <t>https://developer.android.com/training/basics/network-ops/index.html</t>
  </si>
  <si>
    <t>https://developer.android.com/training/index.html</t>
  </si>
  <si>
    <t>Wie wird mit dem Resultat der Komplexen komponente umgegangen?</t>
  </si>
  <si>
    <t>Wurden sinnvolle Methoden und Attributnamen verwendet?</t>
  </si>
  <si>
    <t>Wurden die Codekonventionen eingehalten (Methodennamen klein &amp; CamelCase, Attribute klein, Klassennamen gross, usw.)</t>
  </si>
  <si>
    <t>Sind komplexere Codestellen mit Kommentaren versehen?</t>
  </si>
  <si>
    <t>https://google.github.io/styleguide/javaguide.html</t>
  </si>
  <si>
    <t>Codequalität der implementation der komplexen Komponente (nur von den betroffenen Klassen):</t>
  </si>
  <si>
    <t>Wurden mindestens 5 Acceptance-Tests (Tests durch den Benutzer) durchgeführt?</t>
  </si>
  <si>
    <t>Ist bei jedem Test ersichtlich wer ihn durchgeführt hat?</t>
  </si>
  <si>
    <t>Wurden die Test auch von externen Personen (nicht Teammitglieder) durchgeführt?</t>
  </si>
  <si>
    <t>Kapselung: Sind die Methoden und Attribute mit Sichtbarkeitsmodifikatioren versehen (z.B. Private, Public, Protected)?</t>
  </si>
  <si>
    <t>Formatierung: Ist der Code korrekt eingerückt?</t>
  </si>
  <si>
    <t>Ist ein Testprotokoll vorhanden und falls Vorgaben gemacht wurden, wie wurden diese eingehalten?</t>
  </si>
  <si>
    <t>Teil 2:</t>
  </si>
  <si>
    <t>LBV:</t>
  </si>
  <si>
    <t>Gewicht in %</t>
  </si>
  <si>
    <t>Gibt es mindestens 3 Activities (Screens)</t>
  </si>
  <si>
    <t>Element-Beschreibung</t>
  </si>
  <si>
    <t>Hilfsmittel</t>
  </si>
  <si>
    <t>Präsentation, IDE, Sourcecode</t>
  </si>
  <si>
    <t>Durchführungsform</t>
  </si>
  <si>
    <t>Durchführungszeit</t>
  </si>
  <si>
    <t>Im ersten drittel der Projektdauer (ca. Gesammtprojektdauer * 20%)</t>
  </si>
  <si>
    <t>Bewertungsobjekt</t>
  </si>
  <si>
    <t>Eine Zeichnung welche alls Activities darstellt inkl. möglicher Wechsel zwischen den Activities (Mockups)</t>
  </si>
  <si>
    <t>Teil 3:</t>
  </si>
  <si>
    <t>Verkaufspräsentation, IDE, Sourcecode, Dokumentation</t>
  </si>
  <si>
    <t>In den letzten 1-2 Tagen des Projekts (ca. Gesammtprojektdauer * 90%)</t>
  </si>
  <si>
    <t>Die lauffähige komplexe Komponente sowie der dazugehörige Sourcecode (nicht der Sourcecode des ganzen Projekts)</t>
  </si>
  <si>
    <t>Ca. in der Mitte des Projekts oder frühstens nachdem der Lernende die Komponente implementiert hat (ca. Gesammtprojektdauer * 50%)</t>
  </si>
  <si>
    <t>Am Arbeitsplatz der Lernenden, erklären die Gruppenmitglieder anhand ihres Sourcecodes wie sie die komplexe Komponente implementiert haben indem sie die unten stehenden Fragen beantworten.</t>
  </si>
  <si>
    <r>
      <t xml:space="preserve">Können die Lernenden genügend genau erklären wie die </t>
    </r>
    <r>
      <rPr>
        <b/>
        <sz val="11"/>
        <color theme="9"/>
        <rFont val="Calibri"/>
        <family val="2"/>
        <scheme val="minor"/>
      </rPr>
      <t xml:space="preserve">Ressource funktioniert </t>
    </r>
    <r>
      <rPr>
        <b/>
        <sz val="11"/>
        <color theme="1"/>
        <rFont val="Calibri"/>
        <family val="2"/>
        <scheme val="minor"/>
      </rPr>
      <t>und wie man sie einbindet? 20%</t>
    </r>
  </si>
  <si>
    <r>
      <t xml:space="preserve">Entspricht die </t>
    </r>
    <r>
      <rPr>
        <b/>
        <sz val="11"/>
        <color theme="9"/>
        <rFont val="Calibri"/>
        <family val="2"/>
        <scheme val="minor"/>
      </rPr>
      <t>Verwendung</t>
    </r>
    <r>
      <rPr>
        <b/>
        <sz val="11"/>
        <color theme="1"/>
        <rFont val="Calibri"/>
        <family val="2"/>
        <scheme val="minor"/>
      </rPr>
      <t xml:space="preserve"> der Ressource den gängigen </t>
    </r>
    <r>
      <rPr>
        <b/>
        <sz val="11"/>
        <color theme="9"/>
        <rFont val="Calibri"/>
        <family val="2"/>
        <scheme val="minor"/>
      </rPr>
      <t>Standards</t>
    </r>
    <r>
      <rPr>
        <b/>
        <sz val="11"/>
        <color theme="1"/>
        <rFont val="Calibri"/>
        <family val="2"/>
        <scheme val="minor"/>
      </rPr>
      <t>? 10%</t>
    </r>
  </si>
  <si>
    <r>
      <t xml:space="preserve">Werden </t>
    </r>
    <r>
      <rPr>
        <b/>
        <sz val="11"/>
        <color theme="9"/>
        <rFont val="Calibri"/>
        <family val="2"/>
        <scheme val="minor"/>
      </rPr>
      <t>Fehler</t>
    </r>
    <r>
      <rPr>
        <b/>
        <sz val="11"/>
        <color theme="1"/>
        <rFont val="Calibri"/>
        <family val="2"/>
        <scheme val="minor"/>
      </rPr>
      <t xml:space="preserve"> korrekt</t>
    </r>
    <r>
      <rPr>
        <b/>
        <sz val="11"/>
        <color theme="9"/>
        <rFont val="Calibri"/>
        <family val="2"/>
        <scheme val="minor"/>
      </rPr>
      <t xml:space="preserve"> behandelt</t>
    </r>
    <r>
      <rPr>
        <b/>
        <sz val="11"/>
        <color theme="1"/>
        <rFont val="Calibri"/>
        <family val="2"/>
        <scheme val="minor"/>
      </rPr>
      <t>? 10% z.B. gibt es ein Errorhandling auf Programmebene und werden allenfalls dem Benutzer sinnvolle Rückmeldungen gegeben?</t>
    </r>
  </si>
  <si>
    <r>
      <t xml:space="preserve">Werden die </t>
    </r>
    <r>
      <rPr>
        <b/>
        <sz val="11"/>
        <color theme="9"/>
        <rFont val="Calibri"/>
        <family val="2"/>
        <scheme val="minor"/>
      </rPr>
      <t>Daten der Ressource effizient verarbeitet</t>
    </r>
    <r>
      <rPr>
        <b/>
        <sz val="11"/>
        <color theme="1"/>
        <rFont val="Calibri"/>
        <family val="2"/>
        <scheme val="minor"/>
      </rPr>
      <t>? 20% z.B. werden die Daten in sinnvollen Zuständen (LifeCycle) gespeichert?</t>
    </r>
  </si>
  <si>
    <r>
      <t xml:space="preserve">Ist der </t>
    </r>
    <r>
      <rPr>
        <b/>
        <sz val="11"/>
        <color theme="9"/>
        <rFont val="Calibri"/>
        <family val="2"/>
        <scheme val="minor"/>
      </rPr>
      <t>Code selbsterklärend</t>
    </r>
    <r>
      <rPr>
        <b/>
        <sz val="11"/>
        <color theme="1"/>
        <rFont val="Calibri"/>
        <family val="2"/>
        <scheme val="minor"/>
      </rPr>
      <t xml:space="preserve"> und wurde er falls nötigt an den entsprechenden Stellen kommentiert? 30%</t>
    </r>
  </si>
  <si>
    <r>
      <t xml:space="preserve">Lösungskonzept unter Beachtung allfälliger </t>
    </r>
    <r>
      <rPr>
        <b/>
        <sz val="11"/>
        <color theme="9"/>
        <rFont val="Calibri"/>
        <family val="2"/>
        <scheme val="minor"/>
      </rPr>
      <t>Umsysteme</t>
    </r>
    <r>
      <rPr>
        <b/>
        <sz val="11"/>
        <color theme="1"/>
        <rFont val="Calibri"/>
        <family val="2"/>
        <scheme val="minor"/>
      </rPr>
      <t xml:space="preserve"> 10%</t>
    </r>
  </si>
  <si>
    <r>
      <t xml:space="preserve">Qualität des </t>
    </r>
    <r>
      <rPr>
        <b/>
        <sz val="11"/>
        <color theme="9"/>
        <rFont val="Calibri"/>
        <family val="2"/>
        <scheme val="minor"/>
      </rPr>
      <t>Testkonzepts</t>
    </r>
    <r>
      <rPr>
        <b/>
        <sz val="11"/>
        <color theme="1"/>
        <rFont val="Calibri"/>
        <family val="2"/>
        <scheme val="minor"/>
      </rPr>
      <t xml:space="preserve"> (Planung und Umsetzung) 10%</t>
    </r>
  </si>
  <si>
    <r>
      <t xml:space="preserve">Schlussbeurteilung der </t>
    </r>
    <r>
      <rPr>
        <b/>
        <sz val="11"/>
        <color theme="9"/>
        <rFont val="Calibri"/>
        <family val="2"/>
        <scheme val="minor"/>
      </rPr>
      <t>Codequalität</t>
    </r>
    <r>
      <rPr>
        <b/>
        <sz val="11"/>
        <color theme="1"/>
        <rFont val="Calibri"/>
        <family val="2"/>
        <scheme val="minor"/>
      </rPr>
      <t xml:space="preserve"> (Klassen, Methoden und Kommentare) 40%</t>
    </r>
  </si>
  <si>
    <r>
      <rPr>
        <b/>
        <sz val="11"/>
        <color theme="9"/>
        <rFont val="Calibri"/>
        <family val="2"/>
        <scheme val="minor"/>
      </rPr>
      <t>Vollständige Umsetzung</t>
    </r>
    <r>
      <rPr>
        <b/>
        <sz val="11"/>
        <color theme="1"/>
        <rFont val="Calibri"/>
        <family val="2"/>
        <scheme val="minor"/>
      </rPr>
      <t xml:space="preserve"> der Funktionalität 20%</t>
    </r>
  </si>
  <si>
    <r>
      <rPr>
        <b/>
        <sz val="11"/>
        <color theme="9"/>
        <rFont val="Calibri"/>
        <family val="2"/>
        <scheme val="minor"/>
      </rPr>
      <t>Lösung allgemein</t>
    </r>
    <r>
      <rPr>
        <b/>
        <sz val="11"/>
        <color theme="1"/>
        <rFont val="Calibri"/>
        <family val="2"/>
        <scheme val="minor"/>
      </rPr>
      <t xml:space="preserve"> (Design, Schwierigkeit, Umfang) 20%</t>
    </r>
  </si>
  <si>
    <r>
      <t xml:space="preserve">Wie gut erfüllt das Design die </t>
    </r>
    <r>
      <rPr>
        <b/>
        <sz val="11"/>
        <color theme="9"/>
        <rFont val="Calibri"/>
        <family val="2"/>
        <scheme val="minor"/>
      </rPr>
      <t>Erwartungskonformität</t>
    </r>
    <r>
      <rPr>
        <b/>
        <sz val="11"/>
        <color theme="1"/>
        <rFont val="Calibri"/>
        <family val="2"/>
        <scheme val="minor"/>
      </rPr>
      <t xml:space="preserve"> (Konsistenz)? 10% z.B. gibt es keine Überraschungen bei den GUI Elementen?</t>
    </r>
  </si>
  <si>
    <r>
      <t xml:space="preserve">Wie gut ist das Design bezüglich </t>
    </r>
    <r>
      <rPr>
        <b/>
        <sz val="11"/>
        <color theme="9"/>
        <rFont val="Calibri"/>
        <family val="2"/>
        <scheme val="minor"/>
      </rPr>
      <t>Lernförderlichkeit</t>
    </r>
    <r>
      <rPr>
        <b/>
        <sz val="11"/>
        <color theme="1"/>
        <rFont val="Calibri"/>
        <family val="2"/>
        <scheme val="minor"/>
      </rPr>
      <t xml:space="preserve"> (Erlernzeit)? 10% z.B. ist das GUI selbsterklärend?</t>
    </r>
  </si>
  <si>
    <r>
      <t xml:space="preserve">Erfüllt das Design die vorgegebenen </t>
    </r>
    <r>
      <rPr>
        <b/>
        <sz val="11"/>
        <color theme="9"/>
        <rFont val="Calibri"/>
        <family val="2"/>
        <scheme val="minor"/>
      </rPr>
      <t>Normen</t>
    </r>
    <r>
      <rPr>
        <b/>
        <sz val="11"/>
        <color theme="1"/>
        <rFont val="Calibri"/>
        <family val="2"/>
        <scheme val="minor"/>
      </rPr>
      <t xml:space="preserve"> (z.B. Design Prinzipien)? 40% z.B. entsprechen die Activities den gängigen Anleitungen?</t>
    </r>
  </si>
  <si>
    <t>Am Arbeitsplatz der Lernenden, erklären die Gruppenmitglieder anhand ihres Sourcecodes wie sie die komplexe Komponente implementiert haben indem sie die unten stehenden Fragen beantworten. Falls nötig kann der Sourcecode auch nachträglich bewertet werden.</t>
  </si>
  <si>
    <t>Endnote</t>
  </si>
  <si>
    <t>Gesammt-beurteilung 
Teil 1:</t>
  </si>
  <si>
    <t>Gesammt-beurteilung
Teil 2:</t>
  </si>
  <si>
    <t>Gesammt-beurteilung
Teil 3:</t>
  </si>
  <si>
    <t>Lernender 1:</t>
  </si>
  <si>
    <t>Lernender 2:</t>
  </si>
  <si>
    <t>Lernender 3:</t>
  </si>
  <si>
    <t>Hans Muster</t>
  </si>
  <si>
    <t>Andere (Bitte bezeichnen)</t>
  </si>
  <si>
    <t>Wurde die Activity / Dienst gemässt den Anforderungen aufgebaut (Methoden)? (Beispiele: Siehe Kamera-, GPS-, usw. Links bei Verwendung)</t>
  </si>
  <si>
    <t>Werden die Daten wie in Android oder Java üblich ist eingelesen?</t>
  </si>
  <si>
    <t>Werden die Daten wie in Android oder Java üblich ist weiterverarbeitet? (z.B. wie wurden Parameterübergaben, Datenhaltungsklassen umgesetzt)</t>
  </si>
  <si>
    <t>Ist die App geschützt vor Dateninkonsistenzen (sofern Daten gespeichert werden, müssen diese wo nötig aktualisiert werden)?</t>
  </si>
  <si>
    <t>CodeStyle: Ist der Code z.B. korrekt eingerückt?</t>
  </si>
  <si>
    <t>Wie gut wurde die Vorgabe eingehalten? Z.B. wurde das Dokument seriös ausgefüllt?</t>
  </si>
  <si>
    <t>Die Badis werden z.B. auf Google-Maps dargestellt.</t>
  </si>
  <si>
    <t>Sorgfallt</t>
  </si>
  <si>
    <t>Engagement</t>
  </si>
  <si>
    <t>Hier wird der Einsatz der Lernenden im Generellen beurteilt bezüglich:</t>
  </si>
  <si>
    <t>Wurde dem Design der App genügend Beachtung geschenkt?</t>
  </si>
  <si>
    <t>Entspricht der Umfang der Arbeit der dauer des Moduls unter Berücksichtigung des Vorwissens der Gruppe?</t>
  </si>
  <si>
    <t>Spezifikation für Bewertende Person:</t>
  </si>
  <si>
    <t>Wurde die Fehlerbehandlung entsprechend dem min. Android-Training (siehe Punkt Verwendung) der Komponente umgesetzt? (Falls nicht nötig = Erfüllt)</t>
  </si>
  <si>
    <t>Wurde die Verarbeitung effizient gestaltet mit z.B. mit Datenhaltungsobjekte mit welchen die Daten weiterverarbeitet werden können?</t>
  </si>
  <si>
    <t>Wurde die Verarbeitung der Daten in den korrekten LifeCycle-Methoden platziert.</t>
  </si>
  <si>
    <r>
      <t>Erfüllt</t>
    </r>
    <r>
      <rPr>
        <sz val="11"/>
        <color theme="1"/>
        <rFont val="Calibri"/>
        <family val="2"/>
        <scheme val="minor"/>
      </rPr>
      <t xml:space="preserve"> ( &gt; 4.5)</t>
    </r>
  </si>
  <si>
    <r>
      <t xml:space="preserve">Teilweise erfüllt </t>
    </r>
    <r>
      <rPr>
        <sz val="11"/>
        <color theme="1"/>
        <rFont val="Calibri"/>
        <family val="2"/>
        <scheme val="minor"/>
      </rPr>
      <t>(3.5 - 4.5)</t>
    </r>
  </si>
  <si>
    <r>
      <t>Nicht erfüllt</t>
    </r>
    <r>
      <rPr>
        <sz val="11"/>
        <color theme="1"/>
        <rFont val="Calibri"/>
        <family val="2"/>
        <scheme val="minor"/>
      </rPr>
      <t xml:space="preserve"> (&lt; 3.5)</t>
    </r>
  </si>
  <si>
    <t>App-Name:</t>
  </si>
  <si>
    <t>Demo App</t>
  </si>
  <si>
    <t>In einer Einzelarbeit am Computer werden Vorlagen für eine App bestehend aus drei Screens erstellt, welche später in der Gruppe weiterverwendet werden können. Als Kriterien gelten die Best Practices Vorgaben für Android oder IOs sowie ergonomische Standards (z.B. EN-9241-110). Hier sollen auch die verschiedenen Bildschirmgrössen, Ausrichtungen und Gerätetypen berücksichtigt werden. Das Design ist bereits eine Vorarbeit für die Projektarbeit im Teil 3. Dieser Teil muss bezüglich Machbarkeit und Komplexität vom Dozenten abgenommen resp. verifiziert werden. Dies hilft, das Niveau der Prüfung zu steuern und der Sicherstellung des Erfolgs.</t>
  </si>
  <si>
    <t>Während dem Projekt entstehen verschiedene Apps welche unterschiedliche Ressourcen verwenden. An dieser Stelle wird das Fachwissen geprüft, indem die Lernenden eine umfangreichere Komponente vorstellen. Geeignet sind Sensoren, DB, Connectivity (Netzwerk z.B. REST Interface), Geolocation oder Kamera. In einem anschliessenden Fachgespräch wird die Kompetenz der Lernenden beurteilt. Damit nicht nur ein Lernender alle Fragen beantworten kann, werden die Fragen entsprechend dem Anspruch entsprechend gleichmässig zwischen allen Lernenden der Gruppe aufgeteilt.</t>
  </si>
  <si>
    <t>Wie verhält sich die Komponente bezüglich Laufzeitverhalten der App und Datenkonsistenz? 10% z.B. werden wichtige Daten in einer Datenbank oder Datei gespeichert?</t>
  </si>
  <si>
    <t xml:space="preserve">Am Ende des Moduls müssen die Lernenden anhand ihres Projekts beweisen können, dass sie die benötigten Kompetenzen zur Programmierung einer nativen App erlangt haben. Dazu Präsentieren die Lernenden das Endprodukt und ein Experte beurteilt anhand des Codes die Qualität der Arbeit. Dabei wird auch die Produktdokumentation, welche mindestens einen Teil zur technischen Realisierung enthält, beurteilt. </t>
  </si>
  <si>
    <t>Die lauffähige App und alle Komponenten aus denen sie besteht (Bilder, Sourcecode) sowie das Testprotokoll</t>
  </si>
  <si>
    <t>Wurden alle in der Aufgabenstellung definierten Ziele erfüllt?</t>
  </si>
  <si>
    <r>
      <t xml:space="preserve">Wurden sinnvolle </t>
    </r>
    <r>
      <rPr>
        <b/>
        <sz val="11"/>
        <color theme="9"/>
        <rFont val="Calibri"/>
        <family val="2"/>
        <scheme val="minor"/>
      </rPr>
      <t>Aktivitäten</t>
    </r>
    <r>
      <rPr>
        <b/>
        <sz val="11"/>
        <color theme="1"/>
        <rFont val="Calibri"/>
        <family val="2"/>
        <scheme val="minor"/>
      </rPr>
      <t xml:space="preserve"> gewählt? 10% Wurden die User Stories umgesetzt?</t>
    </r>
  </si>
  <si>
    <t>Kann jede Activity einem klaren Verwendungszweck zugewisen werden.</t>
  </si>
  <si>
    <t>https://storage.googleapis.com/material-design/publish/material_v_12/assets/0B6Okdz75tqQsUXV2Z1gwVjdFS0E/layout-metrics-keyline-mobile6.png</t>
  </si>
  <si>
    <t>https://storage.googleapis.com/material-design/publish/material_v_12/assets/0B6Okdz75tqQsMldpS1Bzc2R0NVk/layout-metrics-keyline-mobile5.png</t>
  </si>
  <si>
    <t>Wurde korrekt zwischen Raised button und Flat button unterschieden?</t>
  </si>
  <si>
    <t>Wurden die im Modul besprochenen Grössen eingehalten? 10%</t>
  </si>
  <si>
    <r>
      <t xml:space="preserve">Sind die </t>
    </r>
    <r>
      <rPr>
        <b/>
        <sz val="11"/>
        <color theme="9"/>
        <rFont val="Calibri"/>
        <family val="2"/>
        <scheme val="minor"/>
      </rPr>
      <t>Programmabläufe</t>
    </r>
    <r>
      <rPr>
        <b/>
        <sz val="11"/>
        <color theme="1"/>
        <rFont val="Calibri"/>
        <family val="2"/>
        <scheme val="minor"/>
      </rPr>
      <t xml:space="preserve"> klar strukturiert ? 10%</t>
    </r>
  </si>
  <si>
    <t>Pfeile von Activity zu Activity sind vorhanden. Es ist klar mit welchem GUI-Element auf die nächste Activity gewechselt wird.</t>
  </si>
  <si>
    <t>Ist die App-Struktur und Benutzerführung eindeutig nachvollziehbar?</t>
  </si>
  <si>
    <t xml:space="preserve">Werden Komponenten wie in den meisten Apps üblich verwendet oder wurden GUI-Elemente Zweckentfremdet? </t>
  </si>
  <si>
    <t>Wie wird die Komponente instanziiert und eingebunden (von wo wird die Komponente gestartet)?</t>
  </si>
  <si>
    <t xml:space="preserve">Wurden aussagekräftige Icons (Speichern, Laden, Liken u.s.w.) wie in den meisten anderen Apps verwendet? </t>
  </si>
  <si>
    <t xml:space="preserve">Ist ein Designkonzept erkennbar? Sind die angewendeten Patterns einheitlich über die ganze App (Schriftarten für Titel, Untertitel, Fliesstext u.s.w. Platzierung von Komponenten)? </t>
  </si>
  <si>
    <t>Gibt min. 1 Benachrichtigung welche den Benutzer im Fehlerfall informiert? Die Fehlermeldung soll aussagekräftig formuliert sein.</t>
  </si>
  <si>
    <t xml:space="preserve">Bei Anklicken von Checkboxen oder Radiobuttons soll der Benutzer genau wissen was dies für Konsequenzen hat (Detailbeschreibung zu jeder nicht selbsterklärenden Checkbox oder Radiobutton). Bei leeren Textfeldern sollen Platzhalter eingesetzt werden. Datums- Zeit- und Color-Pickers müssen nicht gemockupt werden, es reicht ein Kommentar, dass ein Picker eingesetzt würde.
</t>
  </si>
  <si>
    <t>Wurden die im Modul besprochenen Standards für die Navigation innerhalb der App eingehalten?</t>
  </si>
  <si>
    <t>Ist die App so dokumentiert, dass eine Drittperson schnell an die wichtigsten Informationen gelangt um die App weiterzuentwickeln?</t>
  </si>
  <si>
    <t>Leistungsbeurteilung</t>
  </si>
  <si>
    <t>Modulbezeichnung</t>
  </si>
  <si>
    <t>Modulnummer</t>
  </si>
  <si>
    <t>LBV</t>
  </si>
  <si>
    <t>LB-Nr.</t>
  </si>
  <si>
    <t>Version</t>
  </si>
  <si>
    <t>Sozialform</t>
  </si>
  <si>
    <t>Einzelarbeit</t>
  </si>
  <si>
    <t>Form</t>
  </si>
  <si>
    <t>Punkte / Gewichtung /</t>
  </si>
  <si>
    <t xml:space="preserve">Zeitbudget </t>
  </si>
  <si>
    <t>Erstellungsdatum</t>
  </si>
  <si>
    <t>Autor</t>
  </si>
  <si>
    <t>Datum der Überprüfung</t>
  </si>
  <si>
    <t>DD.MM./DD.MM.YYYY</t>
  </si>
  <si>
    <t>Überprüft durch</t>
  </si>
  <si>
    <t>Persönliche Angaben der lernenden Person</t>
  </si>
  <si>
    <t>Name und Vorname</t>
  </si>
  <si>
    <t>Lehrbetrieb</t>
  </si>
  <si>
    <t>Team / Kurs</t>
  </si>
  <si>
    <t>Prüfungsdatum / -ort</t>
  </si>
  <si>
    <t>ICT Berufsbildungscenter AG, 3018 Bern</t>
  </si>
  <si>
    <t>Erreichte Punkte</t>
  </si>
  <si>
    <t>/ 100</t>
  </si>
  <si>
    <t>LBV Modul 335-1</t>
  </si>
  <si>
    <t>Praktische Arbeit</t>
  </si>
  <si>
    <t>Open Book</t>
  </si>
  <si>
    <t>LB-335-1-3</t>
  </si>
  <si>
    <t>Teil 1: Mockups 90 Punkte 20% 90 Minuten</t>
  </si>
  <si>
    <t>Teil 2: Fachgespräch 100 Punkte 30% 20 Minuten</t>
  </si>
  <si>
    <t>Teil 3: Endprodukt 100 Punkte 50% 4 Tage</t>
  </si>
  <si>
    <t>ICT Berufsbildungscenter AG, Peissard Yves</t>
  </si>
  <si>
    <t>Mobile-Applikation realisieren</t>
  </si>
  <si>
    <t>Teil 2: Name Vorname</t>
  </si>
  <si>
    <t>Teil 3: Name Vorname</t>
  </si>
  <si>
    <t>Teil 1: Name Vorname</t>
  </si>
  <si>
    <t>/ 90</t>
  </si>
  <si>
    <t>Fachgespräch</t>
  </si>
  <si>
    <t>Präsentation/IDE/Sourcecode</t>
  </si>
  <si>
    <t>Präsentation/Praktische Arbeit</t>
  </si>
  <si>
    <t>Präsentation/IDE/Sourcecode/Dokumentation</t>
  </si>
  <si>
    <t>Teil 1: Mockups 90 Punkte 20% 120 Minuten</t>
  </si>
  <si>
    <t>Die Lernenden erstellen alleine das Design ihrer App (Mockups) im Rahmen einer 2h Prüfung.</t>
  </si>
  <si>
    <t>Weiss der Benutzer  jederzeit wie eine Komponente verwendet werden soll (Formular klare Bezeichnungen)?</t>
  </si>
  <si>
    <t>Up Button bei möglicher Zurück-Navigation vorhanden, korrekte Verwendung von Tabs, Bottom Navigation, Navigation Drawer, Overflow Menu, Floating Action Button</t>
  </si>
  <si>
    <t xml:space="preserve">Wurden die vertikalen Grössen eingehalten (Toleranz von +-2dp)? StatusBar (24dp), ActionBar (56dp), Titel (72dp), Untertitel (48dp), Buttons (36dp) und List Items (48dp/56dp/72dp/88dp)? </t>
  </si>
  <si>
    <t>Wurden die Elemente mit korrektem Abstand vom Rand platziert (16dp bzw. 72dp falls Icon oder Avatar)? Toleranz von +-2dp</t>
  </si>
  <si>
    <t>x</t>
  </si>
  <si>
    <t>Microphone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</si>
</sst>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6"/>
      <color theme="1"/>
      <name val="Calibri"/>
      <family val="2"/>
      <scheme val="minor"/>
    </font>
    <font>
      <b/>
      <sz val="11"/>
      <color theme="9"/>
      <name val="Calibri"/>
      <family val="2"/>
      <scheme val="minor"/>
    </font>
    <font>
      <b/>
      <sz val="20"/>
      <color theme="1"/>
      <name val="Calibri"/>
      <family val="2"/>
      <scheme val="minor"/>
    </font>
    <font>
      <sz val="20"/>
      <color theme="1"/>
      <name val="Calibri"/>
      <family val="2"/>
      <scheme val="minor"/>
    </font>
    <font>
      <b/>
      <sz val="20"/>
      <color theme="0"/>
      <name val="Calibri"/>
      <family val="2"/>
      <scheme val="minor"/>
    </font>
    <font>
      <sz val="11"/>
      <name val="Calibri"/>
      <family val="2"/>
      <scheme val="minor"/>
    </font>
    <font>
      <b/>
      <sz val="9"/>
      <color indexed="81"/>
      <name val="Segoe UI"/>
      <family val="2"/>
    </font>
    <font>
      <sz val="14"/>
      <color rgb="FF000000"/>
      <name val="Titillium"/>
    </font>
    <font>
      <sz val="11"/>
      <color theme="1"/>
      <name val="Titillium"/>
    </font>
    <font>
      <b/>
      <sz val="11"/>
      <color theme="1"/>
      <name val="Titillium"/>
    </font>
    <font>
      <b/>
      <sz val="11"/>
      <color rgb="FF009EE1"/>
      <name val="Titillium"/>
    </font>
    <font>
      <sz val="11"/>
      <color rgb="FF009EE1"/>
      <name val="Titillium"/>
    </font>
    <font>
      <sz val="11"/>
      <color rgb="FF808080"/>
      <name val="Titillium"/>
    </font>
    <font>
      <sz val="7"/>
      <color theme="1"/>
      <name val="Titillium"/>
    </font>
    <font>
      <b/>
      <sz val="12"/>
      <color rgb="FF009EE1"/>
      <name val="Titillium"/>
    </font>
    <font>
      <sz val="14"/>
      <color theme="1"/>
      <name val="Titillium"/>
    </font>
    <font>
      <sz val="11"/>
      <color rgb="FF00B0F0"/>
      <name val="Titillium"/>
    </font>
    <font>
      <sz val="11"/>
      <color theme="0" tint="-0.499984740745262"/>
      <name val="Titillium"/>
    </font>
  </fonts>
  <fills count="16">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0"/>
        <bgColor indexed="64"/>
      </patternFill>
    </fill>
    <fill>
      <patternFill patternType="solid">
        <fgColor rgb="FFD9D9D9"/>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rgb="FF00B0F0"/>
      </right>
      <top/>
      <bottom/>
      <diagonal/>
    </border>
    <border>
      <left/>
      <right/>
      <top/>
      <bottom style="medium">
        <color rgb="FF00B0F0"/>
      </bottom>
      <diagonal/>
    </border>
    <border>
      <left/>
      <right style="medium">
        <color rgb="FF00B0F0"/>
      </right>
      <top/>
      <bottom style="medium">
        <color rgb="FF00B0F0"/>
      </bottom>
      <diagonal/>
    </border>
    <border>
      <left/>
      <right style="medium">
        <color rgb="FF00B0F0"/>
      </right>
      <top/>
      <bottom/>
      <diagonal/>
    </border>
    <border>
      <left/>
      <right style="medium">
        <color rgb="FF00B0F0"/>
      </right>
      <top style="medium">
        <color rgb="FF00B0F0"/>
      </top>
      <bottom style="medium">
        <color rgb="FF00B0F0"/>
      </bottom>
      <diagonal/>
    </border>
    <border>
      <left style="thick">
        <color rgb="FF00B0F0"/>
      </left>
      <right/>
      <top style="medium">
        <color rgb="FF00B0F0"/>
      </top>
      <bottom style="medium">
        <color rgb="FF00B0F0"/>
      </bottom>
      <diagonal/>
    </border>
    <border>
      <left/>
      <right/>
      <top style="medium">
        <color rgb="FF00B0F0"/>
      </top>
      <bottom style="medium">
        <color rgb="FF00B0F0"/>
      </bottom>
      <diagonal/>
    </border>
    <border>
      <left style="thick">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thick">
        <color rgb="FF00B0F0"/>
      </left>
      <right/>
      <top/>
      <bottom/>
      <diagonal/>
    </border>
    <border>
      <left style="thick">
        <color rgb="FF00B0F0"/>
      </left>
      <right/>
      <top/>
      <bottom style="medium">
        <color rgb="FF00B0F0"/>
      </bottom>
      <diagonal/>
    </border>
    <border>
      <left/>
      <right/>
      <top/>
      <bottom style="thick">
        <color rgb="FF00B0F0"/>
      </bottom>
      <diagonal/>
    </border>
    <border>
      <left/>
      <right style="thick">
        <color rgb="FF00B0F0"/>
      </right>
      <top/>
      <bottom style="thick">
        <color rgb="FF00B0F0"/>
      </bottom>
      <diagonal/>
    </border>
  </borders>
  <cellStyleXfs count="2">
    <xf numFmtId="0" fontId="0" fillId="0" borderId="0"/>
    <xf numFmtId="0" fontId="2" fillId="0" borderId="0" applyNumberFormat="0" applyFill="0" applyBorder="0" applyAlignment="0" applyProtection="0"/>
  </cellStyleXfs>
  <cellXfs count="177">
    <xf numFmtId="0" fontId="0" fillId="0" borderId="0" xfId="0"/>
    <xf numFmtId="0" fontId="2" fillId="0" borderId="0" xfId="1"/>
    <xf numFmtId="0" fontId="0" fillId="4" borderId="12" xfId="0" applyFill="1" applyBorder="1"/>
    <xf numFmtId="0" fontId="0" fillId="6" borderId="12" xfId="0" applyFill="1" applyBorder="1"/>
    <xf numFmtId="0" fontId="0" fillId="6" borderId="9" xfId="0" applyFill="1" applyBorder="1"/>
    <xf numFmtId="0" fontId="0" fillId="8" borderId="12" xfId="0" applyFill="1" applyBorder="1"/>
    <xf numFmtId="0" fontId="0" fillId="8" borderId="9" xfId="0" applyFill="1" applyBorder="1"/>
    <xf numFmtId="0" fontId="0" fillId="9" borderId="12" xfId="0" applyFill="1" applyBorder="1"/>
    <xf numFmtId="0" fontId="0" fillId="9" borderId="9" xfId="0" applyFill="1" applyBorder="1"/>
    <xf numFmtId="0" fontId="0" fillId="0" borderId="0" xfId="0" applyAlignment="1">
      <alignment vertical="top" wrapText="1"/>
    </xf>
    <xf numFmtId="0" fontId="1" fillId="0" borderId="0" xfId="0" applyFont="1" applyBorder="1" applyAlignment="1">
      <alignment textRotation="90"/>
    </xf>
    <xf numFmtId="0" fontId="0" fillId="0" borderId="0" xfId="0" applyBorder="1" applyAlignment="1">
      <alignment wrapText="1"/>
    </xf>
    <xf numFmtId="0" fontId="0" fillId="0" borderId="0" xfId="0" applyBorder="1"/>
    <xf numFmtId="0" fontId="0" fillId="0" borderId="5" xfId="0" applyBorder="1"/>
    <xf numFmtId="0" fontId="0" fillId="0" borderId="4" xfId="0" applyBorder="1"/>
    <xf numFmtId="0" fontId="2" fillId="0" borderId="5" xfId="1" applyBorder="1"/>
    <xf numFmtId="0" fontId="0" fillId="0" borderId="7" xfId="0" applyBorder="1"/>
    <xf numFmtId="0" fontId="6" fillId="10" borderId="1" xfId="0" applyFont="1" applyFill="1" applyBorder="1" applyAlignment="1">
      <alignment horizontal="left" vertical="top"/>
    </xf>
    <xf numFmtId="0" fontId="1" fillId="8" borderId="4" xfId="0" applyFont="1" applyFill="1" applyBorder="1"/>
    <xf numFmtId="0" fontId="1" fillId="9" borderId="4" xfId="0" applyFont="1" applyFill="1" applyBorder="1"/>
    <xf numFmtId="0" fontId="0" fillId="9" borderId="6" xfId="0" applyFill="1" applyBorder="1"/>
    <xf numFmtId="0" fontId="0" fillId="9" borderId="7" xfId="0" applyFill="1" applyBorder="1"/>
    <xf numFmtId="0" fontId="2" fillId="9" borderId="8" xfId="1" applyFill="1" applyBorder="1"/>
    <xf numFmtId="0" fontId="6" fillId="5" borderId="1" xfId="0" applyFont="1" applyFill="1" applyBorder="1" applyAlignment="1">
      <alignment horizontal="left" vertical="top"/>
    </xf>
    <xf numFmtId="0" fontId="0" fillId="8" borderId="6" xfId="0" applyFill="1" applyBorder="1"/>
    <xf numFmtId="0" fontId="0" fillId="8" borderId="7" xfId="0" applyFill="1" applyBorder="1"/>
    <xf numFmtId="0" fontId="0" fillId="8" borderId="8" xfId="0" applyFill="1" applyBorder="1"/>
    <xf numFmtId="0" fontId="1" fillId="0" borderId="0" xfId="0" applyFont="1" applyBorder="1"/>
    <xf numFmtId="0" fontId="6" fillId="11" borderId="1" xfId="0" applyFont="1" applyFill="1" applyBorder="1" applyAlignment="1">
      <alignment horizontal="left" vertical="top"/>
    </xf>
    <xf numFmtId="0" fontId="1" fillId="7" borderId="4" xfId="0" applyFont="1" applyFill="1" applyBorder="1"/>
    <xf numFmtId="0" fontId="0" fillId="7" borderId="6" xfId="0" applyFill="1" applyBorder="1"/>
    <xf numFmtId="0" fontId="0" fillId="7" borderId="7" xfId="0" applyFill="1" applyBorder="1"/>
    <xf numFmtId="0" fontId="0" fillId="7" borderId="8" xfId="0" applyFill="1" applyBorder="1"/>
    <xf numFmtId="0" fontId="0" fillId="12" borderId="0" xfId="0" applyFill="1" applyBorder="1"/>
    <xf numFmtId="0" fontId="0" fillId="12" borderId="16" xfId="0" applyFill="1" applyBorder="1"/>
    <xf numFmtId="0" fontId="0" fillId="12" borderId="10" xfId="0" applyFill="1" applyBorder="1"/>
    <xf numFmtId="0" fontId="0" fillId="9" borderId="17" xfId="0" applyFill="1" applyBorder="1"/>
    <xf numFmtId="0" fontId="0" fillId="8" borderId="17" xfId="0" applyFill="1" applyBorder="1"/>
    <xf numFmtId="0" fontId="0" fillId="6" borderId="17" xfId="0" applyFill="1" applyBorder="1"/>
    <xf numFmtId="0" fontId="5" fillId="0" borderId="0" xfId="0" applyFont="1"/>
    <xf numFmtId="0" fontId="0" fillId="13" borderId="0" xfId="0" applyFill="1"/>
    <xf numFmtId="0" fontId="1" fillId="9" borderId="4" xfId="0" applyFont="1" applyFill="1" applyBorder="1" applyAlignment="1">
      <alignment horizontal="left"/>
    </xf>
    <xf numFmtId="0" fontId="0" fillId="9" borderId="0" xfId="0" applyFill="1" applyBorder="1" applyAlignment="1">
      <alignment horizontal="left" vertical="top" wrapText="1"/>
    </xf>
    <xf numFmtId="0" fontId="0" fillId="9" borderId="5" xfId="0" applyFill="1" applyBorder="1" applyAlignment="1">
      <alignment horizontal="left" vertical="top" wrapText="1"/>
    </xf>
    <xf numFmtId="0" fontId="1" fillId="9" borderId="0" xfId="0" applyFont="1" applyFill="1" applyBorder="1" applyAlignment="1">
      <alignment horizontal="left" vertical="top" wrapText="1"/>
    </xf>
    <xf numFmtId="0" fontId="0" fillId="8" borderId="0" xfId="0" applyFill="1" applyBorder="1" applyAlignment="1">
      <alignment horizontal="left" vertical="top" wrapText="1"/>
    </xf>
    <xf numFmtId="0" fontId="0" fillId="8" borderId="5" xfId="0" applyFill="1" applyBorder="1" applyAlignment="1">
      <alignment horizontal="left" vertical="top" wrapText="1"/>
    </xf>
    <xf numFmtId="0" fontId="0" fillId="7" borderId="0" xfId="0" applyFill="1" applyBorder="1" applyAlignment="1">
      <alignment horizontal="left" vertical="top" wrapText="1"/>
    </xf>
    <xf numFmtId="0" fontId="0" fillId="7" borderId="5" xfId="0" applyFill="1" applyBorder="1" applyAlignment="1">
      <alignment horizontal="left" vertical="top" wrapText="1"/>
    </xf>
    <xf numFmtId="0" fontId="1" fillId="8" borderId="0" xfId="0" applyFont="1" applyFill="1" applyBorder="1" applyAlignment="1">
      <alignment horizontal="left" vertical="top" wrapText="1"/>
    </xf>
    <xf numFmtId="0" fontId="1" fillId="7" borderId="0" xfId="0" applyFont="1" applyFill="1" applyBorder="1" applyAlignment="1">
      <alignment horizontal="left" vertical="top" wrapText="1"/>
    </xf>
    <xf numFmtId="0" fontId="5" fillId="0" borderId="4" xfId="0" applyFont="1" applyBorder="1" applyAlignment="1">
      <alignment wrapText="1"/>
    </xf>
    <xf numFmtId="0" fontId="5" fillId="8" borderId="11" xfId="0" applyFont="1" applyFill="1" applyBorder="1"/>
    <xf numFmtId="0" fontId="5" fillId="9" borderId="11" xfId="0" applyFont="1" applyFill="1" applyBorder="1"/>
    <xf numFmtId="0" fontId="5" fillId="7" borderId="11" xfId="0" applyFont="1" applyFill="1" applyBorder="1"/>
    <xf numFmtId="0" fontId="8" fillId="0" borderId="1" xfId="0" applyFont="1" applyBorder="1"/>
    <xf numFmtId="0" fontId="0" fillId="0" borderId="2" xfId="0" applyBorder="1"/>
    <xf numFmtId="0" fontId="3" fillId="0" borderId="4" xfId="0" applyFont="1" applyBorder="1"/>
    <xf numFmtId="0" fontId="3" fillId="0" borderId="6" xfId="0" applyFont="1" applyBorder="1"/>
    <xf numFmtId="0" fontId="1" fillId="14" borderId="0" xfId="0" applyFont="1" applyFill="1" applyBorder="1"/>
    <xf numFmtId="0" fontId="0" fillId="14" borderId="0" xfId="0" applyFill="1" applyBorder="1"/>
    <xf numFmtId="0" fontId="0" fillId="0" borderId="0" xfId="0" applyFill="1" applyBorder="1"/>
    <xf numFmtId="0" fontId="11" fillId="0" borderId="5" xfId="1" applyFont="1" applyBorder="1" applyAlignment="1">
      <alignment wrapText="1"/>
    </xf>
    <xf numFmtId="0" fontId="0" fillId="0" borderId="0" xfId="0" applyBorder="1" applyAlignment="1">
      <alignment vertical="top"/>
    </xf>
    <xf numFmtId="0" fontId="0" fillId="0" borderId="5" xfId="1" applyFont="1" applyBorder="1"/>
    <xf numFmtId="0" fontId="13" fillId="0" borderId="0" xfId="0" applyFont="1" applyAlignment="1">
      <alignment vertical="center"/>
    </xf>
    <xf numFmtId="0" fontId="16" fillId="0" borderId="22" xfId="0" applyFont="1" applyBorder="1" applyAlignment="1">
      <alignment vertical="center" wrapText="1"/>
    </xf>
    <xf numFmtId="0" fontId="15" fillId="0" borderId="23" xfId="0" applyFont="1" applyBorder="1" applyAlignment="1">
      <alignment vertical="center" wrapText="1"/>
    </xf>
    <xf numFmtId="0" fontId="14" fillId="0" borderId="23" xfId="0" applyFont="1" applyBorder="1" applyAlignment="1">
      <alignment vertical="center" wrapText="1"/>
    </xf>
    <xf numFmtId="0" fontId="0" fillId="15" borderId="22" xfId="0" applyFill="1" applyBorder="1" applyAlignment="1">
      <alignment vertical="center" wrapText="1"/>
    </xf>
    <xf numFmtId="0" fontId="16" fillId="15" borderId="22" xfId="0" applyFont="1" applyFill="1" applyBorder="1" applyAlignment="1">
      <alignment vertical="center" wrapText="1"/>
    </xf>
    <xf numFmtId="0" fontId="14" fillId="15" borderId="23" xfId="0" applyFont="1" applyFill="1" applyBorder="1" applyAlignment="1">
      <alignment vertical="center" wrapText="1"/>
    </xf>
    <xf numFmtId="0" fontId="17" fillId="15" borderId="24" xfId="0" applyFont="1" applyFill="1" applyBorder="1" applyAlignment="1">
      <alignment vertical="center" wrapText="1"/>
    </xf>
    <xf numFmtId="0" fontId="14" fillId="15" borderId="24" xfId="0" applyFont="1" applyFill="1" applyBorder="1" applyAlignment="1">
      <alignment vertical="center" wrapText="1"/>
    </xf>
    <xf numFmtId="0" fontId="17" fillId="0" borderId="24" xfId="0" applyFont="1" applyBorder="1" applyAlignment="1">
      <alignment vertical="center" wrapText="1"/>
    </xf>
    <xf numFmtId="0" fontId="17" fillId="15" borderId="0" xfId="0" applyFont="1" applyFill="1" applyAlignment="1">
      <alignment vertical="center" wrapText="1"/>
    </xf>
    <xf numFmtId="0" fontId="17" fillId="0" borderId="26" xfId="0" applyFont="1" applyBorder="1" applyAlignment="1">
      <alignment vertical="center" wrapText="1"/>
    </xf>
    <xf numFmtId="0" fontId="14" fillId="0" borderId="26" xfId="0" applyFont="1" applyBorder="1" applyAlignment="1">
      <alignment vertical="center" wrapText="1"/>
    </xf>
    <xf numFmtId="0" fontId="14" fillId="15" borderId="0" xfId="0" applyFont="1" applyFill="1" applyAlignment="1">
      <alignment vertical="center" wrapText="1"/>
    </xf>
    <xf numFmtId="0" fontId="19" fillId="0" borderId="0" xfId="0" applyFont="1" applyAlignment="1">
      <alignment vertical="center"/>
    </xf>
    <xf numFmtId="0" fontId="20" fillId="0" borderId="22" xfId="0" applyFont="1" applyBorder="1" applyAlignment="1">
      <alignment vertical="center" wrapText="1"/>
    </xf>
    <xf numFmtId="0" fontId="20" fillId="15" borderId="22" xfId="0" applyFont="1" applyFill="1" applyBorder="1" applyAlignment="1">
      <alignment vertical="center" wrapText="1"/>
    </xf>
    <xf numFmtId="0" fontId="21" fillId="15" borderId="0" xfId="0" applyFont="1" applyFill="1" applyAlignment="1">
      <alignment vertical="center" wrapText="1"/>
    </xf>
    <xf numFmtId="0" fontId="17" fillId="15" borderId="22" xfId="0" applyFont="1" applyFill="1" applyBorder="1" applyAlignment="1">
      <alignment horizontal="right" vertical="center" wrapText="1"/>
    </xf>
    <xf numFmtId="0" fontId="17" fillId="15" borderId="34" xfId="0" applyFont="1" applyFill="1" applyBorder="1" applyAlignment="1">
      <alignment horizontal="right" vertical="center" wrapText="1"/>
    </xf>
    <xf numFmtId="0" fontId="21" fillId="15" borderId="35" xfId="0" applyFont="1" applyFill="1" applyBorder="1" applyAlignment="1">
      <alignment horizontal="right" vertical="center" wrapText="1"/>
    </xf>
    <xf numFmtId="0" fontId="14" fillId="0" borderId="23" xfId="0" applyFont="1" applyBorder="1" applyAlignment="1">
      <alignment vertical="center" wrapText="1"/>
    </xf>
    <xf numFmtId="0" fontId="16" fillId="0" borderId="22" xfId="0" applyFont="1" applyBorder="1" applyAlignment="1">
      <alignment vertical="center" wrapText="1"/>
    </xf>
    <xf numFmtId="0" fontId="14" fillId="0" borderId="26" xfId="0" applyFont="1" applyBorder="1" applyAlignment="1">
      <alignment vertical="center" wrapText="1"/>
    </xf>
    <xf numFmtId="14" fontId="14" fillId="0" borderId="23" xfId="0" applyNumberFormat="1" applyFont="1" applyBorder="1" applyAlignment="1">
      <alignment horizontal="left" vertical="center" wrapText="1"/>
    </xf>
    <xf numFmtId="0" fontId="14" fillId="15" borderId="23" xfId="0" applyFont="1" applyFill="1" applyBorder="1" applyAlignment="1">
      <alignment horizontal="left" vertical="center" wrapText="1"/>
    </xf>
    <xf numFmtId="0" fontId="14" fillId="0" borderId="24" xfId="0" applyFont="1" applyBorder="1" applyAlignment="1">
      <alignment horizontal="left" vertical="center" wrapText="1"/>
    </xf>
    <xf numFmtId="0" fontId="0" fillId="15" borderId="32" xfId="0" applyFill="1" applyBorder="1" applyAlignment="1">
      <alignment vertical="center" wrapText="1"/>
    </xf>
    <xf numFmtId="0" fontId="0" fillId="15" borderId="0" xfId="0" applyFill="1" applyAlignment="1">
      <alignment vertical="center" wrapText="1"/>
    </xf>
    <xf numFmtId="0" fontId="0" fillId="15" borderId="25" xfId="0" applyFill="1" applyBorder="1" applyAlignment="1">
      <alignment vertical="center" wrapText="1"/>
    </xf>
    <xf numFmtId="0" fontId="14" fillId="0" borderId="23" xfId="0" applyFont="1" applyBorder="1" applyAlignment="1">
      <alignment vertical="center" wrapText="1"/>
    </xf>
    <xf numFmtId="0" fontId="14" fillId="0" borderId="24" xfId="0" applyFont="1" applyBorder="1" applyAlignment="1">
      <alignment vertical="center" wrapText="1"/>
    </xf>
    <xf numFmtId="0" fontId="14" fillId="0" borderId="27" xfId="0" applyFont="1" applyBorder="1" applyAlignment="1">
      <alignment vertical="center" wrapText="1"/>
    </xf>
    <xf numFmtId="0" fontId="14" fillId="0" borderId="28" xfId="0" applyFont="1" applyBorder="1" applyAlignment="1">
      <alignment vertical="center" wrapText="1"/>
    </xf>
    <xf numFmtId="0" fontId="14" fillId="0" borderId="26" xfId="0" applyFont="1" applyBorder="1" applyAlignment="1">
      <alignment vertical="center" wrapText="1"/>
    </xf>
    <xf numFmtId="0" fontId="17" fillId="15" borderId="29" xfId="0" applyFont="1" applyFill="1" applyBorder="1" applyAlignment="1">
      <alignment vertical="center" wrapText="1"/>
    </xf>
    <xf numFmtId="0" fontId="17" fillId="15" borderId="30" xfId="0" applyFont="1" applyFill="1" applyBorder="1" applyAlignment="1">
      <alignment vertical="center" wrapText="1"/>
    </xf>
    <xf numFmtId="0" fontId="17" fillId="15" borderId="31" xfId="0" applyFont="1" applyFill="1" applyBorder="1" applyAlignment="1">
      <alignment vertical="center" wrapText="1"/>
    </xf>
    <xf numFmtId="0" fontId="18" fillId="15" borderId="32" xfId="0" applyFont="1" applyFill="1" applyBorder="1" applyAlignment="1">
      <alignment vertical="center" wrapText="1"/>
    </xf>
    <xf numFmtId="0" fontId="18" fillId="15" borderId="0" xfId="0" applyFont="1" applyFill="1" applyAlignment="1">
      <alignment vertical="center" wrapText="1"/>
    </xf>
    <xf numFmtId="0" fontId="18" fillId="15" borderId="25" xfId="0" applyFont="1" applyFill="1" applyBorder="1" applyAlignment="1">
      <alignment vertical="center" wrapText="1"/>
    </xf>
    <xf numFmtId="0" fontId="18" fillId="15" borderId="33" xfId="0" applyFont="1" applyFill="1" applyBorder="1" applyAlignment="1">
      <alignment vertical="center" wrapText="1"/>
    </xf>
    <xf numFmtId="0" fontId="18" fillId="15" borderId="23" xfId="0" applyFont="1" applyFill="1" applyBorder="1" applyAlignment="1">
      <alignment vertical="center" wrapText="1"/>
    </xf>
    <xf numFmtId="0" fontId="18" fillId="15" borderId="24" xfId="0" applyFont="1" applyFill="1" applyBorder="1" applyAlignment="1">
      <alignment vertical="center" wrapText="1"/>
    </xf>
    <xf numFmtId="0" fontId="14" fillId="15" borderId="27" xfId="0" applyFont="1" applyFill="1" applyBorder="1" applyAlignment="1">
      <alignment vertical="center" wrapText="1"/>
    </xf>
    <xf numFmtId="0" fontId="14" fillId="15" borderId="28" xfId="0" applyFont="1" applyFill="1" applyBorder="1" applyAlignment="1">
      <alignment vertical="center" wrapText="1"/>
    </xf>
    <xf numFmtId="0" fontId="14" fillId="15" borderId="26" xfId="0" applyFont="1" applyFill="1" applyBorder="1" applyAlignment="1">
      <alignment vertical="center" wrapText="1"/>
    </xf>
    <xf numFmtId="0" fontId="16" fillId="0" borderId="22" xfId="0" applyFont="1" applyBorder="1" applyAlignment="1">
      <alignment vertical="center" wrapText="1"/>
    </xf>
    <xf numFmtId="0" fontId="17" fillId="0" borderId="29" xfId="0" applyFont="1" applyBorder="1" applyAlignment="1">
      <alignment vertical="center" wrapText="1"/>
    </xf>
    <xf numFmtId="0" fontId="17" fillId="0" borderId="30" xfId="0" applyFont="1" applyBorder="1" applyAlignment="1">
      <alignment vertical="center" wrapText="1"/>
    </xf>
    <xf numFmtId="0" fontId="17" fillId="0" borderId="31" xfId="0" applyFont="1" applyBorder="1" applyAlignment="1">
      <alignment vertical="center" wrapText="1"/>
    </xf>
    <xf numFmtId="0" fontId="18" fillId="0" borderId="32" xfId="0" applyFont="1" applyBorder="1" applyAlignment="1">
      <alignment vertical="center" wrapText="1"/>
    </xf>
    <xf numFmtId="0" fontId="18" fillId="0" borderId="0" xfId="0" applyFont="1" applyAlignment="1">
      <alignment vertical="center" wrapText="1"/>
    </xf>
    <xf numFmtId="0" fontId="18" fillId="0" borderId="25" xfId="0" applyFont="1" applyBorder="1" applyAlignment="1">
      <alignment vertical="center" wrapText="1"/>
    </xf>
    <xf numFmtId="0" fontId="0" fillId="0" borderId="32" xfId="0" applyBorder="1" applyAlignment="1">
      <alignment vertical="center" wrapText="1"/>
    </xf>
    <xf numFmtId="0" fontId="0" fillId="0" borderId="0" xfId="0" applyAlignment="1">
      <alignment vertical="center" wrapText="1"/>
    </xf>
    <xf numFmtId="0" fontId="0" fillId="0" borderId="25" xfId="0" applyBorder="1" applyAlignment="1">
      <alignment vertical="center" wrapText="1"/>
    </xf>
    <xf numFmtId="0" fontId="14" fillId="0" borderId="33" xfId="0" applyFont="1" applyBorder="1" applyAlignment="1">
      <alignment vertical="center" wrapText="1"/>
    </xf>
    <xf numFmtId="0" fontId="14" fillId="0" borderId="29" xfId="0" applyFont="1" applyBorder="1" applyAlignment="1">
      <alignment vertical="center" wrapText="1"/>
    </xf>
    <xf numFmtId="0" fontId="17" fillId="0" borderId="30" xfId="0" applyFont="1" applyBorder="1" applyAlignment="1">
      <alignment horizontal="right" vertical="center" wrapText="1"/>
    </xf>
    <xf numFmtId="0" fontId="17" fillId="0" borderId="23" xfId="0" applyFont="1" applyBorder="1" applyAlignment="1">
      <alignment horizontal="right" vertical="center" wrapText="1"/>
    </xf>
    <xf numFmtId="0" fontId="14" fillId="0" borderId="30" xfId="0" applyFont="1" applyBorder="1" applyAlignment="1">
      <alignment vertical="center" wrapText="1"/>
    </xf>
    <xf numFmtId="0" fontId="14" fillId="0" borderId="0" xfId="0" applyFont="1" applyAlignment="1">
      <alignment vertical="center" wrapText="1"/>
    </xf>
    <xf numFmtId="0" fontId="23" fillId="15" borderId="29" xfId="0" applyFont="1" applyFill="1" applyBorder="1" applyAlignment="1">
      <alignment vertical="center" wrapText="1"/>
    </xf>
    <xf numFmtId="0" fontId="23" fillId="15" borderId="30" xfId="0" applyFont="1" applyFill="1" applyBorder="1" applyAlignment="1">
      <alignment vertical="center" wrapText="1"/>
    </xf>
    <xf numFmtId="0" fontId="23" fillId="15" borderId="31" xfId="0" applyFont="1" applyFill="1" applyBorder="1" applyAlignment="1">
      <alignment vertical="center" wrapText="1"/>
    </xf>
    <xf numFmtId="0" fontId="22" fillId="15" borderId="32" xfId="0" applyFont="1" applyFill="1" applyBorder="1" applyAlignment="1">
      <alignment vertical="center" wrapText="1"/>
    </xf>
    <xf numFmtId="0" fontId="18" fillId="15" borderId="0" xfId="0" applyFont="1" applyFill="1" applyBorder="1" applyAlignment="1">
      <alignment vertical="center" wrapText="1"/>
    </xf>
    <xf numFmtId="0" fontId="23" fillId="15" borderId="32" xfId="0" applyFont="1" applyFill="1" applyBorder="1" applyAlignment="1">
      <alignment vertical="center" wrapText="1"/>
    </xf>
    <xf numFmtId="0" fontId="22" fillId="15" borderId="33" xfId="0" applyFont="1" applyFill="1" applyBorder="1" applyAlignment="1">
      <alignmen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7" borderId="0" xfId="0" applyFill="1" applyBorder="1" applyAlignment="1">
      <alignment horizontal="left" vertical="top" wrapText="1"/>
    </xf>
    <xf numFmtId="0" fontId="0" fillId="7" borderId="5" xfId="0" applyFill="1" applyBorder="1" applyAlignment="1">
      <alignment horizontal="left" vertical="top" wrapText="1"/>
    </xf>
    <xf numFmtId="0" fontId="1" fillId="7" borderId="0" xfId="0" applyFont="1" applyFill="1" applyBorder="1" applyAlignment="1">
      <alignment horizontal="left"/>
    </xf>
    <xf numFmtId="0" fontId="0" fillId="8" borderId="0" xfId="0" applyFill="1" applyBorder="1" applyAlignment="1">
      <alignment horizontal="left" vertical="top" wrapText="1"/>
    </xf>
    <xf numFmtId="0" fontId="0" fillId="8" borderId="5"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1" fillId="10" borderId="2" xfId="0" applyFont="1" applyFill="1" applyBorder="1" applyAlignment="1">
      <alignment horizontal="left" vertical="top"/>
    </xf>
    <xf numFmtId="0" fontId="1" fillId="9" borderId="0" xfId="0" applyFont="1" applyFill="1" applyBorder="1" applyAlignment="1">
      <alignment horizontal="left"/>
    </xf>
    <xf numFmtId="0" fontId="0" fillId="9" borderId="0" xfId="0" applyFill="1" applyBorder="1" applyAlignment="1">
      <alignment horizontal="left" vertical="top" wrapText="1"/>
    </xf>
    <xf numFmtId="0" fontId="0" fillId="9" borderId="5" xfId="0" applyFill="1"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left" vertical="top" wrapText="1"/>
    </xf>
    <xf numFmtId="0" fontId="1" fillId="8" borderId="0" xfId="0" applyFont="1" applyFill="1" applyBorder="1" applyAlignment="1">
      <alignment horizontal="left"/>
    </xf>
    <xf numFmtId="0" fontId="1" fillId="11" borderId="2" xfId="0" applyFont="1" applyFill="1" applyBorder="1" applyAlignment="1">
      <alignment horizontal="left" vertical="top"/>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11" fillId="3" borderId="20" xfId="0" applyFont="1" applyFill="1" applyBorder="1" applyAlignment="1">
      <alignment horizontal="left"/>
    </xf>
    <xf numFmtId="0" fontId="11" fillId="3" borderId="16" xfId="0" applyFont="1" applyFill="1" applyBorder="1" applyAlignment="1">
      <alignment horizontal="left"/>
    </xf>
    <xf numFmtId="0" fontId="11" fillId="3" borderId="21" xfId="0" applyFont="1" applyFill="1" applyBorder="1" applyAlignment="1">
      <alignment horizontal="left"/>
    </xf>
    <xf numFmtId="0" fontId="1" fillId="5" borderId="2" xfId="0" applyFont="1" applyFill="1" applyBorder="1" applyAlignment="1">
      <alignment horizontal="left" vertical="top"/>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9" fillId="0" borderId="2" xfId="0" applyFont="1" applyBorder="1" applyAlignment="1">
      <alignment horizontal="left"/>
    </xf>
    <xf numFmtId="0" fontId="9" fillId="0" borderId="3" xfId="0" applyFont="1" applyBorder="1" applyAlignment="1">
      <alignment horizontal="left"/>
    </xf>
    <xf numFmtId="0" fontId="4" fillId="0" borderId="0" xfId="0" applyFont="1" applyBorder="1" applyAlignment="1">
      <alignment horizontal="left"/>
    </xf>
    <xf numFmtId="0" fontId="4" fillId="0" borderId="5" xfId="0" applyFont="1"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10" fillId="2" borderId="18" xfId="0" applyFont="1" applyFill="1" applyBorder="1" applyAlignment="1">
      <alignment horizontal="left"/>
    </xf>
    <xf numFmtId="0" fontId="10" fillId="2" borderId="19" xfId="0" applyFont="1" applyFill="1" applyBorder="1" applyAlignment="1">
      <alignment horizontal="left"/>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cellXfs>
  <cellStyles count="2">
    <cellStyle name="Link" xfId="1" builtinId="8"/>
    <cellStyle name="Stand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114300</xdr:colOff>
      <xdr:row>52</xdr:row>
      <xdr:rowOff>30480</xdr:rowOff>
    </xdr:from>
    <xdr:to>
      <xdr:col>7</xdr:col>
      <xdr:colOff>312420</xdr:colOff>
      <xdr:row>56</xdr:row>
      <xdr:rowOff>15240</xdr:rowOff>
    </xdr:to>
    <xdr:sp macro="" textlink="">
      <xdr:nvSpPr>
        <xdr:cNvPr id="2" name="Geschweifte Klammer links 1"/>
        <xdr:cNvSpPr/>
      </xdr:nvSpPr>
      <xdr:spPr>
        <a:xfrm flipH="1">
          <a:off x="2453640" y="14211300"/>
          <a:ext cx="198120" cy="723900"/>
        </a:xfrm>
        <a:prstGeom prst="leftBrace">
          <a:avLst>
            <a:gd name="adj1" fmla="val 8333"/>
            <a:gd name="adj2" fmla="val 52151"/>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oneCellAnchor>
    <xdr:from>
      <xdr:col>7</xdr:col>
      <xdr:colOff>480060</xdr:colOff>
      <xdr:row>53</xdr:row>
      <xdr:rowOff>38100</xdr:rowOff>
    </xdr:from>
    <xdr:ext cx="1221488" cy="342786"/>
    <xdr:sp macro="" textlink="">
      <xdr:nvSpPr>
        <xdr:cNvPr id="3" name="Textfeld 2"/>
        <xdr:cNvSpPr txBox="1"/>
      </xdr:nvSpPr>
      <xdr:spPr>
        <a:xfrm>
          <a:off x="2819400" y="14401800"/>
          <a:ext cx="12214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600" b="1">
              <a:solidFill>
                <a:srgbClr val="FF0000"/>
              </a:solidFill>
            </a:rPr>
            <a:t>nur 1 Kreuz!</a:t>
          </a:r>
        </a:p>
      </xdr:txBody>
    </xdr:sp>
    <xdr:clientData/>
  </xdr:oneCellAnchor>
  <xdr:twoCellAnchor>
    <xdr:from>
      <xdr:col>1</xdr:col>
      <xdr:colOff>205740</xdr:colOff>
      <xdr:row>52</xdr:row>
      <xdr:rowOff>15240</xdr:rowOff>
    </xdr:from>
    <xdr:to>
      <xdr:col>1</xdr:col>
      <xdr:colOff>441960</xdr:colOff>
      <xdr:row>56</xdr:row>
      <xdr:rowOff>7620</xdr:rowOff>
    </xdr:to>
    <xdr:sp macro="" textlink="">
      <xdr:nvSpPr>
        <xdr:cNvPr id="4" name="Geschweifte Klammer links 3"/>
        <xdr:cNvSpPr/>
      </xdr:nvSpPr>
      <xdr:spPr>
        <a:xfrm>
          <a:off x="1188720" y="14196060"/>
          <a:ext cx="236220" cy="731520"/>
        </a:xfrm>
        <a:prstGeom prst="leftBrace">
          <a:avLst>
            <a:gd name="adj1" fmla="val 8333"/>
            <a:gd name="adj2" fmla="val 52151"/>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developer.android.com/training/index.html" TargetMode="External"/><Relationship Id="rId7" Type="http://schemas.openxmlformats.org/officeDocument/2006/relationships/hyperlink" Target="https://storage.googleapis.com/material-design/publish/material_v_12/assets/0B6Okdz75tqQsUXV2Z1gwVjdFS0E/layout-metrics-keyline-mobile6.png" TargetMode="External"/><Relationship Id="rId2" Type="http://schemas.openxmlformats.org/officeDocument/2006/relationships/hyperlink" Target="https://developer.android.com/training/location/index.html" TargetMode="External"/><Relationship Id="rId1" Type="http://schemas.openxmlformats.org/officeDocument/2006/relationships/hyperlink" Target="https://developer.android.com/training/camera/index.html" TargetMode="External"/><Relationship Id="rId6" Type="http://schemas.openxmlformats.org/officeDocument/2006/relationships/hyperlink" Target="https://storage.googleapis.com/material-design/publish/material_v_12/assets/0B6Okdz75tqQsMldpS1Bzc2R0NVk/layout-metrics-keyline-mobile5.png" TargetMode="External"/><Relationship Id="rId11" Type="http://schemas.openxmlformats.org/officeDocument/2006/relationships/comments" Target="../comments1.xml"/><Relationship Id="rId5" Type="http://schemas.openxmlformats.org/officeDocument/2006/relationships/hyperlink" Target="https://cf.ict-berufsbildung.ch/modules.php?name=Mbk&amp;a=20101&amp;cmodnr=335&amp;noheader=1" TargetMode="External"/><Relationship Id="rId10" Type="http://schemas.openxmlformats.org/officeDocument/2006/relationships/vmlDrawing" Target="../drawings/vmlDrawing1.vml"/><Relationship Id="rId4" Type="http://schemas.openxmlformats.org/officeDocument/2006/relationships/hyperlink" Target="https://google.github.io/styleguide/javaguide.html"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7" sqref="B7:D7"/>
    </sheetView>
  </sheetViews>
  <sheetFormatPr baseColWidth="10" defaultRowHeight="14.4" x14ac:dyDescent="0.3"/>
  <cols>
    <col min="1" max="1" width="27.5546875" customWidth="1"/>
    <col min="2" max="2" width="41" customWidth="1"/>
    <col min="4" max="4" width="52.33203125" customWidth="1"/>
  </cols>
  <sheetData>
    <row r="1" spans="1:4" ht="21" x14ac:dyDescent="0.3">
      <c r="A1" s="65" t="s">
        <v>112</v>
      </c>
    </row>
    <row r="2" spans="1:4" ht="17.399999999999999" thickBot="1" x14ac:dyDescent="0.35">
      <c r="A2" s="66" t="s">
        <v>113</v>
      </c>
      <c r="B2" s="67" t="s">
        <v>144</v>
      </c>
      <c r="C2" s="95"/>
      <c r="D2" s="96"/>
    </row>
    <row r="3" spans="1:4" ht="17.399999999999999" thickBot="1" x14ac:dyDescent="0.35">
      <c r="A3" s="70" t="s">
        <v>114</v>
      </c>
      <c r="B3" s="90">
        <v>335</v>
      </c>
      <c r="C3" s="72" t="s">
        <v>115</v>
      </c>
      <c r="D3" s="73" t="s">
        <v>136</v>
      </c>
    </row>
    <row r="4" spans="1:4" ht="17.399999999999999" thickBot="1" x14ac:dyDescent="0.35">
      <c r="A4" s="66" t="s">
        <v>116</v>
      </c>
      <c r="B4" s="68" t="s">
        <v>139</v>
      </c>
      <c r="C4" s="74" t="s">
        <v>117</v>
      </c>
      <c r="D4" s="91">
        <v>3</v>
      </c>
    </row>
    <row r="5" spans="1:4" ht="17.399999999999999" thickBot="1" x14ac:dyDescent="0.35">
      <c r="A5" s="70" t="s">
        <v>118</v>
      </c>
      <c r="B5" s="71" t="s">
        <v>119</v>
      </c>
      <c r="C5" s="72" t="s">
        <v>120</v>
      </c>
      <c r="D5" s="73" t="s">
        <v>137</v>
      </c>
    </row>
    <row r="6" spans="1:4" ht="17.399999999999999" thickBot="1" x14ac:dyDescent="0.35">
      <c r="A6" s="66" t="s">
        <v>32</v>
      </c>
      <c r="B6" s="97" t="s">
        <v>138</v>
      </c>
      <c r="C6" s="98"/>
      <c r="D6" s="99"/>
    </row>
    <row r="7" spans="1:4" ht="16.8" x14ac:dyDescent="0.3">
      <c r="A7" s="70" t="s">
        <v>121</v>
      </c>
      <c r="B7" s="100" t="s">
        <v>153</v>
      </c>
      <c r="C7" s="101"/>
      <c r="D7" s="102"/>
    </row>
    <row r="8" spans="1:4" ht="16.8" x14ac:dyDescent="0.3">
      <c r="A8" s="70" t="s">
        <v>122</v>
      </c>
      <c r="B8" s="92"/>
      <c r="C8" s="93"/>
      <c r="D8" s="94"/>
    </row>
    <row r="9" spans="1:4" ht="33" customHeight="1" x14ac:dyDescent="0.3">
      <c r="A9" s="69"/>
      <c r="B9" s="103" t="s">
        <v>141</v>
      </c>
      <c r="C9" s="104"/>
      <c r="D9" s="105"/>
    </row>
    <row r="10" spans="1:4" x14ac:dyDescent="0.3">
      <c r="A10" s="69"/>
      <c r="B10" s="92"/>
      <c r="C10" s="93"/>
      <c r="D10" s="94"/>
    </row>
    <row r="11" spans="1:4" ht="33" customHeight="1" thickBot="1" x14ac:dyDescent="0.35">
      <c r="A11" s="69"/>
      <c r="B11" s="106" t="s">
        <v>142</v>
      </c>
      <c r="C11" s="107"/>
      <c r="D11" s="108"/>
    </row>
    <row r="12" spans="1:4" ht="17.399999999999999" thickBot="1" x14ac:dyDescent="0.35">
      <c r="A12" s="66" t="s">
        <v>123</v>
      </c>
      <c r="B12" s="89">
        <v>43187</v>
      </c>
      <c r="C12" s="76" t="s">
        <v>124</v>
      </c>
      <c r="D12" s="77" t="s">
        <v>143</v>
      </c>
    </row>
    <row r="13" spans="1:4" ht="17.399999999999999" thickBot="1" x14ac:dyDescent="0.35">
      <c r="A13" s="70" t="s">
        <v>125</v>
      </c>
      <c r="B13" s="109" t="s">
        <v>126</v>
      </c>
      <c r="C13" s="110"/>
      <c r="D13" s="111"/>
    </row>
    <row r="14" spans="1:4" ht="16.5" customHeight="1" x14ac:dyDescent="0.3">
      <c r="A14" s="112" t="s">
        <v>127</v>
      </c>
      <c r="B14" s="113" t="s">
        <v>147</v>
      </c>
      <c r="C14" s="114"/>
      <c r="D14" s="115"/>
    </row>
    <row r="15" spans="1:4" ht="16.5" customHeight="1" x14ac:dyDescent="0.3">
      <c r="A15" s="112"/>
      <c r="B15" s="116" t="s">
        <v>145</v>
      </c>
      <c r="C15" s="117"/>
      <c r="D15" s="118"/>
    </row>
    <row r="16" spans="1:4" x14ac:dyDescent="0.3">
      <c r="A16" s="112"/>
      <c r="B16" s="119"/>
      <c r="C16" s="120"/>
      <c r="D16" s="121"/>
    </row>
    <row r="17" spans="1:7" ht="16.5" customHeight="1" x14ac:dyDescent="0.3">
      <c r="A17" s="112"/>
      <c r="B17" s="116" t="s">
        <v>146</v>
      </c>
      <c r="C17" s="117"/>
      <c r="D17" s="118"/>
    </row>
    <row r="18" spans="1:7" x14ac:dyDescent="0.3">
      <c r="A18" s="79"/>
    </row>
    <row r="19" spans="1:7" ht="21" x14ac:dyDescent="0.3">
      <c r="A19" s="65" t="s">
        <v>128</v>
      </c>
    </row>
    <row r="20" spans="1:7" ht="19.2" thickBot="1" x14ac:dyDescent="0.35">
      <c r="A20" s="80" t="s">
        <v>129</v>
      </c>
      <c r="B20" s="122"/>
      <c r="C20" s="95"/>
      <c r="D20" s="95"/>
      <c r="E20" s="95"/>
      <c r="F20" s="95"/>
      <c r="G20" s="95"/>
    </row>
    <row r="21" spans="1:7" ht="19.2" thickBot="1" x14ac:dyDescent="0.35">
      <c r="A21" s="81" t="s">
        <v>130</v>
      </c>
      <c r="B21" s="109"/>
      <c r="C21" s="110"/>
      <c r="D21" s="110"/>
      <c r="E21" s="110"/>
      <c r="F21" s="110"/>
      <c r="G21" s="110"/>
    </row>
    <row r="22" spans="1:7" ht="19.2" thickBot="1" x14ac:dyDescent="0.35">
      <c r="A22" s="80" t="s">
        <v>131</v>
      </c>
      <c r="B22" s="97"/>
      <c r="C22" s="98"/>
      <c r="D22" s="98"/>
      <c r="E22" s="98"/>
      <c r="F22" s="98"/>
      <c r="G22" s="98"/>
    </row>
    <row r="23" spans="1:7" ht="19.2" thickBot="1" x14ac:dyDescent="0.35">
      <c r="A23" s="81" t="s">
        <v>132</v>
      </c>
      <c r="B23" s="71"/>
      <c r="C23" s="110" t="s">
        <v>133</v>
      </c>
      <c r="D23" s="110"/>
      <c r="E23" s="110"/>
      <c r="F23" s="110"/>
      <c r="G23" s="110"/>
    </row>
    <row r="24" spans="1:7" x14ac:dyDescent="0.3">
      <c r="A24" s="112"/>
      <c r="B24" s="123"/>
      <c r="C24" s="124"/>
      <c r="D24" s="124"/>
      <c r="E24" s="124"/>
      <c r="F24" s="124"/>
      <c r="G24" s="126"/>
    </row>
    <row r="25" spans="1:7" ht="15" thickBot="1" x14ac:dyDescent="0.35">
      <c r="A25" s="112"/>
      <c r="B25" s="122"/>
      <c r="C25" s="125"/>
      <c r="D25" s="125"/>
      <c r="E25" s="125"/>
      <c r="F25" s="125"/>
      <c r="G25" s="127"/>
    </row>
    <row r="26" spans="1:7" ht="21.6" thickBot="1" x14ac:dyDescent="0.35">
      <c r="A26" s="81" t="s">
        <v>134</v>
      </c>
      <c r="B26" s="82"/>
      <c r="C26" s="75"/>
      <c r="D26" s="83"/>
      <c r="E26" s="84"/>
      <c r="F26" s="85" t="s">
        <v>148</v>
      </c>
      <c r="G26" s="78"/>
    </row>
    <row r="27" spans="1:7" ht="15" thickTop="1" x14ac:dyDescent="0.3"/>
  </sheetData>
  <mergeCells count="21">
    <mergeCell ref="B20:G20"/>
    <mergeCell ref="B21:G21"/>
    <mergeCell ref="B22:G22"/>
    <mergeCell ref="C23:G23"/>
    <mergeCell ref="A24:A25"/>
    <mergeCell ref="B24:B25"/>
    <mergeCell ref="C24:F25"/>
    <mergeCell ref="G24:G25"/>
    <mergeCell ref="B11:D11"/>
    <mergeCell ref="B13:D13"/>
    <mergeCell ref="A14:A17"/>
    <mergeCell ref="B14:D14"/>
    <mergeCell ref="B15:D15"/>
    <mergeCell ref="B16:D16"/>
    <mergeCell ref="B17:D17"/>
    <mergeCell ref="B10:D10"/>
    <mergeCell ref="C2:D2"/>
    <mergeCell ref="B6:D6"/>
    <mergeCell ref="B7:D7"/>
    <mergeCell ref="B8:D8"/>
    <mergeCell ref="B9:D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7" sqref="B7:D7"/>
    </sheetView>
  </sheetViews>
  <sheetFormatPr baseColWidth="10" defaultRowHeight="14.4" x14ac:dyDescent="0.3"/>
  <cols>
    <col min="1" max="1" width="27.5546875" customWidth="1"/>
    <col min="2" max="2" width="41" customWidth="1"/>
    <col min="4" max="4" width="52.33203125" customWidth="1"/>
  </cols>
  <sheetData>
    <row r="1" spans="1:4" ht="21" x14ac:dyDescent="0.3">
      <c r="A1" s="65" t="s">
        <v>112</v>
      </c>
    </row>
    <row r="2" spans="1:4" ht="17.399999999999999" thickBot="1" x14ac:dyDescent="0.35">
      <c r="A2" s="87" t="s">
        <v>113</v>
      </c>
      <c r="B2" s="67" t="s">
        <v>144</v>
      </c>
      <c r="C2" s="95"/>
      <c r="D2" s="96"/>
    </row>
    <row r="3" spans="1:4" ht="17.399999999999999" thickBot="1" x14ac:dyDescent="0.35">
      <c r="A3" s="70" t="s">
        <v>114</v>
      </c>
      <c r="B3" s="90">
        <v>335</v>
      </c>
      <c r="C3" s="72" t="s">
        <v>115</v>
      </c>
      <c r="D3" s="73" t="s">
        <v>136</v>
      </c>
    </row>
    <row r="4" spans="1:4" ht="17.399999999999999" thickBot="1" x14ac:dyDescent="0.35">
      <c r="A4" s="87" t="s">
        <v>116</v>
      </c>
      <c r="B4" s="86" t="s">
        <v>139</v>
      </c>
      <c r="C4" s="74" t="s">
        <v>117</v>
      </c>
      <c r="D4" s="91">
        <v>3</v>
      </c>
    </row>
    <row r="5" spans="1:4" ht="17.399999999999999" thickBot="1" x14ac:dyDescent="0.35">
      <c r="A5" s="70" t="s">
        <v>118</v>
      </c>
      <c r="B5" s="71" t="s">
        <v>119</v>
      </c>
      <c r="C5" s="72" t="s">
        <v>120</v>
      </c>
      <c r="D5" s="73" t="s">
        <v>149</v>
      </c>
    </row>
    <row r="6" spans="1:4" ht="17.399999999999999" thickBot="1" x14ac:dyDescent="0.35">
      <c r="A6" s="87" t="s">
        <v>32</v>
      </c>
      <c r="B6" s="97" t="s">
        <v>150</v>
      </c>
      <c r="C6" s="98"/>
      <c r="D6" s="99"/>
    </row>
    <row r="7" spans="1:4" ht="16.8" x14ac:dyDescent="0.3">
      <c r="A7" s="70" t="s">
        <v>121</v>
      </c>
      <c r="B7" s="128" t="s">
        <v>140</v>
      </c>
      <c r="C7" s="129"/>
      <c r="D7" s="130"/>
    </row>
    <row r="8" spans="1:4" ht="16.8" x14ac:dyDescent="0.3">
      <c r="A8" s="70" t="s">
        <v>122</v>
      </c>
      <c r="B8" s="92"/>
      <c r="C8" s="93"/>
      <c r="D8" s="94"/>
    </row>
    <row r="9" spans="1:4" ht="33" customHeight="1" x14ac:dyDescent="0.3">
      <c r="A9" s="69"/>
      <c r="B9" s="131" t="s">
        <v>141</v>
      </c>
      <c r="C9" s="132"/>
      <c r="D9" s="105"/>
    </row>
    <row r="10" spans="1:4" x14ac:dyDescent="0.3">
      <c r="A10" s="69"/>
      <c r="B10" s="92"/>
      <c r="C10" s="93"/>
      <c r="D10" s="94"/>
    </row>
    <row r="11" spans="1:4" ht="33" customHeight="1" thickBot="1" x14ac:dyDescent="0.35">
      <c r="A11" s="69"/>
      <c r="B11" s="106" t="s">
        <v>142</v>
      </c>
      <c r="C11" s="107"/>
      <c r="D11" s="108"/>
    </row>
    <row r="12" spans="1:4" ht="17.399999999999999" thickBot="1" x14ac:dyDescent="0.35">
      <c r="A12" s="87" t="s">
        <v>123</v>
      </c>
      <c r="B12" s="89">
        <v>43187</v>
      </c>
      <c r="C12" s="76" t="s">
        <v>124</v>
      </c>
      <c r="D12" s="88" t="s">
        <v>143</v>
      </c>
    </row>
    <row r="13" spans="1:4" ht="17.399999999999999" thickBot="1" x14ac:dyDescent="0.35">
      <c r="A13" s="70" t="s">
        <v>125</v>
      </c>
      <c r="B13" s="109" t="s">
        <v>126</v>
      </c>
      <c r="C13" s="110"/>
      <c r="D13" s="111"/>
    </row>
    <row r="14" spans="1:4" ht="16.5" customHeight="1" x14ac:dyDescent="0.3">
      <c r="A14" s="112" t="s">
        <v>127</v>
      </c>
      <c r="B14" s="113" t="s">
        <v>147</v>
      </c>
      <c r="C14" s="114"/>
      <c r="D14" s="115"/>
    </row>
    <row r="15" spans="1:4" ht="16.5" customHeight="1" x14ac:dyDescent="0.3">
      <c r="A15" s="112"/>
      <c r="B15" s="116" t="s">
        <v>145</v>
      </c>
      <c r="C15" s="117"/>
      <c r="D15" s="118"/>
    </row>
    <row r="16" spans="1:4" x14ac:dyDescent="0.3">
      <c r="A16" s="112"/>
      <c r="B16" s="119"/>
      <c r="C16" s="120"/>
      <c r="D16" s="121"/>
    </row>
    <row r="17" spans="1:7" ht="16.5" customHeight="1" x14ac:dyDescent="0.3">
      <c r="A17" s="112"/>
      <c r="B17" s="116" t="s">
        <v>146</v>
      </c>
      <c r="C17" s="117"/>
      <c r="D17" s="118"/>
    </row>
    <row r="18" spans="1:7" x14ac:dyDescent="0.3">
      <c r="A18" s="79"/>
    </row>
    <row r="19" spans="1:7" ht="21" x14ac:dyDescent="0.3">
      <c r="A19" s="65" t="s">
        <v>128</v>
      </c>
    </row>
    <row r="20" spans="1:7" ht="19.2" thickBot="1" x14ac:dyDescent="0.35">
      <c r="A20" s="80" t="s">
        <v>129</v>
      </c>
      <c r="B20" s="122"/>
      <c r="C20" s="95"/>
      <c r="D20" s="95"/>
      <c r="E20" s="95"/>
      <c r="F20" s="95"/>
      <c r="G20" s="95"/>
    </row>
    <row r="21" spans="1:7" ht="19.2" thickBot="1" x14ac:dyDescent="0.35">
      <c r="A21" s="81" t="s">
        <v>130</v>
      </c>
      <c r="B21" s="109"/>
      <c r="C21" s="110"/>
      <c r="D21" s="110"/>
      <c r="E21" s="110"/>
      <c r="F21" s="110"/>
      <c r="G21" s="110"/>
    </row>
    <row r="22" spans="1:7" ht="19.2" thickBot="1" x14ac:dyDescent="0.35">
      <c r="A22" s="80" t="s">
        <v>131</v>
      </c>
      <c r="B22" s="97"/>
      <c r="C22" s="98"/>
      <c r="D22" s="98"/>
      <c r="E22" s="98"/>
      <c r="F22" s="98"/>
      <c r="G22" s="98"/>
    </row>
    <row r="23" spans="1:7" ht="19.2" thickBot="1" x14ac:dyDescent="0.35">
      <c r="A23" s="81" t="s">
        <v>132</v>
      </c>
      <c r="B23" s="71"/>
      <c r="C23" s="110" t="s">
        <v>133</v>
      </c>
      <c r="D23" s="110"/>
      <c r="E23" s="110"/>
      <c r="F23" s="110"/>
      <c r="G23" s="110"/>
    </row>
    <row r="24" spans="1:7" x14ac:dyDescent="0.3">
      <c r="A24" s="112"/>
      <c r="B24" s="123"/>
      <c r="C24" s="124"/>
      <c r="D24" s="124"/>
      <c r="E24" s="124"/>
      <c r="F24" s="124"/>
      <c r="G24" s="126"/>
    </row>
    <row r="25" spans="1:7" ht="15" thickBot="1" x14ac:dyDescent="0.35">
      <c r="A25" s="112"/>
      <c r="B25" s="122"/>
      <c r="C25" s="125"/>
      <c r="D25" s="125"/>
      <c r="E25" s="125"/>
      <c r="F25" s="125"/>
      <c r="G25" s="127"/>
    </row>
    <row r="26" spans="1:7" ht="21.6" thickBot="1" x14ac:dyDescent="0.35">
      <c r="A26" s="81" t="s">
        <v>134</v>
      </c>
      <c r="B26" s="82"/>
      <c r="C26" s="75"/>
      <c r="D26" s="83"/>
      <c r="E26" s="84"/>
      <c r="F26" s="85" t="s">
        <v>135</v>
      </c>
      <c r="G26" s="78"/>
    </row>
    <row r="27" spans="1:7" ht="15" thickTop="1" x14ac:dyDescent="0.3"/>
  </sheetData>
  <mergeCells count="21">
    <mergeCell ref="B20:G20"/>
    <mergeCell ref="B21:G21"/>
    <mergeCell ref="B22:G22"/>
    <mergeCell ref="C23:G23"/>
    <mergeCell ref="A24:A25"/>
    <mergeCell ref="B24:B25"/>
    <mergeCell ref="C24:F25"/>
    <mergeCell ref="G24:G25"/>
    <mergeCell ref="B11:D11"/>
    <mergeCell ref="B13:D13"/>
    <mergeCell ref="A14:A17"/>
    <mergeCell ref="B14:D14"/>
    <mergeCell ref="B15:D15"/>
    <mergeCell ref="B16:D16"/>
    <mergeCell ref="B17:D17"/>
    <mergeCell ref="B10:D10"/>
    <mergeCell ref="C2:D2"/>
    <mergeCell ref="B6:D6"/>
    <mergeCell ref="B7:D7"/>
    <mergeCell ref="B8:D8"/>
    <mergeCell ref="B9:D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40" sqref="D40"/>
    </sheetView>
  </sheetViews>
  <sheetFormatPr baseColWidth="10" defaultRowHeight="14.4" x14ac:dyDescent="0.3"/>
  <cols>
    <col min="1" max="1" width="27.5546875" customWidth="1"/>
    <col min="2" max="2" width="41" customWidth="1"/>
    <col min="4" max="4" width="52.33203125" customWidth="1"/>
  </cols>
  <sheetData>
    <row r="1" spans="1:4" ht="21" x14ac:dyDescent="0.3">
      <c r="A1" s="65" t="s">
        <v>112</v>
      </c>
    </row>
    <row r="2" spans="1:4" ht="17.399999999999999" thickBot="1" x14ac:dyDescent="0.35">
      <c r="A2" s="87" t="s">
        <v>113</v>
      </c>
      <c r="B2" s="67" t="s">
        <v>144</v>
      </c>
      <c r="C2" s="95"/>
      <c r="D2" s="96"/>
    </row>
    <row r="3" spans="1:4" ht="17.399999999999999" thickBot="1" x14ac:dyDescent="0.35">
      <c r="A3" s="70" t="s">
        <v>114</v>
      </c>
      <c r="B3" s="90">
        <v>335</v>
      </c>
      <c r="C3" s="72" t="s">
        <v>115</v>
      </c>
      <c r="D3" s="73" t="s">
        <v>136</v>
      </c>
    </row>
    <row r="4" spans="1:4" ht="17.399999999999999" thickBot="1" x14ac:dyDescent="0.35">
      <c r="A4" s="87" t="s">
        <v>116</v>
      </c>
      <c r="B4" s="86" t="s">
        <v>139</v>
      </c>
      <c r="C4" s="74" t="s">
        <v>117</v>
      </c>
      <c r="D4" s="91">
        <v>3</v>
      </c>
    </row>
    <row r="5" spans="1:4" ht="17.399999999999999" thickBot="1" x14ac:dyDescent="0.35">
      <c r="A5" s="70" t="s">
        <v>118</v>
      </c>
      <c r="B5" s="71" t="s">
        <v>119</v>
      </c>
      <c r="C5" s="72" t="s">
        <v>120</v>
      </c>
      <c r="D5" s="73" t="s">
        <v>151</v>
      </c>
    </row>
    <row r="6" spans="1:4" ht="17.399999999999999" thickBot="1" x14ac:dyDescent="0.35">
      <c r="A6" s="87" t="s">
        <v>32</v>
      </c>
      <c r="B6" s="97" t="s">
        <v>152</v>
      </c>
      <c r="C6" s="98"/>
      <c r="D6" s="99"/>
    </row>
    <row r="7" spans="1:4" ht="16.8" x14ac:dyDescent="0.3">
      <c r="A7" s="70" t="s">
        <v>121</v>
      </c>
      <c r="B7" s="128" t="s">
        <v>140</v>
      </c>
      <c r="C7" s="129"/>
      <c r="D7" s="130"/>
    </row>
    <row r="8" spans="1:4" ht="16.8" x14ac:dyDescent="0.3">
      <c r="A8" s="70" t="s">
        <v>122</v>
      </c>
      <c r="B8" s="92"/>
      <c r="C8" s="93"/>
      <c r="D8" s="94"/>
    </row>
    <row r="9" spans="1:4" ht="33" customHeight="1" x14ac:dyDescent="0.3">
      <c r="A9" s="69"/>
      <c r="B9" s="133" t="s">
        <v>141</v>
      </c>
      <c r="C9" s="132"/>
      <c r="D9" s="105"/>
    </row>
    <row r="10" spans="1:4" x14ac:dyDescent="0.3">
      <c r="A10" s="69"/>
      <c r="B10" s="92"/>
      <c r="C10" s="93"/>
      <c r="D10" s="94"/>
    </row>
    <row r="11" spans="1:4" ht="33" customHeight="1" thickBot="1" x14ac:dyDescent="0.35">
      <c r="A11" s="69"/>
      <c r="B11" s="134" t="s">
        <v>142</v>
      </c>
      <c r="C11" s="107"/>
      <c r="D11" s="108"/>
    </row>
    <row r="12" spans="1:4" ht="17.399999999999999" thickBot="1" x14ac:dyDescent="0.35">
      <c r="A12" s="87" t="s">
        <v>123</v>
      </c>
      <c r="B12" s="89">
        <v>43187</v>
      </c>
      <c r="C12" s="76" t="s">
        <v>124</v>
      </c>
      <c r="D12" s="88" t="s">
        <v>143</v>
      </c>
    </row>
    <row r="13" spans="1:4" ht="17.399999999999999" thickBot="1" x14ac:dyDescent="0.35">
      <c r="A13" s="70" t="s">
        <v>125</v>
      </c>
      <c r="B13" s="109" t="s">
        <v>126</v>
      </c>
      <c r="C13" s="110"/>
      <c r="D13" s="111"/>
    </row>
    <row r="14" spans="1:4" ht="16.5" customHeight="1" x14ac:dyDescent="0.3">
      <c r="A14" s="112" t="s">
        <v>127</v>
      </c>
      <c r="B14" s="113" t="s">
        <v>147</v>
      </c>
      <c r="C14" s="114"/>
      <c r="D14" s="115"/>
    </row>
    <row r="15" spans="1:4" ht="16.5" customHeight="1" x14ac:dyDescent="0.3">
      <c r="A15" s="112"/>
      <c r="B15" s="116" t="s">
        <v>145</v>
      </c>
      <c r="C15" s="117"/>
      <c r="D15" s="118"/>
    </row>
    <row r="16" spans="1:4" x14ac:dyDescent="0.3">
      <c r="A16" s="112"/>
      <c r="B16" s="119"/>
      <c r="C16" s="120"/>
      <c r="D16" s="121"/>
    </row>
    <row r="17" spans="1:7" ht="16.5" customHeight="1" x14ac:dyDescent="0.3">
      <c r="A17" s="112"/>
      <c r="B17" s="116" t="s">
        <v>146</v>
      </c>
      <c r="C17" s="117"/>
      <c r="D17" s="118"/>
    </row>
    <row r="18" spans="1:7" x14ac:dyDescent="0.3">
      <c r="A18" s="79"/>
    </row>
    <row r="19" spans="1:7" ht="21" x14ac:dyDescent="0.3">
      <c r="A19" s="65" t="s">
        <v>128</v>
      </c>
    </row>
    <row r="20" spans="1:7" ht="19.2" thickBot="1" x14ac:dyDescent="0.35">
      <c r="A20" s="80" t="s">
        <v>129</v>
      </c>
      <c r="B20" s="122"/>
      <c r="C20" s="95"/>
      <c r="D20" s="95"/>
      <c r="E20" s="95"/>
      <c r="F20" s="95"/>
      <c r="G20" s="95"/>
    </row>
    <row r="21" spans="1:7" ht="19.2" thickBot="1" x14ac:dyDescent="0.35">
      <c r="A21" s="81" t="s">
        <v>130</v>
      </c>
      <c r="B21" s="109"/>
      <c r="C21" s="110"/>
      <c r="D21" s="110"/>
      <c r="E21" s="110"/>
      <c r="F21" s="110"/>
      <c r="G21" s="110"/>
    </row>
    <row r="22" spans="1:7" ht="19.2" thickBot="1" x14ac:dyDescent="0.35">
      <c r="A22" s="80" t="s">
        <v>131</v>
      </c>
      <c r="B22" s="97"/>
      <c r="C22" s="98"/>
      <c r="D22" s="98"/>
      <c r="E22" s="98"/>
      <c r="F22" s="98"/>
      <c r="G22" s="98"/>
    </row>
    <row r="23" spans="1:7" ht="19.2" thickBot="1" x14ac:dyDescent="0.35">
      <c r="A23" s="81" t="s">
        <v>132</v>
      </c>
      <c r="B23" s="71"/>
      <c r="C23" s="110" t="s">
        <v>133</v>
      </c>
      <c r="D23" s="110"/>
      <c r="E23" s="110"/>
      <c r="F23" s="110"/>
      <c r="G23" s="110"/>
    </row>
    <row r="24" spans="1:7" x14ac:dyDescent="0.3">
      <c r="A24" s="112"/>
      <c r="B24" s="123"/>
      <c r="C24" s="124"/>
      <c r="D24" s="124"/>
      <c r="E24" s="124"/>
      <c r="F24" s="124"/>
      <c r="G24" s="126"/>
    </row>
    <row r="25" spans="1:7" ht="15" thickBot="1" x14ac:dyDescent="0.35">
      <c r="A25" s="112"/>
      <c r="B25" s="122"/>
      <c r="C25" s="125"/>
      <c r="D25" s="125"/>
      <c r="E25" s="125"/>
      <c r="F25" s="125"/>
      <c r="G25" s="127"/>
    </row>
    <row r="26" spans="1:7" ht="21.6" thickBot="1" x14ac:dyDescent="0.35">
      <c r="A26" s="81" t="s">
        <v>134</v>
      </c>
      <c r="B26" s="82"/>
      <c r="C26" s="75"/>
      <c r="D26" s="83"/>
      <c r="E26" s="84"/>
      <c r="F26" s="85" t="s">
        <v>135</v>
      </c>
      <c r="G26" s="78"/>
    </row>
    <row r="27" spans="1:7" ht="15" thickTop="1" x14ac:dyDescent="0.3"/>
  </sheetData>
  <mergeCells count="21">
    <mergeCell ref="B20:G20"/>
    <mergeCell ref="B21:G21"/>
    <mergeCell ref="B22:G22"/>
    <mergeCell ref="C23:G23"/>
    <mergeCell ref="A24:A25"/>
    <mergeCell ref="B24:B25"/>
    <mergeCell ref="C24:F25"/>
    <mergeCell ref="G24:G25"/>
    <mergeCell ref="B11:D11"/>
    <mergeCell ref="B13:D13"/>
    <mergeCell ref="A14:A17"/>
    <mergeCell ref="B14:D14"/>
    <mergeCell ref="B15:D15"/>
    <mergeCell ref="B16:D16"/>
    <mergeCell ref="B17:D17"/>
    <mergeCell ref="B10:D10"/>
    <mergeCell ref="C2:D2"/>
    <mergeCell ref="B6:D6"/>
    <mergeCell ref="B7:D7"/>
    <mergeCell ref="B8:D8"/>
    <mergeCell ref="B9:D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9"/>
  <sheetViews>
    <sheetView tabSelected="1" topLeftCell="A46" workbookViewId="0">
      <selection activeCell="C84" sqref="C84"/>
    </sheetView>
  </sheetViews>
  <sheetFormatPr baseColWidth="10" defaultRowHeight="14.4" x14ac:dyDescent="0.3"/>
  <cols>
    <col min="1" max="1" width="14.33203125" bestFit="1" customWidth="1"/>
    <col min="2" max="2" width="9.109375" customWidth="1"/>
    <col min="3" max="3" width="3.6640625" bestFit="1" customWidth="1"/>
    <col min="4" max="4" width="4.109375" customWidth="1"/>
    <col min="5" max="5" width="3.6640625" bestFit="1" customWidth="1"/>
    <col min="6" max="6" width="4" customWidth="1"/>
    <col min="7" max="7" width="3.6640625" bestFit="1" customWidth="1"/>
    <col min="19" max="19" width="45.33203125" customWidth="1"/>
    <col min="20" max="20" width="78.6640625" customWidth="1"/>
  </cols>
  <sheetData>
    <row r="1" spans="1:25" ht="25.8" x14ac:dyDescent="0.5">
      <c r="A1" s="55" t="s">
        <v>87</v>
      </c>
      <c r="B1" s="56"/>
      <c r="C1" s="163" t="s">
        <v>88</v>
      </c>
      <c r="D1" s="163"/>
      <c r="E1" s="163"/>
      <c r="F1" s="163"/>
      <c r="G1" s="163"/>
      <c r="H1" s="163"/>
      <c r="I1" s="163"/>
      <c r="J1" s="163"/>
      <c r="K1" s="163"/>
      <c r="L1" s="163"/>
      <c r="M1" s="163"/>
      <c r="N1" s="163"/>
      <c r="O1" s="163"/>
      <c r="P1" s="163"/>
      <c r="Q1" s="163"/>
      <c r="R1" s="163"/>
      <c r="S1" s="163"/>
      <c r="T1" s="164"/>
    </row>
    <row r="2" spans="1:25" ht="18" x14ac:dyDescent="0.35">
      <c r="A2" s="57" t="s">
        <v>63</v>
      </c>
      <c r="B2" s="12"/>
      <c r="C2" s="165" t="s">
        <v>66</v>
      </c>
      <c r="D2" s="165"/>
      <c r="E2" s="165"/>
      <c r="F2" s="165"/>
      <c r="G2" s="165"/>
      <c r="H2" s="165"/>
      <c r="I2" s="165"/>
      <c r="J2" s="165"/>
      <c r="K2" s="165"/>
      <c r="L2" s="165"/>
      <c r="M2" s="165"/>
      <c r="N2" s="165"/>
      <c r="O2" s="165"/>
      <c r="P2" s="165"/>
      <c r="Q2" s="165"/>
      <c r="R2" s="165"/>
      <c r="S2" s="165"/>
      <c r="T2" s="166"/>
    </row>
    <row r="3" spans="1:25" ht="18" x14ac:dyDescent="0.35">
      <c r="A3" s="57" t="s">
        <v>64</v>
      </c>
      <c r="B3" s="12"/>
      <c r="C3" s="165"/>
      <c r="D3" s="165"/>
      <c r="E3" s="165"/>
      <c r="F3" s="165"/>
      <c r="G3" s="165"/>
      <c r="H3" s="165"/>
      <c r="I3" s="165"/>
      <c r="J3" s="165"/>
      <c r="K3" s="165"/>
      <c r="L3" s="165"/>
      <c r="M3" s="165"/>
      <c r="N3" s="165"/>
      <c r="O3" s="165"/>
      <c r="P3" s="165"/>
      <c r="Q3" s="165"/>
      <c r="R3" s="165"/>
      <c r="S3" s="165"/>
      <c r="T3" s="166"/>
    </row>
    <row r="4" spans="1:25" ht="18.600000000000001" thickBot="1" x14ac:dyDescent="0.4">
      <c r="A4" s="58" t="s">
        <v>65</v>
      </c>
      <c r="B4" s="16"/>
      <c r="C4" s="167"/>
      <c r="D4" s="167"/>
      <c r="E4" s="167"/>
      <c r="F4" s="167"/>
      <c r="G4" s="167"/>
      <c r="H4" s="167"/>
      <c r="I4" s="167"/>
      <c r="J4" s="167"/>
      <c r="K4" s="167"/>
      <c r="L4" s="167"/>
      <c r="M4" s="167"/>
      <c r="N4" s="167"/>
      <c r="O4" s="167"/>
      <c r="P4" s="167"/>
      <c r="Q4" s="167"/>
      <c r="R4" s="167"/>
      <c r="S4" s="167"/>
      <c r="T4" s="168"/>
    </row>
    <row r="5" spans="1:25" x14ac:dyDescent="0.3">
      <c r="C5" s="1"/>
      <c r="D5" s="1"/>
      <c r="E5" s="1"/>
      <c r="F5" s="1"/>
      <c r="G5" s="1"/>
    </row>
    <row r="6" spans="1:25" ht="16.2" thickBot="1" x14ac:dyDescent="0.35">
      <c r="A6" s="39" t="s">
        <v>28</v>
      </c>
      <c r="B6" s="1" t="s">
        <v>1</v>
      </c>
      <c r="C6" s="1"/>
      <c r="D6" s="1"/>
      <c r="E6" s="1"/>
      <c r="F6" s="1"/>
      <c r="G6" s="1"/>
    </row>
    <row r="7" spans="1:25" x14ac:dyDescent="0.3">
      <c r="A7" s="169" t="s">
        <v>59</v>
      </c>
      <c r="B7" s="171">
        <f>(A16*H14+A43*H41+A79*H77)/100</f>
        <v>2.554761904761905</v>
      </c>
      <c r="C7" s="172"/>
      <c r="D7" s="172"/>
      <c r="E7" s="172"/>
      <c r="F7" s="172"/>
      <c r="G7" s="173"/>
      <c r="H7" s="40"/>
      <c r="I7" s="40"/>
      <c r="J7" s="40"/>
      <c r="K7" s="40"/>
      <c r="L7" s="40"/>
      <c r="M7" s="40"/>
      <c r="N7" s="40"/>
      <c r="O7" s="40"/>
      <c r="P7" s="40"/>
      <c r="Q7" s="40"/>
      <c r="R7" s="40"/>
      <c r="S7" s="40"/>
      <c r="T7" s="40"/>
    </row>
    <row r="8" spans="1:25" ht="15" thickBot="1" x14ac:dyDescent="0.35">
      <c r="A8" s="170"/>
      <c r="B8" s="174"/>
      <c r="C8" s="175"/>
      <c r="D8" s="175"/>
      <c r="E8" s="175"/>
      <c r="F8" s="175"/>
      <c r="G8" s="176"/>
      <c r="H8" s="40"/>
      <c r="I8" s="40"/>
      <c r="J8" s="40"/>
      <c r="K8" s="40"/>
      <c r="L8" s="40"/>
      <c r="M8" s="40"/>
      <c r="N8" s="40"/>
      <c r="O8" s="40"/>
      <c r="P8" s="40"/>
      <c r="Q8" s="40"/>
      <c r="R8" s="40"/>
      <c r="S8" s="40"/>
      <c r="T8" s="40"/>
    </row>
    <row r="9" spans="1:25" ht="49.2" customHeight="1" x14ac:dyDescent="0.3">
      <c r="A9" s="17" t="s">
        <v>0</v>
      </c>
      <c r="B9" s="145" t="s">
        <v>31</v>
      </c>
      <c r="C9" s="145"/>
      <c r="D9" s="145"/>
      <c r="E9" s="145"/>
      <c r="F9" s="145"/>
      <c r="G9" s="145"/>
      <c r="H9" s="143" t="s">
        <v>89</v>
      </c>
      <c r="I9" s="143"/>
      <c r="J9" s="143"/>
      <c r="K9" s="143"/>
      <c r="L9" s="143"/>
      <c r="M9" s="143"/>
      <c r="N9" s="143"/>
      <c r="O9" s="143"/>
      <c r="P9" s="143"/>
      <c r="Q9" s="143"/>
      <c r="R9" s="143"/>
      <c r="S9" s="143"/>
      <c r="T9" s="144"/>
    </row>
    <row r="10" spans="1:25" x14ac:dyDescent="0.3">
      <c r="A10" s="19"/>
      <c r="B10" s="146" t="s">
        <v>32</v>
      </c>
      <c r="C10" s="146"/>
      <c r="D10" s="146"/>
      <c r="E10" s="146"/>
      <c r="F10" s="146"/>
      <c r="G10" s="146"/>
      <c r="H10" s="147" t="s">
        <v>138</v>
      </c>
      <c r="I10" s="147"/>
      <c r="J10" s="147"/>
      <c r="K10" s="147"/>
      <c r="L10" s="147"/>
      <c r="M10" s="147"/>
      <c r="N10" s="147"/>
      <c r="O10" s="147"/>
      <c r="P10" s="147"/>
      <c r="Q10" s="147"/>
      <c r="R10" s="147"/>
      <c r="S10" s="147"/>
      <c r="T10" s="148"/>
    </row>
    <row r="11" spans="1:25" x14ac:dyDescent="0.3">
      <c r="A11" s="41"/>
      <c r="B11" s="146" t="s">
        <v>34</v>
      </c>
      <c r="C11" s="146"/>
      <c r="D11" s="146"/>
      <c r="E11" s="146"/>
      <c r="F11" s="146"/>
      <c r="G11" s="146"/>
      <c r="H11" s="147" t="s">
        <v>154</v>
      </c>
      <c r="I11" s="147"/>
      <c r="J11" s="147"/>
      <c r="K11" s="147"/>
      <c r="L11" s="147"/>
      <c r="M11" s="147"/>
      <c r="N11" s="147"/>
      <c r="O11" s="147"/>
      <c r="P11" s="147"/>
      <c r="Q11" s="147"/>
      <c r="R11" s="147"/>
      <c r="S11" s="147"/>
      <c r="T11" s="148"/>
    </row>
    <row r="12" spans="1:25" x14ac:dyDescent="0.3">
      <c r="A12" s="19"/>
      <c r="B12" s="146" t="s">
        <v>35</v>
      </c>
      <c r="C12" s="146"/>
      <c r="D12" s="146"/>
      <c r="E12" s="146"/>
      <c r="F12" s="146"/>
      <c r="G12" s="146"/>
      <c r="H12" s="147" t="s">
        <v>36</v>
      </c>
      <c r="I12" s="147"/>
      <c r="J12" s="147"/>
      <c r="K12" s="147"/>
      <c r="L12" s="147"/>
      <c r="M12" s="147"/>
      <c r="N12" s="147"/>
      <c r="O12" s="147"/>
      <c r="P12" s="147"/>
      <c r="Q12" s="147"/>
      <c r="R12" s="147"/>
      <c r="S12" s="147"/>
      <c r="T12" s="148"/>
    </row>
    <row r="13" spans="1:25" x14ac:dyDescent="0.3">
      <c r="A13" s="19"/>
      <c r="B13" s="146" t="s">
        <v>37</v>
      </c>
      <c r="C13" s="146"/>
      <c r="D13" s="146"/>
      <c r="E13" s="146"/>
      <c r="F13" s="146"/>
      <c r="G13" s="146"/>
      <c r="H13" s="147" t="s">
        <v>38</v>
      </c>
      <c r="I13" s="147"/>
      <c r="J13" s="147"/>
      <c r="K13" s="147"/>
      <c r="L13" s="147"/>
      <c r="M13" s="147"/>
      <c r="N13" s="147"/>
      <c r="O13" s="147"/>
      <c r="P13" s="147"/>
      <c r="Q13" s="147"/>
      <c r="R13" s="147"/>
      <c r="S13" s="147"/>
      <c r="T13" s="148"/>
    </row>
    <row r="14" spans="1:25" x14ac:dyDescent="0.3">
      <c r="A14" s="19"/>
      <c r="B14" s="146" t="s">
        <v>29</v>
      </c>
      <c r="C14" s="146"/>
      <c r="D14" s="146"/>
      <c r="E14" s="146"/>
      <c r="F14" s="146"/>
      <c r="G14" s="146"/>
      <c r="H14" s="44">
        <v>20</v>
      </c>
      <c r="I14" s="42"/>
      <c r="J14" s="42"/>
      <c r="K14" s="42"/>
      <c r="L14" s="42"/>
      <c r="M14" s="42"/>
      <c r="N14" s="42"/>
      <c r="O14" s="42"/>
      <c r="P14" s="42"/>
      <c r="Q14" s="42"/>
      <c r="R14" s="42"/>
      <c r="S14" s="42"/>
      <c r="T14" s="43"/>
    </row>
    <row r="15" spans="1:25" ht="121.8" thickBot="1" x14ac:dyDescent="0.35">
      <c r="A15" s="51" t="s">
        <v>60</v>
      </c>
      <c r="B15" s="10" t="s">
        <v>29</v>
      </c>
      <c r="C15" s="10" t="s">
        <v>84</v>
      </c>
      <c r="D15" s="10"/>
      <c r="E15" s="10" t="s">
        <v>85</v>
      </c>
      <c r="F15" s="10"/>
      <c r="G15" s="10" t="s">
        <v>86</v>
      </c>
      <c r="H15" s="11"/>
      <c r="I15" s="12"/>
      <c r="J15" s="12"/>
      <c r="K15" s="12"/>
      <c r="L15" s="12"/>
      <c r="M15" s="12"/>
      <c r="N15" s="12"/>
      <c r="O15" s="12"/>
      <c r="P15" s="12"/>
      <c r="Q15" s="12"/>
      <c r="R15" s="12"/>
      <c r="S15" s="12"/>
      <c r="T15" s="13" t="s">
        <v>80</v>
      </c>
      <c r="U15" s="9"/>
      <c r="V15" s="9"/>
      <c r="W15" s="9"/>
      <c r="X15" s="9"/>
      <c r="Y15" s="9"/>
    </row>
    <row r="16" spans="1:25" ht="16.2" thickBot="1" x14ac:dyDescent="0.35">
      <c r="A16" s="53">
        <f>(C16+C19+C23+C25+C28+C31)/90*5+1</f>
        <v>5.166666666666667</v>
      </c>
      <c r="B16" s="12">
        <v>10</v>
      </c>
      <c r="C16" s="135">
        <f>SUM(D17:D18)+SUM(F17:F18)</f>
        <v>10</v>
      </c>
      <c r="D16" s="136"/>
      <c r="E16" s="136"/>
      <c r="F16" s="136"/>
      <c r="G16" s="137"/>
      <c r="H16" s="59" t="s">
        <v>95</v>
      </c>
      <c r="I16" s="60"/>
      <c r="J16" s="60"/>
      <c r="K16" s="60"/>
      <c r="L16" s="60"/>
      <c r="M16" s="60"/>
      <c r="N16" s="60"/>
      <c r="O16" s="60"/>
      <c r="P16" s="12"/>
      <c r="Q16" s="12"/>
      <c r="R16" s="12"/>
      <c r="S16" s="12"/>
      <c r="T16" s="13"/>
    </row>
    <row r="17" spans="1:20" x14ac:dyDescent="0.3">
      <c r="A17" s="14"/>
      <c r="B17" s="12"/>
      <c r="C17" s="7" t="s">
        <v>159</v>
      </c>
      <c r="D17" s="7">
        <f>IF(ISBLANK(C17),,$B$16/2)</f>
        <v>5</v>
      </c>
      <c r="E17" s="5"/>
      <c r="F17" s="5">
        <f>IF(ISBLANK(E17),,$B$16/4)</f>
        <v>0</v>
      </c>
      <c r="G17" s="3"/>
      <c r="H17" s="12"/>
      <c r="I17" s="12" t="s">
        <v>30</v>
      </c>
      <c r="J17" s="12"/>
      <c r="K17" s="12"/>
      <c r="L17" s="12"/>
      <c r="M17" s="12"/>
      <c r="N17" s="12"/>
      <c r="O17" s="12"/>
      <c r="P17" s="12"/>
      <c r="Q17" s="12"/>
      <c r="R17" s="12"/>
      <c r="S17" s="12"/>
      <c r="T17" s="13"/>
    </row>
    <row r="18" spans="1:20" ht="15" thickBot="1" x14ac:dyDescent="0.35">
      <c r="A18" s="14"/>
      <c r="B18" s="12"/>
      <c r="C18" s="8" t="s">
        <v>159</v>
      </c>
      <c r="D18" s="7">
        <f>IF(ISBLANK(C18),,$B$16/2)</f>
        <v>5</v>
      </c>
      <c r="E18" s="6"/>
      <c r="F18" s="5">
        <f>IF(ISBLANK(E18),,$B$16/4)</f>
        <v>0</v>
      </c>
      <c r="G18" s="4"/>
      <c r="H18" s="12"/>
      <c r="I18" s="12" t="s">
        <v>96</v>
      </c>
      <c r="J18" s="12"/>
      <c r="K18" s="12"/>
      <c r="L18" s="12"/>
      <c r="M18" s="12"/>
      <c r="N18" s="12"/>
      <c r="O18" s="12"/>
      <c r="P18" s="12"/>
      <c r="Q18" s="12"/>
      <c r="R18" s="12"/>
      <c r="S18" s="12"/>
      <c r="T18" s="13"/>
    </row>
    <row r="19" spans="1:20" ht="15" thickBot="1" x14ac:dyDescent="0.35">
      <c r="A19" s="14"/>
      <c r="B19" s="12">
        <v>10</v>
      </c>
      <c r="C19" s="135">
        <f>SUM(D20:D22)+SUM(F20:F21)</f>
        <v>0</v>
      </c>
      <c r="D19" s="136"/>
      <c r="E19" s="136"/>
      <c r="F19" s="136"/>
      <c r="G19" s="137"/>
      <c r="H19" s="59" t="s">
        <v>100</v>
      </c>
      <c r="I19" s="60"/>
      <c r="J19" s="60"/>
      <c r="K19" s="60"/>
      <c r="L19" s="60"/>
      <c r="M19" s="60"/>
      <c r="N19" s="60"/>
      <c r="O19" s="60"/>
      <c r="P19" s="60"/>
      <c r="Q19" s="60"/>
      <c r="R19" s="12"/>
      <c r="S19" s="12"/>
      <c r="T19" s="13"/>
    </row>
    <row r="20" spans="1:20" x14ac:dyDescent="0.3">
      <c r="A20" s="14"/>
      <c r="B20" s="12"/>
      <c r="C20" s="7"/>
      <c r="D20" s="7">
        <f>IF(ISBLANK(C20),,$B$19/3)</f>
        <v>0</v>
      </c>
      <c r="E20" s="5"/>
      <c r="F20" s="5">
        <f>IF(ISBLANK(E20),,$B$19/6)</f>
        <v>0</v>
      </c>
      <c r="G20" s="3"/>
      <c r="H20" s="12"/>
      <c r="I20" s="12" t="s">
        <v>157</v>
      </c>
      <c r="J20" s="12"/>
      <c r="K20" s="12"/>
      <c r="L20" s="12"/>
      <c r="M20" s="12"/>
      <c r="N20" s="12"/>
      <c r="O20" s="12"/>
      <c r="P20" s="12"/>
      <c r="Q20" s="12"/>
      <c r="R20" s="12"/>
      <c r="S20" s="12"/>
      <c r="T20" s="15" t="s">
        <v>97</v>
      </c>
    </row>
    <row r="21" spans="1:20" x14ac:dyDescent="0.3">
      <c r="A21" s="14"/>
      <c r="B21" s="12"/>
      <c r="C21" s="8"/>
      <c r="D21" s="7">
        <f>IF(ISBLANK(C21),,$B$19/3)</f>
        <v>0</v>
      </c>
      <c r="E21" s="6"/>
      <c r="F21" s="5">
        <f>IF(ISBLANK(E21),,$B$19/6)</f>
        <v>0</v>
      </c>
      <c r="G21" s="4"/>
      <c r="H21" s="12"/>
      <c r="I21" s="12" t="s">
        <v>158</v>
      </c>
      <c r="J21" s="12"/>
      <c r="K21" s="12"/>
      <c r="L21" s="12"/>
      <c r="M21" s="12"/>
      <c r="N21" s="12"/>
      <c r="O21" s="12"/>
      <c r="P21" s="12"/>
      <c r="Q21" s="12"/>
      <c r="R21" s="12"/>
      <c r="S21" s="12"/>
      <c r="T21" s="15" t="s">
        <v>98</v>
      </c>
    </row>
    <row r="22" spans="1:20" x14ac:dyDescent="0.3">
      <c r="A22" s="14"/>
      <c r="B22" s="12"/>
      <c r="C22" s="8"/>
      <c r="D22" s="7">
        <f>IF(ISBLANK(C22),,$B$19/3)</f>
        <v>0</v>
      </c>
      <c r="E22" s="6"/>
      <c r="F22" s="5">
        <f>IF(ISBLANK(E22),,$B$19/6)</f>
        <v>0</v>
      </c>
      <c r="G22" s="4"/>
      <c r="H22" s="12"/>
      <c r="I22" s="61"/>
      <c r="J22" s="12"/>
      <c r="K22" s="12"/>
      <c r="L22" s="12"/>
      <c r="M22" s="12"/>
      <c r="N22" s="12"/>
      <c r="O22" s="12"/>
      <c r="P22" s="12"/>
      <c r="Q22" s="12"/>
      <c r="R22" s="12"/>
      <c r="S22" s="12"/>
      <c r="T22" s="15"/>
    </row>
    <row r="23" spans="1:20" ht="15" thickBot="1" x14ac:dyDescent="0.35">
      <c r="A23" s="14"/>
      <c r="B23" s="12">
        <v>10</v>
      </c>
      <c r="C23" s="149">
        <f>SUM(D24:D24)+SUM(F24:F24)</f>
        <v>10</v>
      </c>
      <c r="D23" s="150"/>
      <c r="E23" s="150"/>
      <c r="F23" s="150"/>
      <c r="G23" s="151"/>
      <c r="H23" s="27" t="s">
        <v>101</v>
      </c>
      <c r="I23" s="12"/>
      <c r="J23" s="12"/>
      <c r="K23" s="12"/>
      <c r="L23" s="12"/>
      <c r="M23" s="12"/>
      <c r="N23" s="12"/>
      <c r="O23" s="12"/>
      <c r="P23" s="12"/>
      <c r="Q23" s="12"/>
      <c r="R23" s="12"/>
      <c r="S23" s="12"/>
      <c r="T23" s="13"/>
    </row>
    <row r="24" spans="1:20" ht="15" thickBot="1" x14ac:dyDescent="0.35">
      <c r="A24" s="14"/>
      <c r="B24" s="12"/>
      <c r="C24" s="8" t="s">
        <v>159</v>
      </c>
      <c r="D24" s="7">
        <f>IF(ISBLANK(C24),,$B$23)</f>
        <v>10</v>
      </c>
      <c r="E24" s="6"/>
      <c r="F24" s="5">
        <f>IF(ISBLANK(E24),,$B$23/2)</f>
        <v>0</v>
      </c>
      <c r="G24" s="4"/>
      <c r="H24" s="12"/>
      <c r="I24" s="12" t="s">
        <v>103</v>
      </c>
      <c r="J24" s="12"/>
      <c r="K24" s="12"/>
      <c r="L24" s="12"/>
      <c r="M24" s="12"/>
      <c r="N24" s="12"/>
      <c r="O24" s="12"/>
      <c r="P24" s="12"/>
      <c r="Q24" s="12"/>
      <c r="R24" s="12"/>
      <c r="S24" s="12"/>
      <c r="T24" s="12" t="s">
        <v>102</v>
      </c>
    </row>
    <row r="25" spans="1:20" ht="15" thickBot="1" x14ac:dyDescent="0.35">
      <c r="A25" s="14"/>
      <c r="B25" s="12">
        <v>10</v>
      </c>
      <c r="C25" s="135">
        <f>SUM(D26:D27)+SUM(F26:F27)</f>
        <v>10</v>
      </c>
      <c r="D25" s="136"/>
      <c r="E25" s="136"/>
      <c r="F25" s="136"/>
      <c r="G25" s="137"/>
      <c r="H25" s="27" t="s">
        <v>55</v>
      </c>
      <c r="I25" s="12"/>
      <c r="J25" s="12"/>
      <c r="K25" s="12"/>
      <c r="L25" s="12"/>
      <c r="M25" s="12"/>
      <c r="N25" s="12"/>
      <c r="O25" s="12"/>
      <c r="P25" s="12"/>
      <c r="Q25" s="12"/>
      <c r="R25" s="12"/>
      <c r="S25" s="12"/>
      <c r="T25" s="13"/>
    </row>
    <row r="26" spans="1:20" x14ac:dyDescent="0.3">
      <c r="A26" s="14"/>
      <c r="B26" s="12"/>
      <c r="C26" s="7" t="s">
        <v>159</v>
      </c>
      <c r="D26" s="7">
        <f>IF(ISBLANK(C26),,$B$25/2)</f>
        <v>5</v>
      </c>
      <c r="E26" s="5"/>
      <c r="F26" s="5">
        <f>IF(ISBLANK(E26),,$B$25/4)</f>
        <v>0</v>
      </c>
      <c r="G26" s="3"/>
      <c r="H26" s="12"/>
      <c r="I26" s="152" t="s">
        <v>104</v>
      </c>
      <c r="J26" s="152"/>
      <c r="K26" s="152"/>
      <c r="L26" s="152"/>
      <c r="M26" s="152"/>
      <c r="N26" s="152"/>
      <c r="O26" s="152"/>
      <c r="P26" s="152"/>
      <c r="Q26" s="152"/>
      <c r="R26" s="152"/>
      <c r="S26" s="152"/>
      <c r="T26" s="15"/>
    </row>
    <row r="27" spans="1:20" ht="15" thickBot="1" x14ac:dyDescent="0.35">
      <c r="A27" s="14"/>
      <c r="B27" s="12"/>
      <c r="C27" s="8" t="s">
        <v>159</v>
      </c>
      <c r="D27" s="7">
        <f>IF(ISBLANK(C27),,$B$25/2)</f>
        <v>5</v>
      </c>
      <c r="E27" s="6"/>
      <c r="F27" s="5">
        <f>IF(ISBLANK(E27),,$B$25/4)</f>
        <v>0</v>
      </c>
      <c r="G27" s="4"/>
      <c r="H27" s="12"/>
      <c r="I27" s="152" t="s">
        <v>106</v>
      </c>
      <c r="J27" s="152"/>
      <c r="K27" s="152"/>
      <c r="L27" s="152"/>
      <c r="M27" s="152"/>
      <c r="N27" s="152"/>
      <c r="O27" s="152"/>
      <c r="P27" s="152"/>
      <c r="Q27" s="152"/>
      <c r="R27" s="152"/>
      <c r="S27" s="152"/>
      <c r="T27" s="15"/>
    </row>
    <row r="28" spans="1:20" ht="15" thickBot="1" x14ac:dyDescent="0.35">
      <c r="A28" s="14"/>
      <c r="B28" s="12">
        <v>10</v>
      </c>
      <c r="C28" s="135">
        <f>SUM(D29:D30)+SUM(F29:F30)</f>
        <v>5</v>
      </c>
      <c r="D28" s="136"/>
      <c r="E28" s="136"/>
      <c r="F28" s="136"/>
      <c r="G28" s="137"/>
      <c r="H28" s="27" t="s">
        <v>56</v>
      </c>
      <c r="I28" s="12"/>
      <c r="J28" s="12"/>
      <c r="K28" s="12"/>
      <c r="L28" s="12"/>
      <c r="M28" s="12"/>
      <c r="N28" s="12"/>
      <c r="O28" s="12"/>
      <c r="P28" s="12"/>
      <c r="Q28" s="12"/>
      <c r="R28" s="12"/>
      <c r="S28" s="12"/>
      <c r="T28" s="13"/>
    </row>
    <row r="29" spans="1:20" x14ac:dyDescent="0.3">
      <c r="A29" s="14"/>
      <c r="B29" s="12"/>
      <c r="C29" s="7" t="s">
        <v>159</v>
      </c>
      <c r="D29" s="7">
        <f>IF(ISBLANK(C29),,$B$28/2)</f>
        <v>5</v>
      </c>
      <c r="E29" s="5"/>
      <c r="F29" s="5">
        <f>IF(ISBLANK(E29),,$B$28/4)</f>
        <v>0</v>
      </c>
      <c r="G29" s="3"/>
      <c r="H29" s="12"/>
      <c r="I29" s="12" t="s">
        <v>108</v>
      </c>
      <c r="J29" s="12"/>
      <c r="K29" s="12"/>
      <c r="L29" s="12"/>
      <c r="M29" s="12"/>
      <c r="N29" s="12"/>
      <c r="O29" s="12"/>
      <c r="P29" s="12"/>
      <c r="Q29" s="12"/>
      <c r="R29" s="12"/>
      <c r="S29" s="12"/>
      <c r="T29" s="15"/>
    </row>
    <row r="30" spans="1:20" ht="87" thickBot="1" x14ac:dyDescent="0.35">
      <c r="A30" s="14"/>
      <c r="B30" s="12"/>
      <c r="C30" s="8"/>
      <c r="D30" s="7">
        <f>IF(ISBLANK(C30),,$B$28/2)</f>
        <v>0</v>
      </c>
      <c r="E30" s="6"/>
      <c r="F30" s="5">
        <f>IF(ISBLANK(E30),,$B$28/4)</f>
        <v>0</v>
      </c>
      <c r="G30" s="4"/>
      <c r="H30" s="12"/>
      <c r="I30" s="63" t="s">
        <v>155</v>
      </c>
      <c r="J30" s="12"/>
      <c r="K30" s="12"/>
      <c r="L30" s="12"/>
      <c r="M30" s="12"/>
      <c r="N30" s="12"/>
      <c r="O30" s="12"/>
      <c r="P30" s="12"/>
      <c r="Q30" s="12"/>
      <c r="R30" s="12"/>
      <c r="S30" s="12"/>
      <c r="T30" s="62" t="s">
        <v>109</v>
      </c>
    </row>
    <row r="31" spans="1:20" ht="15" thickBot="1" x14ac:dyDescent="0.35">
      <c r="A31" s="14"/>
      <c r="B31" s="12">
        <v>40</v>
      </c>
      <c r="C31" s="135">
        <f>SUM(D32:D34)+SUM(F32:F34)</f>
        <v>40</v>
      </c>
      <c r="D31" s="136"/>
      <c r="E31" s="136"/>
      <c r="F31" s="136"/>
      <c r="G31" s="137"/>
      <c r="H31" s="27" t="s">
        <v>57</v>
      </c>
      <c r="I31" s="12"/>
      <c r="J31" s="12"/>
      <c r="K31" s="12"/>
      <c r="L31" s="12"/>
      <c r="M31" s="12"/>
      <c r="N31" s="12"/>
      <c r="O31" s="12"/>
      <c r="P31" s="12"/>
      <c r="Q31" s="12"/>
      <c r="R31" s="12"/>
      <c r="S31" s="12"/>
      <c r="T31" s="13"/>
    </row>
    <row r="32" spans="1:20" x14ac:dyDescent="0.3">
      <c r="A32" s="14"/>
      <c r="B32" s="12"/>
      <c r="C32" s="7" t="s">
        <v>159</v>
      </c>
      <c r="D32" s="7">
        <f>IF(ISBLANK(C32),,$B$31/3)</f>
        <v>13.333333333333334</v>
      </c>
      <c r="E32" s="5"/>
      <c r="F32" s="5">
        <f>IF(ISBLANK(E32),,$B$31/6)</f>
        <v>0</v>
      </c>
      <c r="G32" s="3"/>
      <c r="H32" s="12"/>
      <c r="I32" s="12" t="s">
        <v>110</v>
      </c>
      <c r="J32" s="12"/>
      <c r="K32" s="12"/>
      <c r="L32" s="12"/>
      <c r="M32" s="12"/>
      <c r="N32" s="12"/>
      <c r="O32" s="12"/>
      <c r="P32" s="12"/>
      <c r="Q32" s="12"/>
      <c r="R32" s="12"/>
      <c r="S32" s="12"/>
      <c r="T32" s="64" t="s">
        <v>156</v>
      </c>
    </row>
    <row r="33" spans="1:25" x14ac:dyDescent="0.3">
      <c r="A33" s="14"/>
      <c r="B33" s="12"/>
      <c r="C33" s="8" t="s">
        <v>159</v>
      </c>
      <c r="D33" s="7">
        <f t="shared" ref="D33:D34" si="0">IF(ISBLANK(C33),,$B$31/3)</f>
        <v>13.333333333333334</v>
      </c>
      <c r="E33" s="6"/>
      <c r="F33" s="5">
        <f t="shared" ref="F33:F34" si="1">IF(ISBLANK(E33),,$B$31/6)</f>
        <v>0</v>
      </c>
      <c r="G33" s="4"/>
      <c r="H33" s="12"/>
      <c r="I33" s="61" t="s">
        <v>99</v>
      </c>
      <c r="J33" s="60"/>
      <c r="K33" s="60"/>
      <c r="L33" s="60"/>
      <c r="M33" s="60"/>
      <c r="N33" s="60"/>
      <c r="O33" s="60"/>
      <c r="P33" s="12"/>
      <c r="Q33" s="12"/>
      <c r="R33" s="12"/>
      <c r="S33" s="12"/>
      <c r="T33" s="15"/>
    </row>
    <row r="34" spans="1:25" x14ac:dyDescent="0.3">
      <c r="A34" s="14"/>
      <c r="B34" s="12"/>
      <c r="C34" s="8" t="s">
        <v>159</v>
      </c>
      <c r="D34" s="7">
        <f t="shared" si="0"/>
        <v>13.333333333333334</v>
      </c>
      <c r="E34" s="6"/>
      <c r="F34" s="5">
        <f t="shared" si="1"/>
        <v>0</v>
      </c>
      <c r="G34" s="4"/>
      <c r="H34" s="12"/>
      <c r="I34" s="60" t="s">
        <v>107</v>
      </c>
      <c r="J34" s="60"/>
      <c r="K34" s="60"/>
      <c r="L34" s="60"/>
      <c r="M34" s="60"/>
      <c r="N34" s="60"/>
      <c r="O34" s="60"/>
      <c r="P34" s="60"/>
      <c r="Q34" s="60"/>
      <c r="R34" s="12"/>
      <c r="S34" s="12"/>
      <c r="T34" s="15"/>
    </row>
    <row r="35" spans="1:25" ht="15" thickBot="1" x14ac:dyDescent="0.35">
      <c r="A35" s="20"/>
      <c r="B35" s="21"/>
      <c r="C35" s="21"/>
      <c r="D35" s="21"/>
      <c r="E35" s="21"/>
      <c r="F35" s="21"/>
      <c r="G35" s="21"/>
      <c r="H35" s="21"/>
      <c r="I35" s="21"/>
      <c r="J35" s="21"/>
      <c r="K35" s="21"/>
      <c r="L35" s="21"/>
      <c r="M35" s="21"/>
      <c r="N35" s="21"/>
      <c r="O35" s="21"/>
      <c r="P35" s="21"/>
      <c r="Q35" s="21"/>
      <c r="R35" s="21"/>
      <c r="S35" s="21"/>
      <c r="T35" s="22"/>
    </row>
    <row r="36" spans="1:25" ht="49.2" customHeight="1" x14ac:dyDescent="0.3">
      <c r="A36" s="23" t="s">
        <v>27</v>
      </c>
      <c r="B36" s="160" t="s">
        <v>31</v>
      </c>
      <c r="C36" s="160"/>
      <c r="D36" s="160"/>
      <c r="E36" s="160"/>
      <c r="F36" s="160"/>
      <c r="G36" s="160"/>
      <c r="H36" s="161" t="s">
        <v>90</v>
      </c>
      <c r="I36" s="161"/>
      <c r="J36" s="161"/>
      <c r="K36" s="161"/>
      <c r="L36" s="161"/>
      <c r="M36" s="161"/>
      <c r="N36" s="161"/>
      <c r="O36" s="161"/>
      <c r="P36" s="161"/>
      <c r="Q36" s="161"/>
      <c r="R36" s="161"/>
      <c r="S36" s="161"/>
      <c r="T36" s="162"/>
    </row>
    <row r="37" spans="1:25" x14ac:dyDescent="0.3">
      <c r="A37" s="18"/>
      <c r="B37" s="153" t="s">
        <v>32</v>
      </c>
      <c r="C37" s="153"/>
      <c r="D37" s="153"/>
      <c r="E37" s="153"/>
      <c r="F37" s="153"/>
      <c r="G37" s="153"/>
      <c r="H37" s="141" t="s">
        <v>33</v>
      </c>
      <c r="I37" s="141"/>
      <c r="J37" s="141"/>
      <c r="K37" s="141"/>
      <c r="L37" s="141"/>
      <c r="M37" s="141"/>
      <c r="N37" s="141"/>
      <c r="O37" s="141"/>
      <c r="P37" s="141"/>
      <c r="Q37" s="141"/>
      <c r="R37" s="141"/>
      <c r="S37" s="141"/>
      <c r="T37" s="142"/>
    </row>
    <row r="38" spans="1:25" x14ac:dyDescent="0.3">
      <c r="A38" s="18"/>
      <c r="B38" s="153" t="s">
        <v>34</v>
      </c>
      <c r="C38" s="153"/>
      <c r="D38" s="153"/>
      <c r="E38" s="153"/>
      <c r="F38" s="153"/>
      <c r="G38" s="153"/>
      <c r="H38" s="141" t="s">
        <v>44</v>
      </c>
      <c r="I38" s="141"/>
      <c r="J38" s="141"/>
      <c r="K38" s="141"/>
      <c r="L38" s="141"/>
      <c r="M38" s="141"/>
      <c r="N38" s="141"/>
      <c r="O38" s="141"/>
      <c r="P38" s="141"/>
      <c r="Q38" s="141"/>
      <c r="R38" s="141"/>
      <c r="S38" s="141"/>
      <c r="T38" s="142"/>
    </row>
    <row r="39" spans="1:25" x14ac:dyDescent="0.3">
      <c r="A39" s="18"/>
      <c r="B39" s="153" t="s">
        <v>35</v>
      </c>
      <c r="C39" s="153"/>
      <c r="D39" s="153"/>
      <c r="E39" s="153"/>
      <c r="F39" s="153"/>
      <c r="G39" s="153"/>
      <c r="H39" s="141" t="s">
        <v>43</v>
      </c>
      <c r="I39" s="141"/>
      <c r="J39" s="141"/>
      <c r="K39" s="141"/>
      <c r="L39" s="141"/>
      <c r="M39" s="141"/>
      <c r="N39" s="141"/>
      <c r="O39" s="141"/>
      <c r="P39" s="141"/>
      <c r="Q39" s="141"/>
      <c r="R39" s="141"/>
      <c r="S39" s="141"/>
      <c r="T39" s="142"/>
    </row>
    <row r="40" spans="1:25" x14ac:dyDescent="0.3">
      <c r="A40" s="18"/>
      <c r="B40" s="153" t="s">
        <v>37</v>
      </c>
      <c r="C40" s="153"/>
      <c r="D40" s="153"/>
      <c r="E40" s="153"/>
      <c r="F40" s="153"/>
      <c r="G40" s="153"/>
      <c r="H40" s="141" t="s">
        <v>42</v>
      </c>
      <c r="I40" s="141"/>
      <c r="J40" s="141"/>
      <c r="K40" s="141"/>
      <c r="L40" s="141"/>
      <c r="M40" s="141"/>
      <c r="N40" s="141"/>
      <c r="O40" s="141"/>
      <c r="P40" s="141"/>
      <c r="Q40" s="141"/>
      <c r="R40" s="141"/>
      <c r="S40" s="141"/>
      <c r="T40" s="142"/>
    </row>
    <row r="41" spans="1:25" x14ac:dyDescent="0.3">
      <c r="A41" s="18"/>
      <c r="B41" s="153" t="s">
        <v>29</v>
      </c>
      <c r="C41" s="153"/>
      <c r="D41" s="153"/>
      <c r="E41" s="153"/>
      <c r="F41" s="153"/>
      <c r="G41" s="153"/>
      <c r="H41" s="49">
        <v>30</v>
      </c>
      <c r="I41" s="45"/>
      <c r="J41" s="45"/>
      <c r="K41" s="45"/>
      <c r="L41" s="45"/>
      <c r="M41" s="45"/>
      <c r="N41" s="45"/>
      <c r="O41" s="45"/>
      <c r="P41" s="45"/>
      <c r="Q41" s="45"/>
      <c r="R41" s="45"/>
      <c r="S41" s="45"/>
      <c r="T41" s="46"/>
    </row>
    <row r="42" spans="1:25" ht="121.8" thickBot="1" x14ac:dyDescent="0.35">
      <c r="A42" s="51" t="s">
        <v>61</v>
      </c>
      <c r="B42" s="10" t="s">
        <v>29</v>
      </c>
      <c r="C42" s="10" t="s">
        <v>84</v>
      </c>
      <c r="D42" s="10"/>
      <c r="E42" s="10" t="s">
        <v>85</v>
      </c>
      <c r="F42" s="10"/>
      <c r="G42" s="10" t="s">
        <v>86</v>
      </c>
      <c r="H42" s="11"/>
      <c r="I42" s="12"/>
      <c r="J42" s="12"/>
      <c r="K42" s="12"/>
      <c r="L42" s="12"/>
      <c r="M42" s="12"/>
      <c r="N42" s="12"/>
      <c r="O42" s="12"/>
      <c r="P42" s="12"/>
      <c r="Q42" s="12"/>
      <c r="R42" s="12"/>
      <c r="S42" s="12"/>
      <c r="T42" s="13" t="s">
        <v>80</v>
      </c>
      <c r="U42" s="9"/>
      <c r="V42" s="9"/>
      <c r="W42" s="9"/>
      <c r="X42" s="9"/>
      <c r="Y42" s="9"/>
    </row>
    <row r="43" spans="1:25" ht="16.2" thickBot="1" x14ac:dyDescent="0.35">
      <c r="A43" s="52">
        <f>(C43+C51+C57+C59+C63+C65)/100*5+1</f>
        <v>1.5</v>
      </c>
      <c r="B43" s="12">
        <v>20</v>
      </c>
      <c r="C43" s="135">
        <f>SUM(D44:D50)+SUM(F44:F50)</f>
        <v>0</v>
      </c>
      <c r="D43" s="136"/>
      <c r="E43" s="136"/>
      <c r="F43" s="136"/>
      <c r="G43" s="137"/>
      <c r="H43" s="27" t="s">
        <v>45</v>
      </c>
      <c r="I43" s="12"/>
      <c r="J43" s="12"/>
      <c r="K43" s="12"/>
      <c r="L43" s="12"/>
      <c r="M43" s="12"/>
      <c r="N43" s="12"/>
      <c r="O43" s="12"/>
      <c r="P43" s="12"/>
      <c r="Q43" s="12"/>
      <c r="R43" s="12"/>
      <c r="S43" s="12"/>
      <c r="T43" s="13"/>
    </row>
    <row r="44" spans="1:25" x14ac:dyDescent="0.3">
      <c r="A44" s="14"/>
      <c r="B44" s="12"/>
      <c r="C44" s="33"/>
      <c r="D44" s="33"/>
      <c r="E44" s="33"/>
      <c r="F44" s="33"/>
      <c r="G44" s="33"/>
      <c r="H44" s="12"/>
      <c r="I44" s="12" t="s">
        <v>4</v>
      </c>
      <c r="J44" s="12"/>
      <c r="K44" s="12"/>
      <c r="L44" s="12"/>
      <c r="M44" s="12"/>
      <c r="N44" s="12"/>
      <c r="O44" s="12"/>
      <c r="P44" s="12"/>
      <c r="Q44" s="12"/>
      <c r="R44" s="12"/>
      <c r="S44" s="12"/>
      <c r="T44" s="13"/>
    </row>
    <row r="45" spans="1:25" x14ac:dyDescent="0.3">
      <c r="A45" s="14"/>
      <c r="B45" s="12"/>
      <c r="C45" s="33"/>
      <c r="D45" s="33"/>
      <c r="E45" s="33"/>
      <c r="F45" s="33"/>
      <c r="G45" s="33"/>
      <c r="H45" s="12"/>
      <c r="I45" s="12"/>
      <c r="J45" s="12" t="s">
        <v>6</v>
      </c>
      <c r="K45" s="12"/>
      <c r="L45" s="12"/>
      <c r="M45" s="12"/>
      <c r="N45" s="12"/>
      <c r="O45" s="12"/>
      <c r="P45" s="12"/>
      <c r="Q45" s="12"/>
      <c r="R45" s="12"/>
      <c r="S45" s="12"/>
      <c r="T45" s="13"/>
    </row>
    <row r="46" spans="1:25" x14ac:dyDescent="0.3">
      <c r="A46" s="14"/>
      <c r="B46" s="12"/>
      <c r="C46" s="8"/>
      <c r="D46" s="8">
        <f>IF(ISBLANK(C46),,$B$43/4)</f>
        <v>0</v>
      </c>
      <c r="E46" s="6"/>
      <c r="F46" s="6">
        <f>IF(ISBLANK(E46),,$B$43/8)</f>
        <v>0</v>
      </c>
      <c r="G46" s="4"/>
      <c r="H46" s="12"/>
      <c r="I46" s="12"/>
      <c r="J46" s="12"/>
      <c r="K46" s="61" t="s">
        <v>105</v>
      </c>
      <c r="L46" s="61"/>
      <c r="M46" s="61"/>
      <c r="N46" s="61"/>
      <c r="O46" s="61"/>
      <c r="P46" s="61"/>
      <c r="Q46" s="61"/>
      <c r="R46" s="61"/>
      <c r="S46" s="12"/>
      <c r="T46" s="13"/>
    </row>
    <row r="47" spans="1:25" x14ac:dyDescent="0.3">
      <c r="A47" s="14"/>
      <c r="B47" s="12"/>
      <c r="C47" s="8"/>
      <c r="D47" s="8">
        <f t="shared" ref="D47:D50" si="2">IF(ISBLANK(C47),,$B$43/4)</f>
        <v>0</v>
      </c>
      <c r="E47" s="6"/>
      <c r="F47" s="6">
        <f t="shared" ref="F47:F50" si="3">IF(ISBLANK(E47),,$B$43/8)</f>
        <v>0</v>
      </c>
      <c r="G47" s="4"/>
      <c r="H47" s="12"/>
      <c r="I47" s="12"/>
      <c r="J47" s="12"/>
      <c r="K47" s="12" t="s">
        <v>68</v>
      </c>
      <c r="L47" s="12"/>
      <c r="M47" s="12"/>
      <c r="N47" s="12"/>
      <c r="O47" s="12"/>
      <c r="P47" s="12"/>
      <c r="Q47" s="12"/>
      <c r="R47" s="12"/>
      <c r="S47" s="12"/>
      <c r="T47" s="13"/>
    </row>
    <row r="48" spans="1:25" x14ac:dyDescent="0.3">
      <c r="A48" s="14"/>
      <c r="B48" s="12"/>
      <c r="C48" s="34"/>
      <c r="D48" s="34"/>
      <c r="E48" s="34"/>
      <c r="F48" s="34"/>
      <c r="G48" s="34"/>
      <c r="H48" s="12"/>
      <c r="I48" s="12"/>
      <c r="J48" s="12" t="s">
        <v>5</v>
      </c>
      <c r="K48" s="12"/>
      <c r="L48" s="12"/>
      <c r="M48" s="12"/>
      <c r="N48" s="12"/>
      <c r="O48" s="12"/>
      <c r="P48" s="12"/>
      <c r="Q48" s="12"/>
      <c r="R48" s="12"/>
      <c r="S48" s="12"/>
      <c r="T48" s="13"/>
    </row>
    <row r="49" spans="1:20" x14ac:dyDescent="0.3">
      <c r="A49" s="14"/>
      <c r="B49" s="12"/>
      <c r="C49" s="7"/>
      <c r="D49" s="8">
        <f t="shared" si="2"/>
        <v>0</v>
      </c>
      <c r="E49" s="5"/>
      <c r="F49" s="6">
        <f t="shared" si="3"/>
        <v>0</v>
      </c>
      <c r="G49" s="3"/>
      <c r="H49" s="12"/>
      <c r="I49" s="12"/>
      <c r="J49" s="12"/>
      <c r="K49" s="12" t="s">
        <v>69</v>
      </c>
      <c r="L49" s="12"/>
      <c r="M49" s="12"/>
      <c r="N49" s="12"/>
      <c r="O49" s="12"/>
      <c r="P49" s="12"/>
      <c r="Q49" s="12"/>
      <c r="R49" s="12"/>
      <c r="S49" s="12"/>
      <c r="T49" s="13"/>
    </row>
    <row r="50" spans="1:20" ht="15" thickBot="1" x14ac:dyDescent="0.35">
      <c r="A50" s="14"/>
      <c r="B50" s="12"/>
      <c r="C50" s="7"/>
      <c r="D50" s="8">
        <f t="shared" si="2"/>
        <v>0</v>
      </c>
      <c r="E50" s="5"/>
      <c r="F50" s="6">
        <f t="shared" si="3"/>
        <v>0</v>
      </c>
      <c r="G50" s="4"/>
      <c r="H50" s="12"/>
      <c r="I50" s="12"/>
      <c r="J50" s="12"/>
      <c r="K50" s="12" t="s">
        <v>70</v>
      </c>
      <c r="L50" s="12"/>
      <c r="M50" s="12"/>
      <c r="N50" s="12"/>
      <c r="O50" s="12"/>
      <c r="P50" s="12"/>
      <c r="Q50" s="12"/>
      <c r="R50" s="12"/>
      <c r="S50" s="12"/>
      <c r="T50" s="13"/>
    </row>
    <row r="51" spans="1:20" ht="15" thickBot="1" x14ac:dyDescent="0.35">
      <c r="A51" s="14"/>
      <c r="B51" s="12">
        <v>10</v>
      </c>
      <c r="C51" s="135">
        <f>MAX(D52:D56)+MAX(F52:F56)</f>
        <v>10</v>
      </c>
      <c r="D51" s="136"/>
      <c r="E51" s="136"/>
      <c r="F51" s="136"/>
      <c r="G51" s="137"/>
      <c r="H51" s="27" t="s">
        <v>46</v>
      </c>
      <c r="I51" s="12"/>
      <c r="J51" s="12"/>
      <c r="K51" s="12"/>
      <c r="L51" s="12"/>
      <c r="M51" s="12"/>
      <c r="N51" s="12"/>
      <c r="O51" s="12"/>
      <c r="P51" s="12"/>
      <c r="Q51" s="12"/>
      <c r="R51" s="12"/>
      <c r="S51" s="12"/>
      <c r="T51" s="13"/>
    </row>
    <row r="52" spans="1:20" x14ac:dyDescent="0.3">
      <c r="A52" s="14"/>
      <c r="B52" s="12"/>
      <c r="C52" s="35"/>
      <c r="D52" s="35"/>
      <c r="E52" s="35"/>
      <c r="F52" s="35"/>
      <c r="G52" s="35"/>
      <c r="H52" s="12"/>
      <c r="I52" s="12" t="s">
        <v>7</v>
      </c>
      <c r="J52" s="12"/>
      <c r="K52" s="12"/>
      <c r="L52" s="12"/>
      <c r="M52" s="12"/>
      <c r="N52" s="12"/>
      <c r="O52" s="12"/>
      <c r="P52" s="12"/>
      <c r="Q52" s="12"/>
      <c r="R52" s="12"/>
      <c r="S52" s="12"/>
      <c r="T52" s="13"/>
    </row>
    <row r="53" spans="1:20" x14ac:dyDescent="0.3">
      <c r="A53" s="14"/>
      <c r="B53" s="12"/>
      <c r="C53" s="7"/>
      <c r="D53" s="7">
        <f>IF(ISBLANK(C53),,$B$51)</f>
        <v>0</v>
      </c>
      <c r="E53" s="5"/>
      <c r="F53" s="5">
        <f>IF(ISBLANK(E53),,$B$51/2)</f>
        <v>0</v>
      </c>
      <c r="G53" s="3"/>
      <c r="H53" s="12"/>
      <c r="I53" s="12"/>
      <c r="J53" s="12"/>
      <c r="K53" s="12" t="s">
        <v>8</v>
      </c>
      <c r="L53" s="12"/>
      <c r="M53" s="12"/>
      <c r="N53" s="12"/>
      <c r="O53" s="12"/>
      <c r="P53" s="12"/>
      <c r="Q53" s="12"/>
      <c r="R53" s="12"/>
      <c r="S53" s="12"/>
      <c r="T53" s="15" t="s">
        <v>9</v>
      </c>
    </row>
    <row r="54" spans="1:20" x14ac:dyDescent="0.3">
      <c r="A54" s="14"/>
      <c r="B54" s="12"/>
      <c r="C54" s="7"/>
      <c r="D54" s="7">
        <f t="shared" ref="D54:D56" si="4">IF(ISBLANK(C54),,$B$51)</f>
        <v>0</v>
      </c>
      <c r="E54" s="5"/>
      <c r="F54" s="5">
        <f t="shared" ref="F54:F56" si="5">IF(ISBLANK(E54),,$B$51/2)</f>
        <v>0</v>
      </c>
      <c r="G54" s="4"/>
      <c r="H54" s="12"/>
      <c r="I54" s="12"/>
      <c r="J54" s="12"/>
      <c r="K54" s="12" t="s">
        <v>10</v>
      </c>
      <c r="L54" s="12"/>
      <c r="M54" s="12"/>
      <c r="N54" s="12"/>
      <c r="O54" s="12"/>
      <c r="P54" s="12"/>
      <c r="Q54" s="12"/>
      <c r="R54" s="12"/>
      <c r="S54" s="12"/>
      <c r="T54" s="15" t="s">
        <v>11</v>
      </c>
    </row>
    <row r="55" spans="1:20" x14ac:dyDescent="0.3">
      <c r="A55" s="14"/>
      <c r="B55" s="12"/>
      <c r="C55" s="7"/>
      <c r="D55" s="7">
        <f t="shared" si="4"/>
        <v>0</v>
      </c>
      <c r="E55" s="6"/>
      <c r="F55" s="5">
        <f t="shared" si="5"/>
        <v>0</v>
      </c>
      <c r="G55" s="4"/>
      <c r="H55" s="12"/>
      <c r="I55" s="12"/>
      <c r="J55" s="12"/>
      <c r="K55" s="12" t="s">
        <v>12</v>
      </c>
      <c r="L55" s="12"/>
      <c r="M55" s="12"/>
      <c r="N55" s="12"/>
      <c r="O55" s="12"/>
      <c r="P55" s="12"/>
      <c r="Q55" s="12"/>
      <c r="R55" s="12"/>
      <c r="S55" s="12"/>
      <c r="T55" s="15" t="s">
        <v>13</v>
      </c>
    </row>
    <row r="56" spans="1:20" ht="15" thickBot="1" x14ac:dyDescent="0.35">
      <c r="A56" s="14"/>
      <c r="B56" s="12"/>
      <c r="C56" s="7" t="s">
        <v>159</v>
      </c>
      <c r="D56" s="7">
        <f t="shared" si="4"/>
        <v>10</v>
      </c>
      <c r="E56" s="5"/>
      <c r="F56" s="5">
        <f t="shared" si="5"/>
        <v>0</v>
      </c>
      <c r="G56" s="4"/>
      <c r="H56" s="12"/>
      <c r="I56" s="12"/>
      <c r="J56" s="12"/>
      <c r="K56" s="12" t="s">
        <v>67</v>
      </c>
      <c r="L56" s="12"/>
      <c r="M56" s="157" t="s">
        <v>160</v>
      </c>
      <c r="N56" s="158"/>
      <c r="O56" s="158"/>
      <c r="P56" s="158"/>
      <c r="Q56" s="158"/>
      <c r="R56" s="159"/>
      <c r="S56" s="12"/>
      <c r="T56" s="15" t="s">
        <v>14</v>
      </c>
    </row>
    <row r="57" spans="1:20" ht="15" thickBot="1" x14ac:dyDescent="0.35">
      <c r="A57" s="14"/>
      <c r="B57" s="12">
        <v>10</v>
      </c>
      <c r="C57" s="135">
        <f>SUM(D58:D58)+SUM(F58:F58)</f>
        <v>0</v>
      </c>
      <c r="D57" s="136"/>
      <c r="E57" s="136"/>
      <c r="F57" s="136"/>
      <c r="G57" s="137"/>
      <c r="H57" s="27" t="s">
        <v>47</v>
      </c>
      <c r="I57" s="12"/>
      <c r="J57" s="12"/>
      <c r="K57" s="12"/>
      <c r="L57" s="12"/>
      <c r="M57" s="12"/>
      <c r="N57" s="12"/>
      <c r="O57" s="12"/>
      <c r="P57" s="12"/>
      <c r="Q57" s="12"/>
      <c r="R57" s="12"/>
      <c r="S57" s="12"/>
      <c r="T57" s="13"/>
    </row>
    <row r="58" spans="1:20" ht="15" thickBot="1" x14ac:dyDescent="0.35">
      <c r="A58" s="14"/>
      <c r="B58" s="12"/>
      <c r="C58" s="36"/>
      <c r="D58" s="36">
        <f>IF(ISBLANK(C58),,$B$57)</f>
        <v>0</v>
      </c>
      <c r="E58" s="37"/>
      <c r="F58" s="37">
        <f>IF(ISBLANK(E58),,$B$57/2)</f>
        <v>0</v>
      </c>
      <c r="G58" s="38"/>
      <c r="H58" s="12"/>
      <c r="I58" s="60" t="s">
        <v>81</v>
      </c>
      <c r="J58" s="12"/>
      <c r="K58" s="12"/>
      <c r="L58" s="12"/>
      <c r="M58" s="12"/>
      <c r="N58" s="12"/>
      <c r="O58" s="12"/>
      <c r="P58" s="12"/>
      <c r="Q58" s="12"/>
      <c r="R58" s="12"/>
      <c r="S58" s="12"/>
      <c r="T58" s="13"/>
    </row>
    <row r="59" spans="1:20" ht="15" thickBot="1" x14ac:dyDescent="0.35">
      <c r="A59" s="14"/>
      <c r="B59" s="12">
        <v>20</v>
      </c>
      <c r="C59" s="135">
        <f>SUM(D60:D62)+SUM(F60:F62)</f>
        <v>0</v>
      </c>
      <c r="D59" s="136"/>
      <c r="E59" s="136"/>
      <c r="F59" s="136"/>
      <c r="G59" s="137"/>
      <c r="H59" s="27" t="s">
        <v>48</v>
      </c>
      <c r="I59" s="12"/>
      <c r="J59" s="12"/>
      <c r="K59" s="12"/>
      <c r="L59" s="12"/>
      <c r="M59" s="12"/>
      <c r="N59" s="12"/>
      <c r="O59" s="12"/>
      <c r="P59" s="12"/>
      <c r="Q59" s="12"/>
      <c r="R59" s="12"/>
      <c r="S59" s="12"/>
      <c r="T59" s="13"/>
    </row>
    <row r="60" spans="1:20" x14ac:dyDescent="0.3">
      <c r="A60" s="14"/>
      <c r="B60" s="12"/>
      <c r="C60" s="35"/>
      <c r="D60" s="35"/>
      <c r="E60" s="35"/>
      <c r="F60" s="35"/>
      <c r="G60" s="35"/>
      <c r="H60" s="12"/>
      <c r="I60" s="12" t="s">
        <v>15</v>
      </c>
      <c r="J60" s="12"/>
      <c r="K60" s="12"/>
      <c r="L60" s="12"/>
      <c r="M60" s="12"/>
      <c r="N60" s="12"/>
      <c r="O60" s="12"/>
      <c r="P60" s="12"/>
      <c r="Q60" s="12"/>
      <c r="R60" s="12"/>
      <c r="S60" s="12"/>
      <c r="T60" s="13"/>
    </row>
    <row r="61" spans="1:20" x14ac:dyDescent="0.3">
      <c r="A61" s="14"/>
      <c r="B61" s="12"/>
      <c r="C61" s="7"/>
      <c r="D61" s="7">
        <f>IF(ISBLANK(C61),,$B$59/2)</f>
        <v>0</v>
      </c>
      <c r="E61" s="5"/>
      <c r="F61" s="5">
        <f>IF(ISBLANK(E61),,$B$59/4)</f>
        <v>0</v>
      </c>
      <c r="G61" s="4"/>
      <c r="H61" s="12"/>
      <c r="I61" s="12"/>
      <c r="J61" s="12" t="s">
        <v>83</v>
      </c>
      <c r="K61" s="12"/>
      <c r="L61" s="12"/>
      <c r="M61" s="12"/>
      <c r="N61" s="12"/>
      <c r="O61" s="12"/>
      <c r="P61" s="12"/>
      <c r="Q61" s="12"/>
      <c r="R61" s="12"/>
      <c r="S61" s="12"/>
      <c r="T61" s="13"/>
    </row>
    <row r="62" spans="1:20" ht="15" thickBot="1" x14ac:dyDescent="0.35">
      <c r="A62" s="14"/>
      <c r="B62" s="12"/>
      <c r="C62" s="7"/>
      <c r="D62" s="7">
        <f>IF(ISBLANK(C62),,$B$59/2)</f>
        <v>0</v>
      </c>
      <c r="E62" s="5"/>
      <c r="F62" s="5">
        <f>IF(ISBLANK(E62),,$B$59/4)</f>
        <v>0</v>
      </c>
      <c r="G62" s="4"/>
      <c r="H62" s="12"/>
      <c r="I62" s="12"/>
      <c r="J62" s="12" t="s">
        <v>82</v>
      </c>
      <c r="K62" s="12"/>
      <c r="L62" s="12"/>
      <c r="M62" s="12"/>
      <c r="N62" s="12"/>
      <c r="O62" s="12"/>
      <c r="P62" s="12"/>
      <c r="Q62" s="12"/>
      <c r="R62" s="12"/>
      <c r="S62" s="12"/>
      <c r="T62" s="13"/>
    </row>
    <row r="63" spans="1:20" ht="15" thickBot="1" x14ac:dyDescent="0.35">
      <c r="A63" s="14"/>
      <c r="B63" s="12">
        <v>10</v>
      </c>
      <c r="C63" s="135">
        <f>SUM(D64)+SUM(F64)</f>
        <v>0</v>
      </c>
      <c r="D63" s="136"/>
      <c r="E63" s="136"/>
      <c r="F63" s="136"/>
      <c r="G63" s="137"/>
      <c r="H63" s="27" t="s">
        <v>91</v>
      </c>
      <c r="I63" s="12"/>
      <c r="J63" s="12"/>
      <c r="K63" s="12"/>
      <c r="L63" s="12"/>
      <c r="M63" s="12"/>
      <c r="N63" s="12"/>
      <c r="O63" s="12"/>
      <c r="P63" s="12"/>
      <c r="Q63" s="12"/>
      <c r="R63" s="12"/>
      <c r="S63" s="12"/>
      <c r="T63" s="13"/>
    </row>
    <row r="64" spans="1:20" ht="15" thickBot="1" x14ac:dyDescent="0.35">
      <c r="A64" s="14"/>
      <c r="B64" s="12"/>
      <c r="C64" s="7"/>
      <c r="D64" s="7">
        <f>IF(ISBLANK(C64),,$B$63)</f>
        <v>0</v>
      </c>
      <c r="E64" s="5"/>
      <c r="F64" s="5">
        <f>IF(ISBLANK(E64),,$B$63/2)</f>
        <v>0</v>
      </c>
      <c r="G64" s="2"/>
      <c r="H64" s="12"/>
      <c r="I64" s="12" t="s">
        <v>71</v>
      </c>
      <c r="J64" s="12"/>
      <c r="K64" s="12"/>
      <c r="L64" s="12"/>
      <c r="M64" s="12"/>
      <c r="N64" s="12"/>
      <c r="O64" s="12"/>
      <c r="P64" s="12"/>
      <c r="Q64" s="12"/>
      <c r="R64" s="12"/>
      <c r="S64" s="12"/>
      <c r="T64" s="13"/>
    </row>
    <row r="65" spans="1:25" ht="15" thickBot="1" x14ac:dyDescent="0.35">
      <c r="A65" s="14"/>
      <c r="B65" s="12">
        <v>30</v>
      </c>
      <c r="C65" s="135">
        <f>SUM(D66:D70)+SUM(F66:F70)</f>
        <v>0</v>
      </c>
      <c r="D65" s="136"/>
      <c r="E65" s="136"/>
      <c r="F65" s="136"/>
      <c r="G65" s="137"/>
      <c r="H65" s="27" t="s">
        <v>49</v>
      </c>
      <c r="I65" s="12"/>
      <c r="J65" s="12"/>
      <c r="K65" s="12"/>
      <c r="L65" s="12"/>
      <c r="M65" s="12"/>
      <c r="N65" s="12"/>
      <c r="O65" s="12"/>
      <c r="P65" s="12"/>
      <c r="Q65" s="12"/>
      <c r="R65" s="12"/>
      <c r="S65" s="12"/>
      <c r="T65" s="13"/>
    </row>
    <row r="66" spans="1:25" x14ac:dyDescent="0.3">
      <c r="A66" s="14"/>
      <c r="B66" s="12"/>
      <c r="C66" s="35"/>
      <c r="D66" s="35"/>
      <c r="E66" s="35"/>
      <c r="F66" s="35"/>
      <c r="G66" s="35"/>
      <c r="H66" s="12"/>
      <c r="I66" s="12" t="s">
        <v>20</v>
      </c>
      <c r="J66" s="12"/>
      <c r="K66" s="12"/>
      <c r="L66" s="12"/>
      <c r="M66" s="12"/>
      <c r="N66" s="12"/>
      <c r="O66" s="12"/>
      <c r="P66" s="12"/>
      <c r="Q66" s="12"/>
      <c r="R66" s="12"/>
      <c r="S66" s="12"/>
      <c r="T66" s="15" t="s">
        <v>19</v>
      </c>
    </row>
    <row r="67" spans="1:25" x14ac:dyDescent="0.3">
      <c r="A67" s="14"/>
      <c r="B67" s="12"/>
      <c r="C67" s="7"/>
      <c r="D67" s="7">
        <f>IF(ISBLANK(C67),,$B$65/4)</f>
        <v>0</v>
      </c>
      <c r="E67" s="5"/>
      <c r="F67" s="6">
        <f>IF(ISBLANK(E67),,$B$65/8)</f>
        <v>0</v>
      </c>
      <c r="G67" s="4"/>
      <c r="H67" s="12"/>
      <c r="I67" s="12"/>
      <c r="J67" s="12" t="s">
        <v>16</v>
      </c>
      <c r="K67" s="12"/>
      <c r="L67" s="12"/>
      <c r="M67" s="12"/>
      <c r="N67" s="12"/>
      <c r="O67" s="12"/>
      <c r="P67" s="12"/>
      <c r="Q67" s="12"/>
      <c r="R67" s="12"/>
      <c r="S67" s="12"/>
      <c r="T67" s="13"/>
    </row>
    <row r="68" spans="1:25" x14ac:dyDescent="0.3">
      <c r="A68" s="14"/>
      <c r="B68" s="12"/>
      <c r="C68" s="7"/>
      <c r="D68" s="7">
        <f t="shared" ref="D68:D70" si="6">IF(ISBLANK(C68),,$B$65/4)</f>
        <v>0</v>
      </c>
      <c r="E68" s="6"/>
      <c r="F68" s="6">
        <f t="shared" ref="F68:F70" si="7">IF(ISBLANK(E68),,$B$65/8)</f>
        <v>0</v>
      </c>
      <c r="G68" s="4"/>
      <c r="H68" s="12"/>
      <c r="I68" s="12"/>
      <c r="J68" s="12" t="s">
        <v>17</v>
      </c>
      <c r="K68" s="12"/>
      <c r="L68" s="12"/>
      <c r="M68" s="12"/>
      <c r="N68" s="12"/>
      <c r="O68" s="12"/>
      <c r="P68" s="12"/>
      <c r="Q68" s="12"/>
      <c r="R68" s="12"/>
      <c r="S68" s="12"/>
      <c r="T68" s="13"/>
    </row>
    <row r="69" spans="1:25" x14ac:dyDescent="0.3">
      <c r="A69" s="14"/>
      <c r="B69" s="12"/>
      <c r="C69" s="7"/>
      <c r="D69" s="7">
        <f t="shared" si="6"/>
        <v>0</v>
      </c>
      <c r="E69" s="5"/>
      <c r="F69" s="6">
        <f t="shared" si="7"/>
        <v>0</v>
      </c>
      <c r="G69" s="4"/>
      <c r="H69" s="12"/>
      <c r="I69" s="12"/>
      <c r="J69" s="12" t="s">
        <v>18</v>
      </c>
      <c r="K69" s="12"/>
      <c r="L69" s="12"/>
      <c r="M69" s="12"/>
      <c r="N69" s="12"/>
      <c r="O69" s="12"/>
      <c r="P69" s="12"/>
      <c r="Q69" s="12"/>
      <c r="R69" s="12"/>
      <c r="S69" s="12"/>
      <c r="T69" s="13"/>
    </row>
    <row r="70" spans="1:25" x14ac:dyDescent="0.3">
      <c r="A70" s="14"/>
      <c r="B70" s="12"/>
      <c r="C70" s="7"/>
      <c r="D70" s="7">
        <f t="shared" si="6"/>
        <v>0</v>
      </c>
      <c r="E70" s="6"/>
      <c r="F70" s="6">
        <f t="shared" si="7"/>
        <v>0</v>
      </c>
      <c r="G70" s="4"/>
      <c r="H70" s="12"/>
      <c r="I70" s="12"/>
      <c r="J70" s="12" t="s">
        <v>72</v>
      </c>
      <c r="K70" s="12"/>
      <c r="L70" s="12"/>
      <c r="M70" s="12"/>
      <c r="N70" s="12"/>
      <c r="O70" s="12"/>
      <c r="P70" s="12"/>
      <c r="Q70" s="12"/>
      <c r="R70" s="12"/>
      <c r="S70" s="12"/>
      <c r="T70" s="13"/>
    </row>
    <row r="71" spans="1:25" ht="15" thickBot="1" x14ac:dyDescent="0.35">
      <c r="A71" s="24"/>
      <c r="B71" s="25"/>
      <c r="C71" s="25"/>
      <c r="D71" s="25"/>
      <c r="E71" s="25"/>
      <c r="F71" s="25"/>
      <c r="G71" s="25"/>
      <c r="H71" s="25"/>
      <c r="I71" s="25"/>
      <c r="J71" s="25"/>
      <c r="K71" s="25"/>
      <c r="L71" s="25"/>
      <c r="M71" s="25"/>
      <c r="N71" s="25"/>
      <c r="O71" s="25"/>
      <c r="P71" s="25"/>
      <c r="Q71" s="25"/>
      <c r="R71" s="25"/>
      <c r="S71" s="25"/>
      <c r="T71" s="26"/>
    </row>
    <row r="72" spans="1:25" ht="49.2" customHeight="1" x14ac:dyDescent="0.3">
      <c r="A72" s="28" t="s">
        <v>39</v>
      </c>
      <c r="B72" s="154" t="s">
        <v>31</v>
      </c>
      <c r="C72" s="154"/>
      <c r="D72" s="154"/>
      <c r="E72" s="154"/>
      <c r="F72" s="154"/>
      <c r="G72" s="154"/>
      <c r="H72" s="155" t="s">
        <v>92</v>
      </c>
      <c r="I72" s="155"/>
      <c r="J72" s="155"/>
      <c r="K72" s="155"/>
      <c r="L72" s="155"/>
      <c r="M72" s="155"/>
      <c r="N72" s="155"/>
      <c r="O72" s="155"/>
      <c r="P72" s="155"/>
      <c r="Q72" s="155"/>
      <c r="R72" s="155"/>
      <c r="S72" s="155"/>
      <c r="T72" s="156"/>
    </row>
    <row r="73" spans="1:25" x14ac:dyDescent="0.3">
      <c r="A73" s="29"/>
      <c r="B73" s="140" t="s">
        <v>32</v>
      </c>
      <c r="C73" s="140"/>
      <c r="D73" s="140"/>
      <c r="E73" s="140"/>
      <c r="F73" s="140"/>
      <c r="G73" s="140"/>
      <c r="H73" s="138" t="s">
        <v>40</v>
      </c>
      <c r="I73" s="138"/>
      <c r="J73" s="138"/>
      <c r="K73" s="138"/>
      <c r="L73" s="138"/>
      <c r="M73" s="138"/>
      <c r="N73" s="138"/>
      <c r="O73" s="138"/>
      <c r="P73" s="138"/>
      <c r="Q73" s="138"/>
      <c r="R73" s="138"/>
      <c r="S73" s="138"/>
      <c r="T73" s="139"/>
    </row>
    <row r="74" spans="1:25" x14ac:dyDescent="0.3">
      <c r="A74" s="29"/>
      <c r="B74" s="140" t="s">
        <v>34</v>
      </c>
      <c r="C74" s="140"/>
      <c r="D74" s="140"/>
      <c r="E74" s="140"/>
      <c r="F74" s="140"/>
      <c r="G74" s="140"/>
      <c r="H74" s="138" t="s">
        <v>58</v>
      </c>
      <c r="I74" s="138"/>
      <c r="J74" s="138"/>
      <c r="K74" s="138"/>
      <c r="L74" s="138"/>
      <c r="M74" s="138"/>
      <c r="N74" s="138"/>
      <c r="O74" s="138"/>
      <c r="P74" s="138"/>
      <c r="Q74" s="138"/>
      <c r="R74" s="138"/>
      <c r="S74" s="138"/>
      <c r="T74" s="139"/>
    </row>
    <row r="75" spans="1:25" x14ac:dyDescent="0.3">
      <c r="A75" s="29"/>
      <c r="B75" s="140" t="s">
        <v>35</v>
      </c>
      <c r="C75" s="140"/>
      <c r="D75" s="140"/>
      <c r="E75" s="140"/>
      <c r="F75" s="140"/>
      <c r="G75" s="140"/>
      <c r="H75" s="138" t="s">
        <v>41</v>
      </c>
      <c r="I75" s="138"/>
      <c r="J75" s="138"/>
      <c r="K75" s="138"/>
      <c r="L75" s="138"/>
      <c r="M75" s="138"/>
      <c r="N75" s="138"/>
      <c r="O75" s="138"/>
      <c r="P75" s="138"/>
      <c r="Q75" s="138"/>
      <c r="R75" s="138"/>
      <c r="S75" s="138"/>
      <c r="T75" s="139"/>
    </row>
    <row r="76" spans="1:25" x14ac:dyDescent="0.3">
      <c r="A76" s="29"/>
      <c r="B76" s="140" t="s">
        <v>37</v>
      </c>
      <c r="C76" s="140"/>
      <c r="D76" s="140"/>
      <c r="E76" s="140"/>
      <c r="F76" s="140"/>
      <c r="G76" s="140"/>
      <c r="H76" s="138" t="s">
        <v>93</v>
      </c>
      <c r="I76" s="138"/>
      <c r="J76" s="138"/>
      <c r="K76" s="138"/>
      <c r="L76" s="138"/>
      <c r="M76" s="138"/>
      <c r="N76" s="138"/>
      <c r="O76" s="138"/>
      <c r="P76" s="138"/>
      <c r="Q76" s="138"/>
      <c r="R76" s="138"/>
      <c r="S76" s="138"/>
      <c r="T76" s="139"/>
    </row>
    <row r="77" spans="1:25" x14ac:dyDescent="0.3">
      <c r="A77" s="29"/>
      <c r="B77" s="140" t="s">
        <v>29</v>
      </c>
      <c r="C77" s="140"/>
      <c r="D77" s="140"/>
      <c r="E77" s="140"/>
      <c r="F77" s="140"/>
      <c r="G77" s="140"/>
      <c r="H77" s="50">
        <v>50</v>
      </c>
      <c r="I77" s="47"/>
      <c r="J77" s="47"/>
      <c r="K77" s="47"/>
      <c r="L77" s="47"/>
      <c r="M77" s="47"/>
      <c r="N77" s="47"/>
      <c r="O77" s="47"/>
      <c r="P77" s="47"/>
      <c r="Q77" s="47"/>
      <c r="R77" s="47"/>
      <c r="S77" s="47"/>
      <c r="T77" s="48"/>
    </row>
    <row r="78" spans="1:25" ht="121.8" thickBot="1" x14ac:dyDescent="0.35">
      <c r="A78" s="51" t="s">
        <v>62</v>
      </c>
      <c r="B78" s="10" t="s">
        <v>29</v>
      </c>
      <c r="C78" s="10" t="s">
        <v>84</v>
      </c>
      <c r="D78" s="10"/>
      <c r="E78" s="10" t="s">
        <v>85</v>
      </c>
      <c r="F78" s="10"/>
      <c r="G78" s="10" t="s">
        <v>86</v>
      </c>
      <c r="H78" s="11"/>
      <c r="I78" s="12"/>
      <c r="J78" s="12"/>
      <c r="K78" s="12"/>
      <c r="L78" s="12"/>
      <c r="M78" s="12"/>
      <c r="N78" s="12"/>
      <c r="O78" s="12"/>
      <c r="P78" s="12"/>
      <c r="Q78" s="12"/>
      <c r="R78" s="12"/>
      <c r="S78" s="12"/>
      <c r="T78" s="13" t="s">
        <v>80</v>
      </c>
      <c r="U78" s="9"/>
      <c r="V78" s="9"/>
      <c r="W78" s="9"/>
      <c r="X78" s="9"/>
      <c r="Y78" s="9"/>
    </row>
    <row r="79" spans="1:25" ht="16.2" thickBot="1" x14ac:dyDescent="0.35">
      <c r="A79" s="54">
        <f>(C79+C81+C86+C94+C96)/100*5+1</f>
        <v>2.1428571428571428</v>
      </c>
      <c r="B79" s="12">
        <v>10</v>
      </c>
      <c r="C79" s="135">
        <f>SUM(D80:D80)+SUM(F80:F80)</f>
        <v>0</v>
      </c>
      <c r="D79" s="136"/>
      <c r="E79" s="136"/>
      <c r="F79" s="136"/>
      <c r="G79" s="137"/>
      <c r="H79" s="27" t="s">
        <v>50</v>
      </c>
      <c r="I79" s="12"/>
      <c r="J79" s="12"/>
      <c r="K79" s="12"/>
      <c r="L79" s="12"/>
      <c r="M79" s="12"/>
      <c r="N79" s="12"/>
      <c r="O79" s="12"/>
      <c r="P79" s="12"/>
      <c r="Q79" s="12"/>
      <c r="R79" s="12"/>
      <c r="S79" s="12"/>
      <c r="T79" s="13"/>
    </row>
    <row r="80" spans="1:25" ht="15" thickBot="1" x14ac:dyDescent="0.35">
      <c r="A80" s="14"/>
      <c r="B80" s="12"/>
      <c r="C80" s="7"/>
      <c r="D80" s="7">
        <f>IF(ISBLANK(C80),,$B$79)</f>
        <v>0</v>
      </c>
      <c r="E80" s="5"/>
      <c r="F80" s="5">
        <f>IF(ISBLANK(E80),,$B$79/2)</f>
        <v>0</v>
      </c>
      <c r="G80" s="4"/>
      <c r="H80" s="12"/>
      <c r="I80" s="60" t="s">
        <v>111</v>
      </c>
      <c r="J80" s="60"/>
      <c r="K80" s="60"/>
      <c r="L80" s="60"/>
      <c r="M80" s="60"/>
      <c r="N80" s="60"/>
      <c r="O80" s="60"/>
      <c r="P80" s="60"/>
      <c r="Q80" s="60"/>
      <c r="R80" s="60"/>
      <c r="S80" s="12"/>
      <c r="T80" s="15"/>
    </row>
    <row r="81" spans="1:20" ht="15" thickBot="1" x14ac:dyDescent="0.35">
      <c r="A81" s="14"/>
      <c r="B81" s="12">
        <v>10</v>
      </c>
      <c r="C81" s="135">
        <f>SUM(D82:D85)+SUM(F82:F85)</f>
        <v>0</v>
      </c>
      <c r="D81" s="136"/>
      <c r="E81" s="136"/>
      <c r="F81" s="136"/>
      <c r="G81" s="137"/>
      <c r="H81" s="27" t="s">
        <v>51</v>
      </c>
      <c r="I81" s="12"/>
      <c r="J81" s="12"/>
      <c r="K81" s="12"/>
      <c r="L81" s="12"/>
      <c r="M81" s="12"/>
      <c r="N81" s="12"/>
      <c r="O81" s="12"/>
      <c r="P81" s="12"/>
      <c r="Q81" s="12"/>
      <c r="R81" s="12"/>
      <c r="S81" s="12"/>
      <c r="T81" s="13"/>
    </row>
    <row r="82" spans="1:20" x14ac:dyDescent="0.3">
      <c r="A82" s="14"/>
      <c r="B82" s="12"/>
      <c r="C82" s="7"/>
      <c r="D82" s="7">
        <f>IF(ISBLANK(C82),,$B$81/4)</f>
        <v>0</v>
      </c>
      <c r="E82" s="5"/>
      <c r="F82" s="5">
        <f>IF(ISBLANK(E82),,$B$81/8)</f>
        <v>0</v>
      </c>
      <c r="G82" s="4"/>
      <c r="H82" s="12"/>
      <c r="I82" s="12" t="s">
        <v>26</v>
      </c>
      <c r="J82" s="12"/>
      <c r="K82" s="12"/>
      <c r="L82" s="12"/>
      <c r="M82" s="12"/>
      <c r="N82" s="12"/>
      <c r="O82" s="12"/>
      <c r="P82" s="12"/>
      <c r="Q82" s="12"/>
      <c r="R82" s="12"/>
      <c r="S82" s="12"/>
      <c r="T82" s="13" t="s">
        <v>73</v>
      </c>
    </row>
    <row r="83" spans="1:20" x14ac:dyDescent="0.3">
      <c r="A83" s="14"/>
      <c r="B83" s="12"/>
      <c r="C83" s="7"/>
      <c r="D83" s="7">
        <f t="shared" ref="D83:D85" si="8">IF(ISBLANK(C83),,$B$81/4)</f>
        <v>0</v>
      </c>
      <c r="E83" s="6"/>
      <c r="F83" s="5">
        <f t="shared" ref="F83:F85" si="9">IF(ISBLANK(E83),,$B$81/8)</f>
        <v>0</v>
      </c>
      <c r="G83" s="4"/>
      <c r="H83" s="12"/>
      <c r="I83" s="12" t="s">
        <v>21</v>
      </c>
      <c r="J83" s="12"/>
      <c r="K83" s="12"/>
      <c r="L83" s="12"/>
      <c r="M83" s="12"/>
      <c r="N83" s="12"/>
      <c r="O83" s="12"/>
      <c r="P83" s="12"/>
      <c r="Q83" s="12"/>
      <c r="R83" s="12"/>
      <c r="S83" s="12"/>
      <c r="T83" s="13"/>
    </row>
    <row r="84" spans="1:20" x14ac:dyDescent="0.3">
      <c r="A84" s="14"/>
      <c r="B84" s="12"/>
      <c r="C84" s="7"/>
      <c r="D84" s="7">
        <f t="shared" si="8"/>
        <v>0</v>
      </c>
      <c r="E84" s="5"/>
      <c r="F84" s="5">
        <f t="shared" si="9"/>
        <v>0</v>
      </c>
      <c r="G84" s="4"/>
      <c r="H84" s="12"/>
      <c r="I84" s="12" t="s">
        <v>22</v>
      </c>
      <c r="J84" s="12"/>
      <c r="K84" s="12"/>
      <c r="L84" s="12"/>
      <c r="M84" s="12"/>
      <c r="N84" s="12"/>
      <c r="O84" s="12"/>
      <c r="P84" s="12"/>
      <c r="Q84" s="12"/>
      <c r="R84" s="12"/>
      <c r="S84" s="12"/>
      <c r="T84" s="13"/>
    </row>
    <row r="85" spans="1:20" ht="15" thickBot="1" x14ac:dyDescent="0.35">
      <c r="A85" s="14"/>
      <c r="B85" s="12"/>
      <c r="C85" s="7"/>
      <c r="D85" s="7">
        <f t="shared" si="8"/>
        <v>0</v>
      </c>
      <c r="E85" s="6"/>
      <c r="F85" s="5">
        <f t="shared" si="9"/>
        <v>0</v>
      </c>
      <c r="G85" s="4"/>
      <c r="H85" s="12"/>
      <c r="I85" s="12" t="s">
        <v>23</v>
      </c>
      <c r="J85" s="12"/>
      <c r="K85" s="12"/>
      <c r="L85" s="12"/>
      <c r="M85" s="12"/>
      <c r="N85" s="12"/>
      <c r="O85" s="12"/>
      <c r="P85" s="12"/>
      <c r="Q85" s="12"/>
      <c r="R85" s="12"/>
      <c r="S85" s="12"/>
      <c r="T85" s="13"/>
    </row>
    <row r="86" spans="1:20" ht="15" thickBot="1" x14ac:dyDescent="0.35">
      <c r="A86" s="14"/>
      <c r="B86" s="12">
        <v>40</v>
      </c>
      <c r="C86" s="135">
        <f>SUM(D87:D93)+SUM(F87:F93)</f>
        <v>22.857142857142858</v>
      </c>
      <c r="D86" s="136"/>
      <c r="E86" s="136"/>
      <c r="F86" s="136"/>
      <c r="G86" s="137"/>
      <c r="H86" s="27" t="s">
        <v>52</v>
      </c>
      <c r="I86" s="12"/>
      <c r="J86" s="12"/>
      <c r="K86" s="12"/>
      <c r="L86" s="12"/>
      <c r="M86" s="12"/>
      <c r="N86" s="12"/>
      <c r="O86" s="12"/>
      <c r="P86" s="12"/>
      <c r="Q86" s="12"/>
      <c r="R86" s="12"/>
      <c r="S86" s="12"/>
      <c r="T86" s="13"/>
    </row>
    <row r="87" spans="1:20" x14ac:dyDescent="0.3">
      <c r="A87" s="14"/>
      <c r="B87" s="12"/>
      <c r="C87" s="7"/>
      <c r="D87" s="7">
        <f>IF(ISBLANK(C87),,$B$86/7)</f>
        <v>0</v>
      </c>
      <c r="E87" s="5"/>
      <c r="F87" s="5">
        <f>IF(ISBLANK(E87),,$B$86/14)</f>
        <v>0</v>
      </c>
      <c r="G87" s="4"/>
      <c r="H87" s="12"/>
      <c r="I87" s="12" t="s">
        <v>2</v>
      </c>
      <c r="J87" s="12"/>
      <c r="K87" s="12"/>
      <c r="L87" s="12"/>
      <c r="M87" s="12"/>
      <c r="N87" s="12"/>
      <c r="O87" s="12"/>
      <c r="P87" s="12"/>
      <c r="Q87" s="12"/>
      <c r="R87" s="12"/>
      <c r="S87" s="12"/>
      <c r="T87" s="13"/>
    </row>
    <row r="88" spans="1:20" x14ac:dyDescent="0.3">
      <c r="A88" s="14"/>
      <c r="B88" s="12"/>
      <c r="C88" s="7"/>
      <c r="D88" s="7">
        <f t="shared" ref="D88:D93" si="10">IF(ISBLANK(C88),,$B$86/7)</f>
        <v>0</v>
      </c>
      <c r="E88" s="6"/>
      <c r="F88" s="5">
        <f t="shared" ref="F88:F93" si="11">IF(ISBLANK(E88),,$B$86/14)</f>
        <v>0</v>
      </c>
      <c r="G88" s="4"/>
      <c r="H88" s="12"/>
      <c r="I88" s="12" t="s">
        <v>24</v>
      </c>
      <c r="J88" s="12"/>
      <c r="K88" s="12"/>
      <c r="L88" s="12"/>
      <c r="M88" s="12"/>
      <c r="N88" s="12"/>
      <c r="O88" s="12"/>
      <c r="P88" s="12"/>
      <c r="Q88" s="12"/>
      <c r="R88" s="12"/>
      <c r="S88" s="12"/>
      <c r="T88" s="13"/>
    </row>
    <row r="89" spans="1:20" x14ac:dyDescent="0.3">
      <c r="A89" s="14"/>
      <c r="B89" s="12"/>
      <c r="C89" s="7" t="s">
        <v>159</v>
      </c>
      <c r="D89" s="7">
        <f t="shared" si="10"/>
        <v>5.7142857142857144</v>
      </c>
      <c r="E89" s="5"/>
      <c r="F89" s="5">
        <f t="shared" si="11"/>
        <v>0</v>
      </c>
      <c r="G89" s="4"/>
      <c r="H89" s="12"/>
      <c r="I89" s="12" t="s">
        <v>16</v>
      </c>
      <c r="J89" s="12"/>
      <c r="K89" s="12"/>
      <c r="L89" s="12"/>
      <c r="M89" s="12"/>
      <c r="N89" s="12"/>
      <c r="O89" s="12"/>
      <c r="P89" s="12"/>
      <c r="Q89" s="12"/>
      <c r="R89" s="12"/>
      <c r="S89" s="12"/>
      <c r="T89" s="13"/>
    </row>
    <row r="90" spans="1:20" x14ac:dyDescent="0.3">
      <c r="A90" s="14"/>
      <c r="B90" s="12"/>
      <c r="C90" s="7" t="s">
        <v>159</v>
      </c>
      <c r="D90" s="7">
        <f t="shared" si="10"/>
        <v>5.7142857142857144</v>
      </c>
      <c r="E90" s="6"/>
      <c r="F90" s="5">
        <f t="shared" si="11"/>
        <v>0</v>
      </c>
      <c r="G90" s="4"/>
      <c r="H90" s="12"/>
      <c r="I90" s="12" t="s">
        <v>17</v>
      </c>
      <c r="J90" s="12"/>
      <c r="K90" s="12"/>
      <c r="L90" s="12"/>
      <c r="M90" s="12"/>
      <c r="N90" s="12"/>
      <c r="O90" s="12"/>
      <c r="P90" s="12"/>
      <c r="Q90" s="12"/>
      <c r="R90" s="12"/>
      <c r="S90" s="12"/>
      <c r="T90" s="13"/>
    </row>
    <row r="91" spans="1:20" x14ac:dyDescent="0.3">
      <c r="A91" s="14"/>
      <c r="B91" s="12"/>
      <c r="C91" s="7"/>
      <c r="D91" s="7">
        <f t="shared" si="10"/>
        <v>0</v>
      </c>
      <c r="E91" s="5"/>
      <c r="F91" s="5">
        <f t="shared" si="11"/>
        <v>0</v>
      </c>
      <c r="G91" s="4"/>
      <c r="H91" s="12"/>
      <c r="I91" s="12" t="s">
        <v>18</v>
      </c>
      <c r="J91" s="12"/>
      <c r="K91" s="12"/>
      <c r="L91" s="12"/>
      <c r="M91" s="12"/>
      <c r="N91" s="12"/>
      <c r="O91" s="12"/>
      <c r="P91" s="12"/>
      <c r="Q91" s="12"/>
      <c r="R91" s="12"/>
      <c r="S91" s="12"/>
      <c r="T91" s="13"/>
    </row>
    <row r="92" spans="1:20" x14ac:dyDescent="0.3">
      <c r="A92" s="14"/>
      <c r="B92" s="12"/>
      <c r="C92" s="7" t="s">
        <v>159</v>
      </c>
      <c r="D92" s="7">
        <f t="shared" si="10"/>
        <v>5.7142857142857144</v>
      </c>
      <c r="E92" s="6"/>
      <c r="F92" s="5">
        <f t="shared" si="11"/>
        <v>0</v>
      </c>
      <c r="G92" s="4"/>
      <c r="H92" s="12"/>
      <c r="I92" s="12" t="s">
        <v>25</v>
      </c>
      <c r="J92" s="12"/>
      <c r="K92" s="12"/>
      <c r="L92" s="12"/>
      <c r="M92" s="12"/>
      <c r="N92" s="12"/>
      <c r="O92" s="12"/>
      <c r="P92" s="12"/>
      <c r="Q92" s="12"/>
      <c r="R92" s="12"/>
      <c r="S92" s="12"/>
      <c r="T92" s="13"/>
    </row>
    <row r="93" spans="1:20" ht="15" thickBot="1" x14ac:dyDescent="0.35">
      <c r="A93" s="14"/>
      <c r="B93" s="12"/>
      <c r="C93" s="7" t="s">
        <v>159</v>
      </c>
      <c r="D93" s="7">
        <f t="shared" si="10"/>
        <v>5.7142857142857144</v>
      </c>
      <c r="E93" s="5"/>
      <c r="F93" s="5">
        <f t="shared" si="11"/>
        <v>0</v>
      </c>
      <c r="G93" s="4"/>
      <c r="H93" s="12"/>
      <c r="I93" s="12" t="s">
        <v>3</v>
      </c>
      <c r="J93" s="12"/>
      <c r="K93" s="12"/>
      <c r="L93" s="12"/>
      <c r="M93" s="12"/>
      <c r="N93" s="12"/>
      <c r="O93" s="12"/>
      <c r="P93" s="12"/>
      <c r="Q93" s="12"/>
      <c r="R93" s="12"/>
      <c r="S93" s="12"/>
      <c r="T93" s="13"/>
    </row>
    <row r="94" spans="1:20" ht="15" thickBot="1" x14ac:dyDescent="0.35">
      <c r="A94" s="14"/>
      <c r="B94" s="12">
        <v>20</v>
      </c>
      <c r="C94" s="135">
        <f>SUM(D95:D95)+SUM(F95:F95)</f>
        <v>0</v>
      </c>
      <c r="D94" s="136"/>
      <c r="E94" s="136"/>
      <c r="F94" s="136"/>
      <c r="G94" s="137"/>
      <c r="H94" s="27" t="s">
        <v>53</v>
      </c>
      <c r="I94" s="12"/>
      <c r="J94" s="12"/>
      <c r="K94" s="12"/>
      <c r="L94" s="12"/>
      <c r="M94" s="12"/>
      <c r="N94" s="12"/>
      <c r="O94" s="12"/>
      <c r="P94" s="12"/>
      <c r="Q94" s="12"/>
      <c r="R94" s="12"/>
      <c r="S94" s="12"/>
      <c r="T94" s="13"/>
    </row>
    <row r="95" spans="1:20" ht="15" thickBot="1" x14ac:dyDescent="0.35">
      <c r="A95" s="14"/>
      <c r="B95" s="12"/>
      <c r="C95" s="7"/>
      <c r="D95" s="7">
        <f>IF(ISBLANK(C95),,$B$94)</f>
        <v>0</v>
      </c>
      <c r="E95" s="6"/>
      <c r="F95" s="5">
        <f>IF(ISBLANK(E95),,$B$94/2)</f>
        <v>0</v>
      </c>
      <c r="G95" s="4"/>
      <c r="H95" s="12"/>
      <c r="I95" s="12" t="s">
        <v>94</v>
      </c>
      <c r="J95" s="12"/>
      <c r="K95" s="12"/>
      <c r="L95" s="12"/>
      <c r="M95" s="12"/>
      <c r="N95" s="12"/>
      <c r="O95" s="12"/>
      <c r="P95" s="12"/>
      <c r="Q95" s="12"/>
      <c r="R95" s="12"/>
      <c r="S95" s="12"/>
      <c r="T95" s="13" t="s">
        <v>74</v>
      </c>
    </row>
    <row r="96" spans="1:20" ht="15" thickBot="1" x14ac:dyDescent="0.35">
      <c r="A96" s="14"/>
      <c r="B96" s="12">
        <v>20</v>
      </c>
      <c r="C96" s="135">
        <f>SUM(D97:D98)+SUM(F97:F98)</f>
        <v>0</v>
      </c>
      <c r="D96" s="136"/>
      <c r="E96" s="136"/>
      <c r="F96" s="136"/>
      <c r="G96" s="137"/>
      <c r="H96" s="27" t="s">
        <v>54</v>
      </c>
      <c r="I96" s="12"/>
      <c r="J96" s="12"/>
      <c r="K96" s="12"/>
      <c r="L96" s="12"/>
      <c r="M96" s="12"/>
      <c r="N96" s="12"/>
      <c r="O96" s="12"/>
      <c r="P96" s="12"/>
      <c r="Q96" s="12"/>
      <c r="R96" s="12"/>
      <c r="S96" s="12"/>
      <c r="T96" s="13" t="s">
        <v>77</v>
      </c>
    </row>
    <row r="97" spans="1:20" x14ac:dyDescent="0.3">
      <c r="A97" s="14"/>
      <c r="B97" s="12"/>
      <c r="C97" s="7"/>
      <c r="D97" s="7">
        <f>IF(ISBLANK(C97),,$B$96/2)</f>
        <v>0</v>
      </c>
      <c r="E97" s="5"/>
      <c r="F97" s="5">
        <f>IF(ISBLANK(E97),,$B$96/4)</f>
        <v>0</v>
      </c>
      <c r="G97" s="4"/>
      <c r="H97" s="12"/>
      <c r="I97" s="12" t="s">
        <v>78</v>
      </c>
      <c r="J97" s="12"/>
      <c r="K97" s="12"/>
      <c r="L97" s="12"/>
      <c r="M97" s="12"/>
      <c r="N97" s="12"/>
      <c r="O97" s="12"/>
      <c r="P97" s="12"/>
      <c r="Q97" s="12"/>
      <c r="R97" s="12"/>
      <c r="S97" s="12"/>
      <c r="T97" s="13" t="s">
        <v>75</v>
      </c>
    </row>
    <row r="98" spans="1:20" x14ac:dyDescent="0.3">
      <c r="A98" s="14"/>
      <c r="B98" s="12"/>
      <c r="C98" s="8"/>
      <c r="D98" s="7">
        <f>IF(ISBLANK(C98),,$B$96/2)</f>
        <v>0</v>
      </c>
      <c r="E98" s="6"/>
      <c r="F98" s="5">
        <f>IF(ISBLANK(E98),,$B$96/4)</f>
        <v>0</v>
      </c>
      <c r="G98" s="4"/>
      <c r="H98" s="12"/>
      <c r="I98" s="12" t="s">
        <v>79</v>
      </c>
      <c r="J98" s="12"/>
      <c r="K98" s="12"/>
      <c r="L98" s="12"/>
      <c r="M98" s="12"/>
      <c r="N98" s="12"/>
      <c r="O98" s="12"/>
      <c r="P98" s="12"/>
      <c r="Q98" s="12"/>
      <c r="R98" s="12"/>
      <c r="S98" s="12"/>
      <c r="T98" s="13" t="s">
        <v>76</v>
      </c>
    </row>
    <row r="99" spans="1:20" ht="15" thickBot="1" x14ac:dyDescent="0.35">
      <c r="A99" s="30"/>
      <c r="B99" s="31"/>
      <c r="C99" s="31"/>
      <c r="D99" s="31"/>
      <c r="E99" s="31"/>
      <c r="F99" s="31"/>
      <c r="G99" s="31"/>
      <c r="H99" s="31"/>
      <c r="I99" s="31"/>
      <c r="J99" s="31"/>
      <c r="K99" s="31"/>
      <c r="L99" s="31"/>
      <c r="M99" s="31"/>
      <c r="N99" s="31"/>
      <c r="O99" s="31"/>
      <c r="P99" s="31"/>
      <c r="Q99" s="31"/>
      <c r="R99" s="31"/>
      <c r="S99" s="31"/>
      <c r="T99" s="32"/>
    </row>
  </sheetData>
  <mergeCells count="59">
    <mergeCell ref="A7:A8"/>
    <mergeCell ref="B7:G8"/>
    <mergeCell ref="B14:G14"/>
    <mergeCell ref="B41:G41"/>
    <mergeCell ref="B77:G77"/>
    <mergeCell ref="B74:G74"/>
    <mergeCell ref="B37:G37"/>
    <mergeCell ref="C65:G65"/>
    <mergeCell ref="B73:G73"/>
    <mergeCell ref="C51:G51"/>
    <mergeCell ref="C43:G43"/>
    <mergeCell ref="C57:G57"/>
    <mergeCell ref="C59:G59"/>
    <mergeCell ref="C63:G63"/>
    <mergeCell ref="B38:G38"/>
    <mergeCell ref="C31:G31"/>
    <mergeCell ref="C1:T1"/>
    <mergeCell ref="C2:T2"/>
    <mergeCell ref="C3:T3"/>
    <mergeCell ref="C4:T4"/>
    <mergeCell ref="B13:G13"/>
    <mergeCell ref="H13:T13"/>
    <mergeCell ref="C25:G25"/>
    <mergeCell ref="C28:G28"/>
    <mergeCell ref="I26:S26"/>
    <mergeCell ref="I27:S27"/>
    <mergeCell ref="H73:T73"/>
    <mergeCell ref="H38:T38"/>
    <mergeCell ref="B39:G39"/>
    <mergeCell ref="H39:T39"/>
    <mergeCell ref="B40:G40"/>
    <mergeCell ref="H40:T40"/>
    <mergeCell ref="B72:G72"/>
    <mergeCell ref="H72:T72"/>
    <mergeCell ref="M56:R56"/>
    <mergeCell ref="B36:G36"/>
    <mergeCell ref="H36:T36"/>
    <mergeCell ref="C96:G96"/>
    <mergeCell ref="H37:T37"/>
    <mergeCell ref="H9:T9"/>
    <mergeCell ref="B9:G9"/>
    <mergeCell ref="B10:G10"/>
    <mergeCell ref="H10:T10"/>
    <mergeCell ref="B11:G11"/>
    <mergeCell ref="H11:T11"/>
    <mergeCell ref="B12:G12"/>
    <mergeCell ref="H12:T12"/>
    <mergeCell ref="C16:G16"/>
    <mergeCell ref="C19:G19"/>
    <mergeCell ref="C23:G23"/>
    <mergeCell ref="C79:G79"/>
    <mergeCell ref="C86:G86"/>
    <mergeCell ref="C81:G81"/>
    <mergeCell ref="C94:G94"/>
    <mergeCell ref="H74:T74"/>
    <mergeCell ref="B75:G75"/>
    <mergeCell ref="H75:T75"/>
    <mergeCell ref="B76:G76"/>
    <mergeCell ref="H76:T76"/>
  </mergeCells>
  <conditionalFormatting sqref="B7:G8">
    <cfRule type="colorScale" priority="1">
      <colorScale>
        <cfvo type="num" val="3.9"/>
        <cfvo type="num" val="4"/>
        <cfvo type="num" val="6"/>
        <color rgb="FFF8696B"/>
        <color rgb="FFFFEB84"/>
        <color rgb="FF63BE7B"/>
      </colorScale>
    </cfRule>
  </conditionalFormatting>
  <hyperlinks>
    <hyperlink ref="T53" r:id="rId1"/>
    <hyperlink ref="T54" r:id="rId2"/>
    <hyperlink ref="T56" r:id="rId3"/>
    <hyperlink ref="T66" r:id="rId4"/>
    <hyperlink ref="B6" r:id="rId5"/>
    <hyperlink ref="T21" r:id="rId6"/>
    <hyperlink ref="T20" r:id="rId7"/>
  </hyperlinks>
  <pageMargins left="0.7" right="0.7" top="0.78740157499999996" bottom="0.78740157499999996" header="0.3" footer="0.3"/>
  <pageSetup paperSize="9" orientation="portrait" r:id="rId8"/>
  <drawing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6</vt:i4>
      </vt:variant>
    </vt:vector>
  </HeadingPairs>
  <TitlesOfParts>
    <vt:vector size="10" baseType="lpstr">
      <vt:lpstr>Deckblatt Teil 1</vt:lpstr>
      <vt:lpstr>Deckblatt Teil 2</vt:lpstr>
      <vt:lpstr>Deckblatt Teil 3</vt:lpstr>
      <vt:lpstr>Bewertung</vt:lpstr>
      <vt:lpstr>'Deckblatt Teil 1'!_Hlk493273855</vt:lpstr>
      <vt:lpstr>'Deckblatt Teil 2'!_Hlk493273855</vt:lpstr>
      <vt:lpstr>'Deckblatt Teil 3'!_Hlk493273855</vt:lpstr>
      <vt:lpstr>'Deckblatt Teil 1'!_Hlk493274158</vt:lpstr>
      <vt:lpstr>'Deckblatt Teil 2'!_Hlk493274158</vt:lpstr>
      <vt:lpstr>'Deckblatt Teil 3'!_Hlk493274158</vt:lpstr>
    </vt:vector>
  </TitlesOfParts>
  <Company>ICT Berufsbildungscenter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Blaser Kurt</dc:creator>
  <cp:lastModifiedBy>Tabinas Kenan</cp:lastModifiedBy>
  <dcterms:created xsi:type="dcterms:W3CDTF">2017-05-11T13:29:19Z</dcterms:created>
  <dcterms:modified xsi:type="dcterms:W3CDTF">2018-06-06T11:57:22Z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7eec5254-cfb2-42b1-8f90-a40f6a2ab514</vt:lpwstr>
  </property>
</Properties>
</file>