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Rossi/Desktop/Research_overview/2018 POFW Study/ENTERED_DATA_2018/BACI_BMI/"/>
    </mc:Choice>
  </mc:AlternateContent>
  <xr:revisionPtr revIDLastSave="0" documentId="13_ncr:1_{FBA3BB0D-4823-D343-9169-6F4A81D53977}" xr6:coauthVersionLast="41" xr6:coauthVersionMax="41" xr10:uidLastSave="{00000000-0000-0000-0000-000000000000}"/>
  <bookViews>
    <workbookView xWindow="0" yWindow="0" windowWidth="33600" windowHeight="21000" tabRatio="828" xr2:uid="{00000000-000D-0000-FFFF-FFFF00000000}"/>
  </bookViews>
  <sheets>
    <sheet name="BACI_Sites_2018" sheetId="11" r:id="rId1"/>
    <sheet name="Biomass Regressions" sheetId="9" r:id="rId2"/>
    <sheet name="Lookup Table" sheetId="3" r:id="rId3"/>
  </sheets>
  <definedNames>
    <definedName name="_xlnm._FilterDatabase" localSheetId="2" hidden="1">'Lookup Table'!$C$6:$C$179</definedName>
    <definedName name="_xlnm.Extract" localSheetId="2">'Lookup Table'!$F$6</definedName>
    <definedName name="regresnum">'Biomass Regressions'!$A$1:$C$152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2" i="11"/>
  <c r="N140" i="11"/>
  <c r="R140" i="11" s="1"/>
  <c r="N141" i="11"/>
  <c r="Q141" i="11" s="1"/>
  <c r="N139" i="11"/>
  <c r="R139" i="11" s="1"/>
  <c r="N138" i="11"/>
  <c r="R138" i="11" s="1"/>
  <c r="N137" i="11"/>
  <c r="R137" i="11" s="1"/>
  <c r="N134" i="11"/>
  <c r="R134" i="11" s="1"/>
  <c r="N135" i="11"/>
  <c r="R135" i="11" s="1"/>
  <c r="N136" i="11"/>
  <c r="Q136" i="11" s="1"/>
  <c r="N133" i="11"/>
  <c r="Q133" i="11" s="1"/>
  <c r="N132" i="11"/>
  <c r="Q132" i="11" s="1"/>
  <c r="N131" i="11"/>
  <c r="R131" i="11" s="1"/>
  <c r="N111" i="11"/>
  <c r="R111" i="11" s="1"/>
  <c r="N110" i="11"/>
  <c r="R110" i="11" s="1"/>
  <c r="N109" i="11"/>
  <c r="R109" i="11" s="1"/>
  <c r="N108" i="11"/>
  <c r="R108" i="11" s="1"/>
  <c r="N114" i="11"/>
  <c r="R114" i="11" s="1"/>
  <c r="N115" i="11"/>
  <c r="Q115" i="11" s="1"/>
  <c r="N116" i="11"/>
  <c r="Q116" i="11" s="1"/>
  <c r="N117" i="11"/>
  <c r="Q117" i="11" s="1"/>
  <c r="N118" i="11"/>
  <c r="Q118" i="11" s="1"/>
  <c r="N119" i="11"/>
  <c r="Q119" i="11" s="1"/>
  <c r="N120" i="11"/>
  <c r="Q120" i="11" s="1"/>
  <c r="N121" i="11"/>
  <c r="Q121" i="11" s="1"/>
  <c r="N122" i="11"/>
  <c r="Q122" i="11" s="1"/>
  <c r="N123" i="11"/>
  <c r="Q123" i="11" s="1"/>
  <c r="N124" i="11"/>
  <c r="R124" i="11" s="1"/>
  <c r="N125" i="11"/>
  <c r="Q125" i="11" s="1"/>
  <c r="N126" i="11"/>
  <c r="Q126" i="11" s="1"/>
  <c r="N127" i="11"/>
  <c r="Q127" i="11" s="1"/>
  <c r="N128" i="11"/>
  <c r="Q128" i="11" s="1"/>
  <c r="N129" i="11"/>
  <c r="Q129" i="11" s="1"/>
  <c r="N130" i="11"/>
  <c r="Q130" i="11" s="1"/>
  <c r="N113" i="11"/>
  <c r="R113" i="11" s="1"/>
  <c r="N112" i="11"/>
  <c r="R112" i="11" s="1"/>
  <c r="R133" i="11" l="1"/>
  <c r="S133" i="11" s="1"/>
  <c r="Q134" i="11"/>
  <c r="S134" i="11" s="1"/>
  <c r="Q135" i="11"/>
  <c r="S135" i="11" s="1"/>
  <c r="Q131" i="11"/>
  <c r="S131" i="11" s="1"/>
  <c r="R132" i="11"/>
  <c r="S132" i="11" s="1"/>
  <c r="Q138" i="11"/>
  <c r="S138" i="11" s="1"/>
  <c r="Q139" i="11"/>
  <c r="S139" i="11" s="1"/>
  <c r="Q140" i="11"/>
  <c r="S140" i="11" s="1"/>
  <c r="R136" i="11"/>
  <c r="S136" i="11" s="1"/>
  <c r="Q137" i="11"/>
  <c r="S137" i="11" s="1"/>
  <c r="R141" i="11"/>
  <c r="S141" i="11" s="1"/>
  <c r="Q108" i="11"/>
  <c r="S108" i="11" s="1"/>
  <c r="Q110" i="11"/>
  <c r="S110" i="11" s="1"/>
  <c r="Q111" i="11"/>
  <c r="S111" i="11" s="1"/>
  <c r="Q109" i="11"/>
  <c r="S109" i="11" s="1"/>
  <c r="R115" i="11"/>
  <c r="S115" i="11" s="1"/>
  <c r="R118" i="11"/>
  <c r="S118" i="11" s="1"/>
  <c r="Q112" i="11"/>
  <c r="S112" i="11" s="1"/>
  <c r="R130" i="11"/>
  <c r="S130" i="11" s="1"/>
  <c r="R127" i="11"/>
  <c r="S127" i="11" s="1"/>
  <c r="Q124" i="11"/>
  <c r="S124" i="11" s="1"/>
  <c r="R120" i="11"/>
  <c r="S120" i="11" s="1"/>
  <c r="R117" i="11"/>
  <c r="S117" i="11" s="1"/>
  <c r="R123" i="11"/>
  <c r="S123" i="11" s="1"/>
  <c r="Q113" i="11"/>
  <c r="S113" i="11" s="1"/>
  <c r="R129" i="11"/>
  <c r="S129" i="11" s="1"/>
  <c r="R126" i="11"/>
  <c r="S126" i="11" s="1"/>
  <c r="R116" i="11"/>
  <c r="S116" i="11" s="1"/>
  <c r="R122" i="11"/>
  <c r="S122" i="11" s="1"/>
  <c r="R119" i="11"/>
  <c r="S119" i="11" s="1"/>
  <c r="Q114" i="11"/>
  <c r="S114" i="11" s="1"/>
  <c r="R128" i="11"/>
  <c r="S128" i="11" s="1"/>
  <c r="R125" i="11"/>
  <c r="S125" i="11" s="1"/>
  <c r="R121" i="11"/>
  <c r="S121" i="11" s="1"/>
  <c r="N65" i="11"/>
  <c r="Q65" i="11" s="1"/>
  <c r="N66" i="11"/>
  <c r="Q66" i="11" s="1"/>
  <c r="N67" i="11"/>
  <c r="Q67" i="11" s="1"/>
  <c r="N68" i="11"/>
  <c r="Q68" i="11" s="1"/>
  <c r="N69" i="11"/>
  <c r="Q69" i="11" s="1"/>
  <c r="N70" i="11"/>
  <c r="Q70" i="11" s="1"/>
  <c r="N71" i="11"/>
  <c r="R71" i="11" s="1"/>
  <c r="N72" i="11"/>
  <c r="Q72" i="11" s="1"/>
  <c r="N63" i="11"/>
  <c r="Q63" i="11" s="1"/>
  <c r="N62" i="11"/>
  <c r="Q62" i="11" s="1"/>
  <c r="N64" i="11"/>
  <c r="Q64" i="11" s="1"/>
  <c r="N52" i="11"/>
  <c r="Q52" i="11" s="1"/>
  <c r="N53" i="11"/>
  <c r="Q53" i="11" s="1"/>
  <c r="N54" i="11"/>
  <c r="Q54" i="11" s="1"/>
  <c r="N55" i="11"/>
  <c r="R55" i="11" s="1"/>
  <c r="N56" i="11"/>
  <c r="Q56" i="11" s="1"/>
  <c r="N57" i="11"/>
  <c r="Q57" i="11" s="1"/>
  <c r="N58" i="11"/>
  <c r="Q58" i="11" s="1"/>
  <c r="N59" i="11"/>
  <c r="Q59" i="11" s="1"/>
  <c r="N60" i="11"/>
  <c r="Q60" i="11" s="1"/>
  <c r="N61" i="11"/>
  <c r="Q61" i="11" s="1"/>
  <c r="N51" i="11"/>
  <c r="R51" i="11" s="1"/>
  <c r="N50" i="11"/>
  <c r="R50" i="11" s="1"/>
  <c r="N94" i="11"/>
  <c r="R94" i="11" s="1"/>
  <c r="N95" i="11"/>
  <c r="Q95" i="11" s="1"/>
  <c r="N96" i="11"/>
  <c r="Q96" i="11" s="1"/>
  <c r="N97" i="11"/>
  <c r="Q97" i="11" s="1"/>
  <c r="N98" i="11"/>
  <c r="Q98" i="11" s="1"/>
  <c r="N99" i="11"/>
  <c r="Q99" i="11" s="1"/>
  <c r="N100" i="11"/>
  <c r="Q100" i="11" s="1"/>
  <c r="N101" i="11"/>
  <c r="Q101" i="11" s="1"/>
  <c r="N102" i="11"/>
  <c r="Q102" i="11" s="1"/>
  <c r="N103" i="11"/>
  <c r="Q103" i="11" s="1"/>
  <c r="N104" i="11"/>
  <c r="Q104" i="11" s="1"/>
  <c r="N105" i="11"/>
  <c r="Q105" i="11" s="1"/>
  <c r="N106" i="11"/>
  <c r="Q106" i="11" s="1"/>
  <c r="N107" i="11"/>
  <c r="Q107" i="11" s="1"/>
  <c r="N93" i="11"/>
  <c r="R93" i="11" s="1"/>
  <c r="N92" i="11"/>
  <c r="Q92" i="11" s="1"/>
  <c r="N87" i="11"/>
  <c r="R87" i="11" s="1"/>
  <c r="N88" i="11"/>
  <c r="Q88" i="11" s="1"/>
  <c r="N75" i="11"/>
  <c r="Q75" i="11" s="1"/>
  <c r="N76" i="11"/>
  <c r="Q76" i="11" s="1"/>
  <c r="N77" i="11"/>
  <c r="R77" i="11" s="1"/>
  <c r="N78" i="11"/>
  <c r="R78" i="11" s="1"/>
  <c r="N79" i="11"/>
  <c r="Q79" i="11" s="1"/>
  <c r="N80" i="11"/>
  <c r="R80" i="11" s="1"/>
  <c r="N81" i="11"/>
  <c r="Q81" i="11" s="1"/>
  <c r="N82" i="11"/>
  <c r="Q82" i="11" s="1"/>
  <c r="N83" i="11"/>
  <c r="Q83" i="11" s="1"/>
  <c r="N84" i="11"/>
  <c r="Q84" i="11" s="1"/>
  <c r="N85" i="11"/>
  <c r="Q85" i="11" s="1"/>
  <c r="N86" i="11"/>
  <c r="Q86" i="11" s="1"/>
  <c r="N89" i="11"/>
  <c r="Q89" i="11" s="1"/>
  <c r="N90" i="11"/>
  <c r="R90" i="11" s="1"/>
  <c r="N91" i="11"/>
  <c r="Q91" i="11" s="1"/>
  <c r="N74" i="11"/>
  <c r="R74" i="11" s="1"/>
  <c r="N73" i="11"/>
  <c r="R73" i="11" s="1"/>
  <c r="N43" i="11"/>
  <c r="Q43" i="11" s="1"/>
  <c r="N44" i="11"/>
  <c r="Q44" i="11" s="1"/>
  <c r="N45" i="11"/>
  <c r="Q45" i="11" s="1"/>
  <c r="N46" i="11"/>
  <c r="R46" i="11" s="1"/>
  <c r="N47" i="11"/>
  <c r="R47" i="11" s="1"/>
  <c r="N48" i="11"/>
  <c r="Q48" i="11" s="1"/>
  <c r="N49" i="11"/>
  <c r="Q49" i="11" s="1"/>
  <c r="N42" i="11"/>
  <c r="R42" i="11" s="1"/>
  <c r="N41" i="11"/>
  <c r="R41" i="11" s="1"/>
  <c r="N34" i="11"/>
  <c r="R34" i="11" s="1"/>
  <c r="N35" i="11"/>
  <c r="Q35" i="11" s="1"/>
  <c r="N36" i="11"/>
  <c r="Q36" i="11" s="1"/>
  <c r="N37" i="11"/>
  <c r="R37" i="11" s="1"/>
  <c r="N38" i="11"/>
  <c r="Q38" i="11" s="1"/>
  <c r="N39" i="11"/>
  <c r="Q39" i="11" s="1"/>
  <c r="N40" i="11"/>
  <c r="Q40" i="11" s="1"/>
  <c r="N33" i="11"/>
  <c r="R33" i="11" s="1"/>
  <c r="Q50" i="11" l="1"/>
  <c r="S50" i="11" s="1"/>
  <c r="Q71" i="11"/>
  <c r="S71" i="11" s="1"/>
  <c r="R61" i="11"/>
  <c r="S61" i="11" s="1"/>
  <c r="R58" i="11"/>
  <c r="S58" i="11" s="1"/>
  <c r="Q55" i="11"/>
  <c r="S55" i="11" s="1"/>
  <c r="R70" i="11"/>
  <c r="S70" i="11" s="1"/>
  <c r="R67" i="11"/>
  <c r="S67" i="11" s="1"/>
  <c r="R64" i="11"/>
  <c r="S64" i="11" s="1"/>
  <c r="R54" i="11"/>
  <c r="S54" i="11" s="1"/>
  <c r="Q51" i="11"/>
  <c r="S51" i="11" s="1"/>
  <c r="R60" i="11"/>
  <c r="S60" i="11" s="1"/>
  <c r="R57" i="11"/>
  <c r="S57" i="11" s="1"/>
  <c r="R63" i="11"/>
  <c r="S63" i="11" s="1"/>
  <c r="R69" i="11"/>
  <c r="S69" i="11" s="1"/>
  <c r="R66" i="11"/>
  <c r="S66" i="11" s="1"/>
  <c r="R53" i="11"/>
  <c r="S53" i="11" s="1"/>
  <c r="R72" i="11"/>
  <c r="S72" i="11" s="1"/>
  <c r="R62" i="11"/>
  <c r="S62" i="11" s="1"/>
  <c r="R59" i="11"/>
  <c r="S59" i="11" s="1"/>
  <c r="R56" i="11"/>
  <c r="S56" i="11" s="1"/>
  <c r="R68" i="11"/>
  <c r="S68" i="11" s="1"/>
  <c r="R65" i="11"/>
  <c r="S65" i="11" s="1"/>
  <c r="R52" i="11"/>
  <c r="S52" i="11" s="1"/>
  <c r="R106" i="11"/>
  <c r="S106" i="11" s="1"/>
  <c r="R105" i="11"/>
  <c r="R102" i="11"/>
  <c r="S102" i="11" s="1"/>
  <c r="R98" i="11"/>
  <c r="S98" i="11" s="1"/>
  <c r="R97" i="11"/>
  <c r="S97" i="11" s="1"/>
  <c r="R92" i="11"/>
  <c r="S92" i="11" s="1"/>
  <c r="Q93" i="11"/>
  <c r="S93" i="11" s="1"/>
  <c r="R101" i="11"/>
  <c r="S101" i="11" s="1"/>
  <c r="Q94" i="11"/>
  <c r="S94" i="11" s="1"/>
  <c r="R104" i="11"/>
  <c r="S104" i="11" s="1"/>
  <c r="R100" i="11"/>
  <c r="S100" i="11" s="1"/>
  <c r="R96" i="11"/>
  <c r="S96" i="11" s="1"/>
  <c r="R107" i="11"/>
  <c r="S107" i="11" s="1"/>
  <c r="R103" i="11"/>
  <c r="S103" i="11" s="1"/>
  <c r="R99" i="11"/>
  <c r="S99" i="11" s="1"/>
  <c r="R95" i="11"/>
  <c r="S95" i="11" s="1"/>
  <c r="S105" i="11"/>
  <c r="Q73" i="11"/>
  <c r="S73" i="11" s="1"/>
  <c r="R84" i="11"/>
  <c r="S84" i="11" s="1"/>
  <c r="Q77" i="11"/>
  <c r="S77" i="11" s="1"/>
  <c r="R83" i="11"/>
  <c r="S83" i="11" s="1"/>
  <c r="R81" i="11"/>
  <c r="S81" i="11" s="1"/>
  <c r="Q78" i="11"/>
  <c r="S78" i="11" s="1"/>
  <c r="Q90" i="11"/>
  <c r="S90" i="11" s="1"/>
  <c r="R86" i="11"/>
  <c r="S86" i="11" s="1"/>
  <c r="Q80" i="11"/>
  <c r="S80" i="11" s="1"/>
  <c r="Q87" i="11"/>
  <c r="S87" i="11" s="1"/>
  <c r="Q74" i="11"/>
  <c r="S74" i="11" s="1"/>
  <c r="R89" i="11"/>
  <c r="S89" i="11" s="1"/>
  <c r="R76" i="11"/>
  <c r="S76" i="11" s="1"/>
  <c r="R85" i="11"/>
  <c r="S85" i="11" s="1"/>
  <c r="R82" i="11"/>
  <c r="S82" i="11" s="1"/>
  <c r="R79" i="11"/>
  <c r="S79" i="11" s="1"/>
  <c r="R91" i="11"/>
  <c r="S91" i="11" s="1"/>
  <c r="R88" i="11"/>
  <c r="S88" i="11" s="1"/>
  <c r="R75" i="11"/>
  <c r="S75" i="11" s="1"/>
  <c r="R43" i="11"/>
  <c r="S43" i="11" s="1"/>
  <c r="R49" i="11"/>
  <c r="S49" i="11" s="1"/>
  <c r="Q47" i="11"/>
  <c r="S47" i="11" s="1"/>
  <c r="R45" i="11"/>
  <c r="S45" i="11" s="1"/>
  <c r="Q46" i="11"/>
  <c r="S46" i="11" s="1"/>
  <c r="Q41" i="11"/>
  <c r="S41" i="11" s="1"/>
  <c r="R44" i="11"/>
  <c r="S44" i="11" s="1"/>
  <c r="R48" i="11"/>
  <c r="S48" i="11" s="1"/>
  <c r="Q42" i="11"/>
  <c r="S42" i="11" s="1"/>
  <c r="R38" i="11"/>
  <c r="S38" i="11" s="1"/>
  <c r="Q37" i="11"/>
  <c r="S37" i="11" s="1"/>
  <c r="R40" i="11"/>
  <c r="S40" i="11" s="1"/>
  <c r="R36" i="11"/>
  <c r="S36" i="11" s="1"/>
  <c r="R39" i="11"/>
  <c r="S39" i="11" s="1"/>
  <c r="R35" i="11"/>
  <c r="S35" i="11" s="1"/>
  <c r="Q34" i="11"/>
  <c r="S34" i="11" s="1"/>
  <c r="Q33" i="11"/>
  <c r="S33" i="11" s="1"/>
  <c r="N28" i="11" l="1"/>
  <c r="Q28" i="11" s="1"/>
  <c r="N29" i="11"/>
  <c r="R29" i="11" s="1"/>
  <c r="N30" i="11"/>
  <c r="Q30" i="11" s="1"/>
  <c r="N31" i="11"/>
  <c r="Q31" i="11" s="1"/>
  <c r="N32" i="11"/>
  <c r="Q32" i="11" s="1"/>
  <c r="N26" i="11"/>
  <c r="Q26" i="11" s="1"/>
  <c r="N27" i="11"/>
  <c r="Q27" i="11" s="1"/>
  <c r="N25" i="11"/>
  <c r="Q25" i="11" s="1"/>
  <c r="N18" i="11"/>
  <c r="Q18" i="11" s="1"/>
  <c r="N16" i="11"/>
  <c r="Q16" i="11" s="1"/>
  <c r="N17" i="11"/>
  <c r="Q17" i="11" s="1"/>
  <c r="N19" i="11"/>
  <c r="R19" i="11" s="1"/>
  <c r="N20" i="11"/>
  <c r="Q20" i="11" s="1"/>
  <c r="N21" i="11"/>
  <c r="Q21" i="11" s="1"/>
  <c r="N22" i="11"/>
  <c r="Q22" i="11" s="1"/>
  <c r="N23" i="11"/>
  <c r="Q23" i="11" s="1"/>
  <c r="N24" i="11"/>
  <c r="Q24" i="11" s="1"/>
  <c r="N2" i="11"/>
  <c r="Q2" i="11" s="1"/>
  <c r="N3" i="11"/>
  <c r="R3" i="11" s="1"/>
  <c r="N4" i="11"/>
  <c r="Q4" i="11" s="1"/>
  <c r="N5" i="11"/>
  <c r="Q5" i="11" s="1"/>
  <c r="N6" i="11"/>
  <c r="Q6" i="11" s="1"/>
  <c r="N7" i="11"/>
  <c r="Q7" i="11" s="1"/>
  <c r="N8" i="11"/>
  <c r="Q8" i="11" s="1"/>
  <c r="N9" i="11"/>
  <c r="R9" i="11" s="1"/>
  <c r="N10" i="11"/>
  <c r="Q10" i="11" s="1"/>
  <c r="N11" i="11"/>
  <c r="R11" i="11" s="1"/>
  <c r="N12" i="11"/>
  <c r="Q12" i="11" s="1"/>
  <c r="N13" i="11"/>
  <c r="Q13" i="11" s="1"/>
  <c r="N14" i="11"/>
  <c r="Q14" i="11" s="1"/>
  <c r="N15" i="11"/>
  <c r="R15" i="11" s="1"/>
  <c r="Q29" i="11" l="1"/>
  <c r="S29" i="11" s="1"/>
  <c r="R32" i="11"/>
  <c r="S32" i="11" s="1"/>
  <c r="R28" i="11"/>
  <c r="S28" i="11" s="1"/>
  <c r="R31" i="11"/>
  <c r="S31" i="11" s="1"/>
  <c r="R27" i="11"/>
  <c r="S27" i="11" s="1"/>
  <c r="R30" i="11"/>
  <c r="S30" i="11" s="1"/>
  <c r="R26" i="11"/>
  <c r="S26" i="11" s="1"/>
  <c r="R25" i="11"/>
  <c r="S25" i="11" s="1"/>
  <c r="Q15" i="11"/>
  <c r="S15" i="11" s="1"/>
  <c r="R13" i="11"/>
  <c r="R4" i="11"/>
  <c r="S4" i="11" s="1"/>
  <c r="R22" i="11"/>
  <c r="S22" i="11" s="1"/>
  <c r="R12" i="11"/>
  <c r="S12" i="11" s="1"/>
  <c r="R21" i="11"/>
  <c r="S21" i="11" s="1"/>
  <c r="Q9" i="11"/>
  <c r="S9" i="11" s="1"/>
  <c r="R5" i="11"/>
  <c r="S5" i="11" s="1"/>
  <c r="R18" i="11"/>
  <c r="S18" i="11" s="1"/>
  <c r="Q19" i="11"/>
  <c r="S19" i="11" s="1"/>
  <c r="R24" i="11"/>
  <c r="S24" i="11" s="1"/>
  <c r="R17" i="11"/>
  <c r="S17" i="11" s="1"/>
  <c r="R8" i="11"/>
  <c r="S8" i="11" s="1"/>
  <c r="R20" i="11"/>
  <c r="S20" i="11" s="1"/>
  <c r="S13" i="11"/>
  <c r="R23" i="11"/>
  <c r="S23" i="11" s="1"/>
  <c r="R16" i="11"/>
  <c r="S16" i="11" s="1"/>
  <c r="R7" i="11"/>
  <c r="S7" i="11" s="1"/>
  <c r="Q11" i="11"/>
  <c r="S11" i="11" s="1"/>
  <c r="Q3" i="11"/>
  <c r="S3" i="11" s="1"/>
  <c r="R14" i="11"/>
  <c r="S14" i="11" s="1"/>
  <c r="R10" i="11"/>
  <c r="S10" i="11" s="1"/>
  <c r="R6" i="11"/>
  <c r="S6" i="11" s="1"/>
  <c r="R2" i="11"/>
  <c r="S2" i="11" s="1"/>
  <c r="D69" i="9"/>
  <c r="Q2" i="9"/>
  <c r="C2" i="3"/>
  <c r="B2" i="3"/>
</calcChain>
</file>

<file path=xl/sharedStrings.xml><?xml version="1.0" encoding="utf-8"?>
<sst xmlns="http://schemas.openxmlformats.org/spreadsheetml/2006/main" count="1160" uniqueCount="315">
  <si>
    <t>Baetidae</t>
  </si>
  <si>
    <t xml:space="preserve">Size Class </t>
  </si>
  <si>
    <t>Chironomidae</t>
  </si>
  <si>
    <t>Anthericidae</t>
  </si>
  <si>
    <t>Formicidae</t>
  </si>
  <si>
    <t>Collembola</t>
  </si>
  <si>
    <t>Veliidae</t>
  </si>
  <si>
    <t>Ephemerellidae</t>
  </si>
  <si>
    <t>Leptophlebiidae</t>
  </si>
  <si>
    <t>Lepidostoma sp.</t>
  </si>
  <si>
    <t>Hydropsychidae</t>
  </si>
  <si>
    <t>Dytiscidae</t>
  </si>
  <si>
    <t>Dixidae</t>
  </si>
  <si>
    <t>ter Lepidoptera</t>
  </si>
  <si>
    <t>ter Aphididae</t>
  </si>
  <si>
    <t>Psocopteran</t>
  </si>
  <si>
    <t>Cicadellidae</t>
  </si>
  <si>
    <t>Fulgoroidea</t>
  </si>
  <si>
    <t>Hymenoptera</t>
  </si>
  <si>
    <t>Phoridae</t>
  </si>
  <si>
    <t>Tipulidae</t>
  </si>
  <si>
    <t>ter Formicidae</t>
  </si>
  <si>
    <t>ter Aranaeid</t>
  </si>
  <si>
    <t>ter Proturan</t>
  </si>
  <si>
    <t>adult Chloroperlidae</t>
  </si>
  <si>
    <t>Glossosoma sp.</t>
  </si>
  <si>
    <t>Elmidae</t>
  </si>
  <si>
    <t>Psychodidae</t>
  </si>
  <si>
    <t>ter Vellidae</t>
  </si>
  <si>
    <t>ter Fuguloroidea</t>
  </si>
  <si>
    <t>ter Vespidae</t>
  </si>
  <si>
    <t>adult Elmidae</t>
  </si>
  <si>
    <t>Acari</t>
  </si>
  <si>
    <t>ter Scolytidae</t>
  </si>
  <si>
    <t>Trichoptera</t>
  </si>
  <si>
    <t>Plecoptera</t>
  </si>
  <si>
    <t>Hemiptera</t>
  </si>
  <si>
    <t>Ephemeroptera</t>
  </si>
  <si>
    <t>Diptera</t>
  </si>
  <si>
    <t>Coleoptera</t>
  </si>
  <si>
    <t>r</t>
  </si>
  <si>
    <t>b</t>
  </si>
  <si>
    <t>Micrasema sp.</t>
  </si>
  <si>
    <t>pupa Chironomidae</t>
  </si>
  <si>
    <t>Thysanopteran</t>
  </si>
  <si>
    <t>Date</t>
  </si>
  <si>
    <t>adult Ephemerella maculata</t>
  </si>
  <si>
    <t>Brachycentridae</t>
  </si>
  <si>
    <t>adult Chironomidae</t>
  </si>
  <si>
    <t>ter Veliidae</t>
  </si>
  <si>
    <t>ter Fulgoroidea</t>
  </si>
  <si>
    <t xml:space="preserve">ter adult Coleoptera </t>
  </si>
  <si>
    <t>adult Baetidae</t>
  </si>
  <si>
    <t>Philopotamidae</t>
  </si>
  <si>
    <t>ter adult Hymenoptera</t>
  </si>
  <si>
    <t>ter adult Psocoptera</t>
  </si>
  <si>
    <t>ter adult Thysanopteran</t>
  </si>
  <si>
    <t>adult Culicidae</t>
  </si>
  <si>
    <t>Peltoperlidae</t>
  </si>
  <si>
    <t>ter Acari</t>
  </si>
  <si>
    <t>Hydroptilidae</t>
  </si>
  <si>
    <t>Stratiomyidae</t>
  </si>
  <si>
    <t>ter Geometridae larva</t>
  </si>
  <si>
    <t>ter Tephritidae adult</t>
  </si>
  <si>
    <t>Lepidostomatidae</t>
  </si>
  <si>
    <t>ter Chrysopidae</t>
  </si>
  <si>
    <t>Number</t>
  </si>
  <si>
    <t>ter Curculionidae</t>
  </si>
  <si>
    <t>Hydrophilidae</t>
  </si>
  <si>
    <t>ter Thysanopteran</t>
  </si>
  <si>
    <t>Heptageniidae</t>
  </si>
  <si>
    <t>mayfly egg mass</t>
  </si>
  <si>
    <t>adult Ephemerellidae</t>
  </si>
  <si>
    <t>Chloroperlidae</t>
  </si>
  <si>
    <t>Rhyacophilidae</t>
  </si>
  <si>
    <t xml:space="preserve">green clam </t>
  </si>
  <si>
    <t>Drunella flavilinea</t>
  </si>
  <si>
    <t>ter Coleoptera</t>
  </si>
  <si>
    <t>ter Psocoptera</t>
  </si>
  <si>
    <t>unseg. worm</t>
  </si>
  <si>
    <t>ter Apis mellifera</t>
  </si>
  <si>
    <t>Atractelmis sp.</t>
  </si>
  <si>
    <t>Euryophella sp.</t>
  </si>
  <si>
    <t>Hesperoperla pacifica</t>
  </si>
  <si>
    <t>ter Hymenoptera</t>
  </si>
  <si>
    <t>Family</t>
  </si>
  <si>
    <t>Perlidae</t>
  </si>
  <si>
    <t>Glossosomatidae</t>
  </si>
  <si>
    <t>Nemouridae</t>
  </si>
  <si>
    <t>Apis mellifera</t>
  </si>
  <si>
    <t>Oligochaeta</t>
  </si>
  <si>
    <t>Maruina sp.</t>
  </si>
  <si>
    <t>ter adult Diptera</t>
  </si>
  <si>
    <t xml:space="preserve">Family </t>
  </si>
  <si>
    <t>Apidae</t>
  </si>
  <si>
    <t>Ephemerella maculata</t>
  </si>
  <si>
    <t xml:space="preserve">Order </t>
  </si>
  <si>
    <t>Order</t>
  </si>
  <si>
    <t>Input</t>
  </si>
  <si>
    <t>Aphididae</t>
  </si>
  <si>
    <t>Psocoptera</t>
  </si>
  <si>
    <t>Thysanoptera</t>
  </si>
  <si>
    <t>Aranaeid</t>
  </si>
  <si>
    <t>Araneae</t>
  </si>
  <si>
    <t xml:space="preserve">Araneidae </t>
  </si>
  <si>
    <t>Protura</t>
  </si>
  <si>
    <t>Proturans</t>
  </si>
  <si>
    <t>Siphlonuridae</t>
  </si>
  <si>
    <t>Vespidae</t>
  </si>
  <si>
    <t xml:space="preserve">ter Scolytidae </t>
  </si>
  <si>
    <t>Diptera (adult)</t>
  </si>
  <si>
    <t>Ephemeroptera (adult)</t>
  </si>
  <si>
    <t>ter Thysanoptera</t>
  </si>
  <si>
    <t>Diptera (pupa)</t>
  </si>
  <si>
    <t>Coleoptera (adult)</t>
  </si>
  <si>
    <t>Plecoptera (adult)</t>
  </si>
  <si>
    <t>adult Siphlonuridae</t>
  </si>
  <si>
    <t>Other</t>
  </si>
  <si>
    <t>ter Hemiptera</t>
  </si>
  <si>
    <t>ter adult Coleoptera</t>
  </si>
  <si>
    <t>Thysanoptera (adult)</t>
  </si>
  <si>
    <t>Hymenoptera (adult)</t>
  </si>
  <si>
    <t>Neuroptera</t>
  </si>
  <si>
    <t>ID</t>
  </si>
  <si>
    <t>Ironodes sp.</t>
  </si>
  <si>
    <t>Paraleptophlebia sp.</t>
  </si>
  <si>
    <t>Serratella sp.</t>
  </si>
  <si>
    <t>Perlodidae</t>
  </si>
  <si>
    <t>Arctopsyche sp.</t>
  </si>
  <si>
    <t>Rhyacophila sp.</t>
  </si>
  <si>
    <t>Polycentropus sp.</t>
  </si>
  <si>
    <t>adult Nematocera</t>
  </si>
  <si>
    <t>Planariidae</t>
  </si>
  <si>
    <t>Epeorus sp.</t>
  </si>
  <si>
    <t>Odontoceridae</t>
  </si>
  <si>
    <t>adult Sericostomatidae</t>
  </si>
  <si>
    <t>egg mass</t>
  </si>
  <si>
    <t>Parapsyche sp.</t>
  </si>
  <si>
    <t>adult Timpanoga hecuba</t>
  </si>
  <si>
    <t>ter Cerambycidae</t>
  </si>
  <si>
    <t>Limnephilidae</t>
  </si>
  <si>
    <t>Stratyiomyiidae</t>
  </si>
  <si>
    <t>Ampumixis sp.</t>
  </si>
  <si>
    <t>Heteroplectron californicum</t>
  </si>
  <si>
    <t>adult Coleoptera</t>
  </si>
  <si>
    <t xml:space="preserve">ter Coleoptera </t>
  </si>
  <si>
    <t>ter Protura</t>
  </si>
  <si>
    <t>adult Tipulidae</t>
  </si>
  <si>
    <t>Polycentropodidae</t>
  </si>
  <si>
    <t>Nematocera (adult)</t>
  </si>
  <si>
    <t>Brachycera (adult)</t>
  </si>
  <si>
    <t>Trichoptera (adult)</t>
  </si>
  <si>
    <t>adult Brachycera</t>
  </si>
  <si>
    <t>Calamoceratidae</t>
  </si>
  <si>
    <t>lna</t>
  </si>
  <si>
    <t xml:space="preserve">biomass </t>
  </si>
  <si>
    <t>Microcoryphia</t>
  </si>
  <si>
    <t>Orthoptera</t>
  </si>
  <si>
    <t>Homoptera</t>
  </si>
  <si>
    <t>Odonata</t>
  </si>
  <si>
    <t xml:space="preserve">Lepidoptera </t>
  </si>
  <si>
    <t xml:space="preserve">r </t>
  </si>
  <si>
    <t xml:space="preserve">b </t>
  </si>
  <si>
    <t xml:space="preserve">lna </t>
  </si>
  <si>
    <t xml:space="preserve">NOTE: FOR ADULTS ONLY </t>
  </si>
  <si>
    <t xml:space="preserve">Sabo et al 2002 </t>
  </si>
  <si>
    <t>Megaloptera</t>
  </si>
  <si>
    <t>NOTE: LARVAE EXCEPT FOR aquatic COLEOPTERANS</t>
  </si>
  <si>
    <t>L = body length, mm</t>
  </si>
  <si>
    <t xml:space="preserve"> lnW=lna+blnL</t>
  </si>
  <si>
    <t>Lepidoptera (adult)</t>
  </si>
  <si>
    <t>Odonata (adult)</t>
  </si>
  <si>
    <t>Dockham 2016</t>
  </si>
  <si>
    <t>Ostracoda</t>
  </si>
  <si>
    <t xml:space="preserve">Ostracoda </t>
  </si>
  <si>
    <t>Smock 1980</t>
  </si>
  <si>
    <t>WE STILL NEED REGRESSIONS FOR…</t>
  </si>
  <si>
    <t>Gomphidae</t>
  </si>
  <si>
    <t>ter Arctiidae</t>
  </si>
  <si>
    <t xml:space="preserve">adult Ordobrevia </t>
  </si>
  <si>
    <t>pupa Dixidae</t>
  </si>
  <si>
    <t>Psephenus falli</t>
  </si>
  <si>
    <t>Psephenidae</t>
  </si>
  <si>
    <t>Drunella sp.</t>
  </si>
  <si>
    <t>pupa Brachycentridae</t>
  </si>
  <si>
    <t>Weight = exp(d)(length)^(c)</t>
  </si>
  <si>
    <t>a</t>
  </si>
  <si>
    <t>Benke et al. 1999 (all larvae)</t>
  </si>
  <si>
    <t>Simuliidae</t>
  </si>
  <si>
    <t>Regression Label</t>
  </si>
  <si>
    <t>Culicidae (adult)</t>
  </si>
  <si>
    <t>adult Simuliidae</t>
  </si>
  <si>
    <t xml:space="preserve">link </t>
  </si>
  <si>
    <t>https://muse.jhu.edu/article/44466/summary</t>
  </si>
  <si>
    <t>Baetidae (adult)</t>
  </si>
  <si>
    <t>Tinodes sp.</t>
  </si>
  <si>
    <t>ter Collembola</t>
  </si>
  <si>
    <t>ter Geometridae (larva)</t>
  </si>
  <si>
    <t>ter Lepidoptera (larva)</t>
  </si>
  <si>
    <t>ter Coleoptera (larva)</t>
  </si>
  <si>
    <t>Ephemerellidae (adult)</t>
  </si>
  <si>
    <t>ter Phoridae (adult)</t>
  </si>
  <si>
    <t>ter Araneae</t>
  </si>
  <si>
    <t>ter Formicidae (adult)</t>
  </si>
  <si>
    <t>ter Neuroptera (larva)</t>
  </si>
  <si>
    <t>ter Hymenoptera (adult)</t>
  </si>
  <si>
    <t>ter Muscidae</t>
  </si>
  <si>
    <t>Simuliidae (adult)</t>
  </si>
  <si>
    <t xml:space="preserve">ter question bug </t>
  </si>
  <si>
    <t>ter Coccinellidae (larva)</t>
  </si>
  <si>
    <t>ter Isoptera</t>
  </si>
  <si>
    <t>Psychomyiidae</t>
  </si>
  <si>
    <t>Sample et. al 1993 (terrestrial bugs)</t>
  </si>
  <si>
    <t>Lepidoptera (larva, terrestrial)</t>
  </si>
  <si>
    <t>Chrysopidae</t>
  </si>
  <si>
    <t>Geometridae (larva)</t>
  </si>
  <si>
    <t>Coleoptera (larva, terrestrial)</t>
  </si>
  <si>
    <t>Coccinellidae</t>
  </si>
  <si>
    <t>Isoptera</t>
  </si>
  <si>
    <t>Drunella doddsi</t>
  </si>
  <si>
    <t>Ceratopsyche sp.</t>
  </si>
  <si>
    <t>pupa Simuliidae</t>
  </si>
  <si>
    <t>Acneus sp.</t>
  </si>
  <si>
    <t>Arctiidae</t>
  </si>
  <si>
    <t>adult Siphlonurus</t>
  </si>
  <si>
    <t>adult Ephemerella</t>
  </si>
  <si>
    <t>ter Pentatomidae</t>
  </si>
  <si>
    <t>Juga sp.</t>
  </si>
  <si>
    <t>ter Cicadellidae</t>
  </si>
  <si>
    <t>ter springtail</t>
  </si>
  <si>
    <t>ter Phoridae</t>
  </si>
  <si>
    <t>ter Syrphidae</t>
  </si>
  <si>
    <t>ter Mycetophilidae</t>
  </si>
  <si>
    <t>ter Cantharidae</t>
  </si>
  <si>
    <t>ter Nematocera</t>
  </si>
  <si>
    <t xml:space="preserve">mystery bug </t>
  </si>
  <si>
    <t>larva Coleoptera</t>
  </si>
  <si>
    <t>Nematoda</t>
  </si>
  <si>
    <t>Aeshna sp.</t>
  </si>
  <si>
    <t>adult Heptageniidae</t>
  </si>
  <si>
    <t>ter adult Nematocera</t>
  </si>
  <si>
    <t>Duration</t>
  </si>
  <si>
    <t>Gruner 2003 (Hawaii paper)</t>
  </si>
  <si>
    <t>Ceratopogonidae</t>
  </si>
  <si>
    <t>Pentatomidae</t>
  </si>
  <si>
    <t>Gastropoda</t>
  </si>
  <si>
    <t>ter Cicadidae</t>
  </si>
  <si>
    <t>Cicadidae</t>
  </si>
  <si>
    <t>ter Staphylinidae</t>
  </si>
  <si>
    <t>Aeshnidae</t>
  </si>
  <si>
    <t>Coleoptera (larva)</t>
  </si>
  <si>
    <t>Stream</t>
  </si>
  <si>
    <t>Start_time</t>
  </si>
  <si>
    <t>End_time</t>
  </si>
  <si>
    <t>Event</t>
  </si>
  <si>
    <t>Pool</t>
  </si>
  <si>
    <t>Notes</t>
  </si>
  <si>
    <t>Porter Creek</t>
  </si>
  <si>
    <t>Name</t>
  </si>
  <si>
    <t>ter veliidae</t>
  </si>
  <si>
    <t>chironomidae</t>
  </si>
  <si>
    <t>baetidae</t>
  </si>
  <si>
    <t>Before</t>
  </si>
  <si>
    <t>After</t>
  </si>
  <si>
    <t>physidae</t>
  </si>
  <si>
    <t>Pulmonata</t>
  </si>
  <si>
    <t>ter Lampyridae</t>
  </si>
  <si>
    <t>acari</t>
  </si>
  <si>
    <t>ter gerridae</t>
  </si>
  <si>
    <t>gerridae</t>
  </si>
  <si>
    <t>Lampyridae</t>
  </si>
  <si>
    <t>Gabe added these for Porter Creek</t>
  </si>
  <si>
    <t>lepidostoma sp.</t>
  </si>
  <si>
    <t>Golf_Ball</t>
  </si>
  <si>
    <t>JT_Pool</t>
  </si>
  <si>
    <t>stratiomyidae</t>
  </si>
  <si>
    <t>veliidae</t>
  </si>
  <si>
    <t>Need to get weight length for snails</t>
  </si>
  <si>
    <t>Roach Run</t>
  </si>
  <si>
    <t>ter Scolytinae</t>
  </si>
  <si>
    <t>Curculionidae</t>
  </si>
  <si>
    <t>rhyacophila sp.</t>
  </si>
  <si>
    <t>Chalcidoidea</t>
  </si>
  <si>
    <t>ter Chalcidoid</t>
  </si>
  <si>
    <t>orthocladiinae</t>
  </si>
  <si>
    <t xml:space="preserve">Need to get weight length </t>
  </si>
  <si>
    <t>Half Tire</t>
  </si>
  <si>
    <t>brachycentridae</t>
  </si>
  <si>
    <t>brachycentrus</t>
  </si>
  <si>
    <t>Brachycentrus</t>
  </si>
  <si>
    <t>Leptoceridae</t>
  </si>
  <si>
    <t>Adult Dytiscidae</t>
  </si>
  <si>
    <t>hydropsychidae</t>
  </si>
  <si>
    <t>Sure it's not -5.79?? Source for these</t>
  </si>
  <si>
    <t>Saldidae</t>
  </si>
  <si>
    <t>ter Saldidae</t>
  </si>
  <si>
    <t>simuliidae</t>
  </si>
  <si>
    <t>ter formicidae</t>
  </si>
  <si>
    <t>adult dytiscidae</t>
  </si>
  <si>
    <t>leptohyphidae</t>
  </si>
  <si>
    <t>Big Brego</t>
  </si>
  <si>
    <t>limnephilidae</t>
  </si>
  <si>
    <t>Macroveliidae</t>
  </si>
  <si>
    <t>macroveliidae</t>
  </si>
  <si>
    <t>ter scolytinae</t>
  </si>
  <si>
    <t>Waterfall</t>
  </si>
  <si>
    <t>elmidae</t>
  </si>
  <si>
    <t>Start/end Times in Book #12 pg 27</t>
  </si>
  <si>
    <t>top_Net_to_WSE_CM</t>
  </si>
  <si>
    <t>REN</t>
  </si>
  <si>
    <t>LEN</t>
  </si>
  <si>
    <t>Start/end Times in Book #6 pgs 6&amp;7</t>
  </si>
  <si>
    <t>Start/end Times in Book #4 pg 53</t>
  </si>
  <si>
    <t>NOTE -- No end time entered, estimated based on Golf Ball Pool Times; should be within 10 minutes</t>
  </si>
  <si>
    <t>Duration_hrs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</si>
</sst>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Verdana"/>
      <family val="2"/>
    </font>
    <font>
      <sz val="11"/>
      <color rgb="FFFF0000"/>
      <name val="Calibri"/>
      <family val="2"/>
      <scheme val="minor"/>
    </font>
    <font>
      <sz val="11"/>
      <name val="Calibri"/>
      <family val="2"/>
      <scheme val="minor"/>
    </font>
    <font>
      <sz val="10"/>
      <name val="Verdana"/>
      <family val="2"/>
    </font>
    <font>
      <b/>
      <sz val="10"/>
      <name val="Verdana"/>
      <family val="2"/>
    </font>
    <font>
      <u/>
      <sz val="11"/>
      <color theme="10"/>
      <name val="Calibri"/>
      <family val="2"/>
      <scheme val="minor"/>
    </font>
    <font>
      <u/>
      <sz val="11"/>
      <color theme="11"/>
      <name val="Calibri"/>
      <family val="2"/>
      <scheme val="minor"/>
    </font>
    <font>
      <sz val="11"/>
      <color rgb="FF000000"/>
      <name val="Calibri"/>
      <family val="2"/>
      <scheme val="minor"/>
    </font>
    <font>
      <b/>
      <sz val="11"/>
      <color theme="1"/>
      <name val="Calibri"/>
      <family val="2"/>
      <scheme val="minor"/>
    </font>
    <font>
      <sz val="16"/>
      <color rgb="FF222222"/>
      <name val="Arial"/>
      <family val="2"/>
    </font>
    <font>
      <sz val="12"/>
      <color rgb="FF222222"/>
      <name val="Arial"/>
      <family val="2"/>
    </font>
    <font>
      <sz val="11"/>
      <color rgb="FF545454"/>
      <name val="Arial"/>
      <family val="2"/>
    </font>
    <font>
      <sz val="11"/>
      <color rgb="FF222222"/>
      <name val="Calibri"/>
      <family val="2"/>
      <scheme val="minor"/>
    </font>
    <font>
      <sz val="11"/>
      <color rgb="FF545454"/>
      <name val="Calibri"/>
      <family val="2"/>
      <scheme val="minor"/>
    </font>
    <font>
      <sz val="10.5"/>
      <color theme="1"/>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13">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1">
    <xf numFmtId="0" fontId="0" fillId="0" borderId="0"/>
    <xf numFmtId="0" fontId="1"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0" fillId="0" borderId="1" xfId="0" applyBorder="1"/>
    <xf numFmtId="0" fontId="0" fillId="0" borderId="2" xfId="0" applyBorder="1"/>
    <xf numFmtId="0" fontId="0" fillId="2" borderId="2" xfId="0" applyFill="1" applyBorder="1"/>
    <xf numFmtId="0" fontId="0" fillId="2" borderId="3" xfId="0" applyFill="1" applyBorder="1"/>
    <xf numFmtId="0" fontId="1" fillId="0" borderId="0" xfId="1"/>
    <xf numFmtId="0" fontId="1" fillId="0" borderId="0" xfId="1" applyAlignment="1">
      <alignment horizontal="right"/>
    </xf>
    <xf numFmtId="0" fontId="0" fillId="0" borderId="0" xfId="0" applyFill="1" applyBorder="1"/>
    <xf numFmtId="0" fontId="0" fillId="0" borderId="2" xfId="0" applyFill="1" applyBorder="1"/>
    <xf numFmtId="0" fontId="0" fillId="0" borderId="3" xfId="0" applyFill="1" applyBorder="1"/>
    <xf numFmtId="0" fontId="0" fillId="3" borderId="2" xfId="0" applyFill="1" applyBorder="1"/>
    <xf numFmtId="0" fontId="0" fillId="3" borderId="3" xfId="0" applyFill="1" applyBorder="1"/>
    <xf numFmtId="0" fontId="0" fillId="0" borderId="0" xfId="0" applyFill="1"/>
    <xf numFmtId="0" fontId="0" fillId="4" borderId="0" xfId="0" applyFill="1"/>
    <xf numFmtId="0" fontId="0" fillId="4" borderId="4" xfId="0" applyFill="1" applyBorder="1"/>
    <xf numFmtId="0" fontId="0" fillId="0" borderId="4" xfId="0" applyBorder="1"/>
    <xf numFmtId="0" fontId="2" fillId="0" borderId="0" xfId="0" applyFont="1"/>
    <xf numFmtId="0" fontId="0" fillId="0" borderId="5" xfId="0" applyFill="1" applyBorder="1"/>
    <xf numFmtId="0" fontId="4" fillId="0" borderId="0" xfId="1" applyFont="1"/>
    <xf numFmtId="0" fontId="4" fillId="5" borderId="0" xfId="1" applyFont="1" applyFill="1"/>
    <xf numFmtId="0" fontId="0" fillId="6" borderId="0" xfId="0" applyFill="1"/>
    <xf numFmtId="0" fontId="0" fillId="5" borderId="0" xfId="0" applyFill="1"/>
    <xf numFmtId="0" fontId="1" fillId="5" borderId="0" xfId="1" applyFill="1"/>
    <xf numFmtId="0" fontId="0" fillId="0" borderId="0" xfId="0" applyBorder="1" applyAlignment="1">
      <alignment horizontal="center"/>
    </xf>
    <xf numFmtId="0" fontId="0" fillId="0" borderId="0" xfId="0" applyAlignment="1">
      <alignment horizontal="center"/>
    </xf>
    <xf numFmtId="0" fontId="1" fillId="0" borderId="0" xfId="1" applyFill="1"/>
    <xf numFmtId="0" fontId="4" fillId="0" borderId="0" xfId="1" applyFont="1" applyFill="1"/>
    <xf numFmtId="0" fontId="5" fillId="0" borderId="0" xfId="1" applyFont="1" applyFill="1"/>
    <xf numFmtId="0" fontId="5" fillId="0" borderId="0" xfId="1" applyFont="1"/>
    <xf numFmtId="0" fontId="4" fillId="0" borderId="0" xfId="1" applyFont="1" applyFill="1" applyBorder="1"/>
    <xf numFmtId="0" fontId="1" fillId="0" borderId="0" xfId="1" applyFont="1"/>
    <xf numFmtId="0" fontId="1" fillId="0" borderId="0" xfId="1" applyFont="1" applyFill="1" applyBorder="1"/>
    <xf numFmtId="0" fontId="5" fillId="0" borderId="0" xfId="1" applyFont="1" applyFill="1" applyBorder="1"/>
    <xf numFmtId="0" fontId="6" fillId="0" borderId="0" xfId="2"/>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0" xfId="0" applyNumberFormat="1"/>
    <xf numFmtId="0" fontId="0" fillId="4" borderId="0" xfId="0" applyNumberFormat="1" applyFill="1"/>
    <xf numFmtId="0" fontId="0" fillId="0" borderId="2" xfId="0" applyNumberFormat="1" applyFill="1" applyBorder="1"/>
    <xf numFmtId="0" fontId="0" fillId="0" borderId="0" xfId="0" applyNumberFormat="1" applyFill="1" applyBorder="1"/>
    <xf numFmtId="0" fontId="0" fillId="0" borderId="3" xfId="0" applyNumberFormat="1" applyFill="1" applyBorder="1"/>
    <xf numFmtId="0" fontId="3" fillId="0" borderId="0" xfId="0" applyNumberFormat="1" applyFont="1"/>
    <xf numFmtId="0" fontId="0" fillId="0" borderId="1" xfId="0" applyNumberFormat="1" applyBorder="1"/>
    <xf numFmtId="0" fontId="1" fillId="0" borderId="0" xfId="1" applyNumberFormat="1" applyFont="1" applyFill="1" applyBorder="1"/>
    <xf numFmtId="0" fontId="10" fillId="5" borderId="0" xfId="0" applyNumberFormat="1" applyFont="1" applyFill="1"/>
    <xf numFmtId="0" fontId="0" fillId="5" borderId="0" xfId="0" applyFont="1" applyFill="1"/>
    <xf numFmtId="0" fontId="13" fillId="5" borderId="0" xfId="0" applyNumberFormat="1" applyFont="1" applyFill="1"/>
    <xf numFmtId="0" fontId="14" fillId="5" borderId="0" xfId="0" applyNumberFormat="1" applyFont="1" applyFill="1"/>
    <xf numFmtId="0" fontId="0" fillId="7" borderId="5" xfId="0" applyFill="1" applyBorder="1" applyAlignment="1">
      <alignment horizontal="center"/>
    </xf>
    <xf numFmtId="0" fontId="12" fillId="0" borderId="0" xfId="0" applyFont="1"/>
    <xf numFmtId="0" fontId="0" fillId="0" borderId="0" xfId="0" applyFont="1"/>
    <xf numFmtId="0" fontId="15" fillId="0" borderId="0" xfId="0" applyFont="1" applyAlignment="1">
      <alignment vertical="center"/>
    </xf>
    <xf numFmtId="0" fontId="0" fillId="5" borderId="0" xfId="0" applyFont="1" applyFill="1" applyBorder="1"/>
    <xf numFmtId="0" fontId="11" fillId="0" borderId="0" xfId="0" applyFont="1"/>
    <xf numFmtId="0" fontId="8" fillId="0" borderId="0" xfId="0" applyFont="1" applyAlignment="1">
      <alignment horizontal="left"/>
    </xf>
    <xf numFmtId="0" fontId="0" fillId="0" borderId="0" xfId="0" applyBorder="1" applyAlignment="1">
      <alignment horizontal="center" vertical="center"/>
    </xf>
    <xf numFmtId="0" fontId="0" fillId="7" borderId="0" xfId="0" applyFill="1" applyBorder="1" applyAlignment="1">
      <alignment horizontal="center" vertical="center"/>
    </xf>
    <xf numFmtId="0" fontId="0" fillId="0" borderId="5" xfId="0" applyBorder="1" applyAlignment="1">
      <alignment horizontal="center" vertical="center"/>
    </xf>
    <xf numFmtId="0" fontId="0" fillId="7" borderId="5" xfId="0" applyFill="1" applyBorder="1" applyAlignment="1">
      <alignment horizontal="center" vertical="center"/>
    </xf>
    <xf numFmtId="0" fontId="0" fillId="0" borderId="7" xfId="0" applyBorder="1" applyAlignment="1">
      <alignment horizontal="center" vertical="center"/>
    </xf>
    <xf numFmtId="0" fontId="0" fillId="7" borderId="7" xfId="0" applyFill="1" applyBorder="1" applyAlignment="1">
      <alignment horizontal="center" vertical="center"/>
    </xf>
    <xf numFmtId="0" fontId="2" fillId="0" borderId="0" xfId="0" applyFont="1" applyBorder="1" applyAlignment="1">
      <alignment horizontal="center" vertical="center"/>
    </xf>
    <xf numFmtId="0" fontId="0" fillId="0" borderId="2" xfId="0" applyFill="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Border="1" applyAlignment="1">
      <alignment horizontal="center" vertical="center"/>
    </xf>
    <xf numFmtId="14" fontId="0" fillId="0" borderId="5" xfId="0" applyNumberFormat="1" applyBorder="1" applyAlignment="1">
      <alignment horizontal="center" vertical="center"/>
    </xf>
    <xf numFmtId="0" fontId="0" fillId="0" borderId="0" xfId="0" applyFill="1" applyBorder="1" applyAlignment="1">
      <alignment horizontal="center" vertical="center"/>
    </xf>
    <xf numFmtId="18" fontId="0" fillId="0" borderId="0" xfId="0" applyNumberFormat="1" applyBorder="1" applyAlignment="1">
      <alignment horizontal="center" vertical="center"/>
    </xf>
    <xf numFmtId="18" fontId="0" fillId="0" borderId="7" xfId="0" applyNumberFormat="1" applyBorder="1" applyAlignment="1">
      <alignment horizontal="center" vertical="center"/>
    </xf>
    <xf numFmtId="18" fontId="0" fillId="0" borderId="5" xfId="0" applyNumberFormat="1" applyBorder="1" applyAlignment="1">
      <alignment horizontal="center" vertical="center"/>
    </xf>
    <xf numFmtId="0" fontId="0" fillId="0" borderId="7" xfId="0" applyNumberFormat="1" applyBorder="1" applyAlignment="1">
      <alignment horizontal="center" vertical="center"/>
    </xf>
    <xf numFmtId="0" fontId="0" fillId="0" borderId="0" xfId="0" applyNumberFormat="1" applyBorder="1" applyAlignment="1">
      <alignment horizontal="center" vertical="center"/>
    </xf>
    <xf numFmtId="0" fontId="9" fillId="7" borderId="7" xfId="0" applyFont="1" applyFill="1" applyBorder="1" applyAlignment="1">
      <alignment horizontal="center"/>
    </xf>
    <xf numFmtId="0" fontId="0" fillId="0" borderId="5" xfId="0" applyNumberFormat="1" applyBorder="1" applyAlignment="1">
      <alignment horizontal="center" vertical="center"/>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7" borderId="7" xfId="0" applyFont="1" applyFill="1" applyBorder="1" applyAlignment="1" applyProtection="1">
      <alignment horizontal="center"/>
      <protection locked="0"/>
    </xf>
    <xf numFmtId="0" fontId="9" fillId="5" borderId="10" xfId="0" applyFont="1" applyFill="1" applyBorder="1" applyAlignment="1">
      <alignment horizontal="center"/>
    </xf>
  </cellXfs>
  <cellStyles count="3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Hyperlink" xfId="2" builtinId="8"/>
    <cellStyle name="Normal" xfId="0" builtinId="0"/>
    <cellStyle name="Normal 2" xfId="1" xr:uid="{00000000-0005-0000-0000-00001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353392</xdr:colOff>
      <xdr:row>85</xdr:row>
      <xdr:rowOff>176697</xdr:rowOff>
    </xdr:from>
    <xdr:to>
      <xdr:col>21</xdr:col>
      <xdr:colOff>242405</xdr:colOff>
      <xdr:row>128</xdr:row>
      <xdr:rowOff>80204</xdr:rowOff>
    </xdr:to>
    <xdr:pic>
      <xdr:nvPicPr>
        <xdr:cNvPr id="2" name="Picture 1" descr="&#10;     Descriptive Data and Parameter Estimates for Arthropod Length (L) and Length * Width (L *W) Regressions on Dry Biomass. Taxa Are Listed as Nested (Indented) Sets, Not Necessarily Reflecting Phylogenetic Distance with Consistent Depth of Indentation. Parameters Apply to the Relation y = a(x)b, Where x Is L or L *W, and y Is Mass. Linear Measurements Are in Millimeters and Mass Is in Units of Milligrams. N Refers to the Number of Insects Measured for Length and Width; n Is the Number Used in Statistical Procedures after Lumping of Small Specimens for Weighing. Minimum and Maximum Length Values Are from the Statistical n. All Regressions Are Significant below the 0.001 Level Unless Otherwise Noted; Standard Errors of Estimates Are in Appendix 2.">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42218" y="15300740"/>
          <a:ext cx="6073361" cy="7738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use.jhu.edu/article/44466/summary" TargetMode="External"/><Relationship Id="rId1" Type="http://schemas.openxmlformats.org/officeDocument/2006/relationships/hyperlink" Target="https://muse.jhu.edu/article/44466/summary"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X1048395"/>
  <sheetViews>
    <sheetView tabSelected="1" zoomScale="75" zoomScaleNormal="60" zoomScalePageLayoutView="60" workbookViewId="0">
      <pane ySplit="1" topLeftCell="A2" activePane="bottomLeft" state="frozen"/>
      <selection activeCell="B25" sqref="B25"/>
      <selection pane="bottomLeft" activeCell="G27" sqref="G27"/>
    </sheetView>
  </sheetViews>
  <sheetFormatPr baseColWidth="10" defaultColWidth="8.83203125" defaultRowHeight="15" x14ac:dyDescent="0.2"/>
  <cols>
    <col min="1" max="1" width="12.83203125" style="24" customWidth="1"/>
    <col min="2" max="2" width="8.83203125" style="24"/>
    <col min="3" max="3" width="13" style="24" customWidth="1"/>
    <col min="4" max="4" width="8.83203125" style="23"/>
    <col min="5" max="5" width="20.1640625" style="23" customWidth="1"/>
    <col min="6" max="6" width="14.33203125" style="23" customWidth="1"/>
    <col min="7" max="7" width="14.1640625" style="23" customWidth="1"/>
    <col min="8" max="12" width="20.1640625" style="23" customWidth="1"/>
    <col min="13" max="14" width="19.6640625" style="23" customWidth="1"/>
    <col min="15" max="15" width="10.33203125" style="23" customWidth="1"/>
    <col min="16" max="16" width="8.83203125" style="23"/>
    <col min="17" max="18" width="13.83203125" style="23" customWidth="1"/>
    <col min="19" max="19" width="8.83203125" style="23"/>
    <col min="20" max="20" width="39.1640625" style="23" customWidth="1"/>
    <col min="21" max="21" width="8.83203125" style="23"/>
    <col min="22" max="22" width="11.6640625" style="23" customWidth="1"/>
    <col min="23" max="23" width="13.83203125" style="23" customWidth="1"/>
    <col min="24" max="24" width="8.83203125" style="23" customWidth="1"/>
    <col min="25" max="50" width="8.83203125" style="23"/>
    <col min="51" max="16384" width="8.83203125" style="24"/>
  </cols>
  <sheetData>
    <row r="1" spans="1:50" ht="16" thickBot="1" x14ac:dyDescent="0.25">
      <c r="A1" s="80" t="s">
        <v>251</v>
      </c>
      <c r="B1" s="81" t="s">
        <v>255</v>
      </c>
      <c r="C1" s="81" t="s">
        <v>258</v>
      </c>
      <c r="D1" s="81" t="s">
        <v>254</v>
      </c>
      <c r="E1" s="81" t="s">
        <v>45</v>
      </c>
      <c r="F1" s="81" t="s">
        <v>252</v>
      </c>
      <c r="G1" s="81" t="s">
        <v>253</v>
      </c>
      <c r="H1" s="78" t="s">
        <v>241</v>
      </c>
      <c r="I1" s="78" t="s">
        <v>314</v>
      </c>
      <c r="J1" s="78" t="s">
        <v>308</v>
      </c>
      <c r="K1" s="78" t="s">
        <v>309</v>
      </c>
      <c r="L1" s="78" t="s">
        <v>310</v>
      </c>
      <c r="M1" s="81" t="s">
        <v>123</v>
      </c>
      <c r="N1" s="78" t="s">
        <v>97</v>
      </c>
      <c r="O1" s="81" t="s">
        <v>1</v>
      </c>
      <c r="P1" s="81" t="s">
        <v>66</v>
      </c>
      <c r="Q1" s="82" t="s">
        <v>154</v>
      </c>
      <c r="R1" s="82" t="s">
        <v>41</v>
      </c>
      <c r="S1" s="82" t="s">
        <v>155</v>
      </c>
      <c r="T1" s="83" t="s">
        <v>256</v>
      </c>
      <c r="U1" s="34"/>
      <c r="V1" s="34"/>
      <c r="W1" s="34"/>
      <c r="X1" s="34"/>
      <c r="Y1" s="34"/>
      <c r="Z1" s="34"/>
      <c r="AA1" s="34"/>
      <c r="AB1" s="34"/>
      <c r="AC1" s="34"/>
      <c r="AD1" s="34"/>
      <c r="AE1" s="34"/>
      <c r="AF1" s="34"/>
      <c r="AG1" s="34"/>
      <c r="AH1" s="34"/>
      <c r="AI1" s="34"/>
      <c r="AJ1" s="34"/>
      <c r="AK1" s="34"/>
      <c r="AL1" s="34"/>
      <c r="AM1" s="34"/>
      <c r="AN1" s="34"/>
      <c r="AO1" s="34"/>
      <c r="AP1" s="34"/>
      <c r="AQ1" s="34"/>
      <c r="AR1" s="34"/>
      <c r="AS1" s="24"/>
      <c r="AT1" s="24"/>
      <c r="AU1" s="24"/>
      <c r="AV1" s="24"/>
      <c r="AW1" s="24"/>
      <c r="AX1" s="24"/>
    </row>
    <row r="2" spans="1:50" x14ac:dyDescent="0.2">
      <c r="A2" s="37" t="s">
        <v>257</v>
      </c>
      <c r="B2" s="34">
        <v>18.2</v>
      </c>
      <c r="C2" s="34" t="s">
        <v>274</v>
      </c>
      <c r="D2" s="34" t="s">
        <v>262</v>
      </c>
      <c r="E2" s="69">
        <v>43282</v>
      </c>
      <c r="F2" s="74">
        <v>0.68194444444444446</v>
      </c>
      <c r="G2" s="74">
        <v>0.74583333333333324</v>
      </c>
      <c r="H2" s="76">
        <f>G2-F2</f>
        <v>6.3888888888888773E-2</v>
      </c>
      <c r="I2" s="76">
        <f>H2*24</f>
        <v>1.5333333333333306</v>
      </c>
      <c r="J2" s="65">
        <v>0</v>
      </c>
      <c r="K2" s="65"/>
      <c r="L2" s="65"/>
      <c r="M2" s="65" t="s">
        <v>2</v>
      </c>
      <c r="N2" s="66" t="str">
        <f>INDEX('Lookup Table'!$A$6:$C$195,MATCH(BACI_Sites_2018!M2,'Lookup Table'!$A$6:$A$195,0),3)</f>
        <v>Chironomidae</v>
      </c>
      <c r="O2" s="65">
        <v>3</v>
      </c>
      <c r="P2" s="65">
        <v>1</v>
      </c>
      <c r="Q2" s="66">
        <f t="shared" ref="Q2:Q33" si="0">VLOOKUP($N2,regresnum,2,FALSE)</f>
        <v>-6.3199686140800182</v>
      </c>
      <c r="R2" s="66">
        <f t="shared" ref="R2:R33" si="1">VLOOKUP($N2,regresnum,3,FALSE)</f>
        <v>2.617</v>
      </c>
      <c r="S2" s="66">
        <f>(P2)*EXP(Q2+R2*LN(O2))</f>
        <v>3.1907944553442522E-2</v>
      </c>
      <c r="T2" s="38" t="s">
        <v>307</v>
      </c>
      <c r="AS2" s="24"/>
      <c r="AT2" s="24"/>
      <c r="AU2" s="24"/>
      <c r="AV2" s="24"/>
      <c r="AW2" s="24"/>
      <c r="AX2" s="24"/>
    </row>
    <row r="3" spans="1:50" x14ac:dyDescent="0.2">
      <c r="A3" s="35" t="s">
        <v>257</v>
      </c>
      <c r="B3" s="23">
        <v>18.2</v>
      </c>
      <c r="C3" s="23" t="s">
        <v>274</v>
      </c>
      <c r="D3" s="23" t="s">
        <v>262</v>
      </c>
      <c r="E3" s="70">
        <v>43282</v>
      </c>
      <c r="F3" s="73">
        <v>0.68194444444444446</v>
      </c>
      <c r="G3" s="73">
        <v>0.74583333333333324</v>
      </c>
      <c r="H3" s="77">
        <f t="shared" ref="H3:H66" si="2">G3-F3</f>
        <v>6.3888888888888773E-2</v>
      </c>
      <c r="I3" s="77">
        <f t="shared" ref="I3:I66" si="3">H3*24</f>
        <v>1.5333333333333306</v>
      </c>
      <c r="J3" s="61">
        <v>0</v>
      </c>
      <c r="K3" s="61"/>
      <c r="L3" s="61"/>
      <c r="M3" s="61" t="s">
        <v>259</v>
      </c>
      <c r="N3" s="62" t="str">
        <f>INDEX('Lookup Table'!$A$6:$C$195,MATCH(BACI_Sites_2018!M3,'Lookup Table'!$A$6:$A$195,0),3)</f>
        <v>Veliidae</v>
      </c>
      <c r="O3" s="61">
        <v>3</v>
      </c>
      <c r="P3" s="61">
        <v>1</v>
      </c>
      <c r="Q3" s="62">
        <f t="shared" si="0"/>
        <v>-4.3740584650247047</v>
      </c>
      <c r="R3" s="62">
        <f t="shared" si="1"/>
        <v>2.7189999999999999</v>
      </c>
      <c r="S3" s="62">
        <f t="shared" ref="S3:S15" si="4">(P3)*EXP(Q3+R3*LN(O3))</f>
        <v>0.24984072800264109</v>
      </c>
      <c r="T3" s="36"/>
      <c r="AS3" s="24"/>
      <c r="AT3" s="24"/>
      <c r="AU3" s="24"/>
      <c r="AV3" s="24"/>
      <c r="AW3" s="24"/>
      <c r="AX3" s="24"/>
    </row>
    <row r="4" spans="1:50" x14ac:dyDescent="0.2">
      <c r="A4" s="35" t="s">
        <v>257</v>
      </c>
      <c r="B4" s="23">
        <v>18.2</v>
      </c>
      <c r="C4" s="23" t="s">
        <v>274</v>
      </c>
      <c r="D4" s="23" t="s">
        <v>262</v>
      </c>
      <c r="E4" s="70">
        <v>43282</v>
      </c>
      <c r="F4" s="73">
        <v>0.68194444444444446</v>
      </c>
      <c r="G4" s="73">
        <v>0.74583333333333324</v>
      </c>
      <c r="H4" s="77">
        <f t="shared" si="2"/>
        <v>6.3888888888888773E-2</v>
      </c>
      <c r="I4" s="77">
        <f t="shared" si="3"/>
        <v>1.5333333333333306</v>
      </c>
      <c r="J4" s="61">
        <v>0</v>
      </c>
      <c r="K4" s="61"/>
      <c r="L4" s="61"/>
      <c r="M4" s="61" t="s">
        <v>260</v>
      </c>
      <c r="N4" s="62" t="str">
        <f>INDEX('Lookup Table'!$A$6:$C$195,MATCH(BACI_Sites_2018!M4,'Lookup Table'!$A$6:$A$195,0),3)</f>
        <v>Chironomidae</v>
      </c>
      <c r="O4" s="61">
        <v>2</v>
      </c>
      <c r="P4" s="61">
        <v>2</v>
      </c>
      <c r="Q4" s="62">
        <f t="shared" si="0"/>
        <v>-6.3199686140800182</v>
      </c>
      <c r="R4" s="62">
        <f t="shared" si="1"/>
        <v>2.617</v>
      </c>
      <c r="S4" s="62">
        <f t="shared" si="4"/>
        <v>2.208503029929252E-2</v>
      </c>
      <c r="T4" s="36"/>
      <c r="AS4" s="24"/>
      <c r="AT4" s="24"/>
      <c r="AU4" s="24"/>
      <c r="AV4" s="24"/>
      <c r="AW4" s="24"/>
      <c r="AX4" s="24"/>
    </row>
    <row r="5" spans="1:50" x14ac:dyDescent="0.2">
      <c r="A5" s="35" t="s">
        <v>257</v>
      </c>
      <c r="B5" s="23">
        <v>18.2</v>
      </c>
      <c r="C5" s="23" t="s">
        <v>274</v>
      </c>
      <c r="D5" s="23" t="s">
        <v>262</v>
      </c>
      <c r="E5" s="70">
        <v>43282</v>
      </c>
      <c r="F5" s="73">
        <v>0.68194444444444402</v>
      </c>
      <c r="G5" s="73">
        <v>0.74583333333333302</v>
      </c>
      <c r="H5" s="77">
        <f t="shared" si="2"/>
        <v>6.3888888888888995E-2</v>
      </c>
      <c r="I5" s="77">
        <f t="shared" si="3"/>
        <v>1.5333333333333359</v>
      </c>
      <c r="J5" s="61">
        <v>0</v>
      </c>
      <c r="K5" s="61"/>
      <c r="L5" s="61"/>
      <c r="M5" s="61" t="s">
        <v>48</v>
      </c>
      <c r="N5" s="62" t="str">
        <f>INDEX('Lookup Table'!$A$6:$C$195,MATCH(BACI_Sites_2018!M5,'Lookup Table'!$A$6:$A$195,0),3)</f>
        <v>Nematocera (adult)</v>
      </c>
      <c r="O5" s="61">
        <v>1</v>
      </c>
      <c r="P5" s="61">
        <v>1</v>
      </c>
      <c r="Q5" s="62">
        <f t="shared" si="0"/>
        <v>-2.3025850929940455</v>
      </c>
      <c r="R5" s="62">
        <f t="shared" si="1"/>
        <v>1.57</v>
      </c>
      <c r="S5" s="62">
        <f t="shared" si="4"/>
        <v>0.10000000000000002</v>
      </c>
      <c r="T5" s="36"/>
      <c r="U5" s="24"/>
      <c r="V5" s="24"/>
      <c r="W5" s="24"/>
      <c r="X5" s="24"/>
      <c r="Y5" s="24"/>
      <c r="Z5" s="24"/>
      <c r="AA5" s="24"/>
      <c r="AB5" s="24"/>
      <c r="AC5" s="24"/>
      <c r="AD5" s="24"/>
      <c r="AE5" s="24"/>
      <c r="AF5" s="24"/>
      <c r="AG5" s="24"/>
      <c r="AH5" s="24"/>
      <c r="AI5" s="24"/>
      <c r="AJ5" s="24"/>
      <c r="AK5" s="24"/>
      <c r="AL5" s="24"/>
      <c r="AM5" s="24"/>
      <c r="AS5" s="24"/>
      <c r="AT5" s="24"/>
      <c r="AU5" s="24"/>
      <c r="AV5" s="24"/>
      <c r="AW5" s="24"/>
      <c r="AX5" s="24"/>
    </row>
    <row r="6" spans="1:50" x14ac:dyDescent="0.2">
      <c r="A6" s="35" t="s">
        <v>257</v>
      </c>
      <c r="B6" s="23">
        <v>18.2</v>
      </c>
      <c r="C6" s="23" t="s">
        <v>274</v>
      </c>
      <c r="D6" s="23" t="s">
        <v>262</v>
      </c>
      <c r="E6" s="70">
        <v>43282</v>
      </c>
      <c r="F6" s="73">
        <v>0.68194444444444402</v>
      </c>
      <c r="G6" s="73">
        <v>0.74583333333333302</v>
      </c>
      <c r="H6" s="77">
        <f t="shared" si="2"/>
        <v>6.3888888888888995E-2</v>
      </c>
      <c r="I6" s="77">
        <f t="shared" si="3"/>
        <v>1.5333333333333359</v>
      </c>
      <c r="J6" s="61">
        <v>0</v>
      </c>
      <c r="K6" s="61"/>
      <c r="L6" s="61"/>
      <c r="M6" s="61" t="s">
        <v>259</v>
      </c>
      <c r="N6" s="62" t="str">
        <f>INDEX('Lookup Table'!$A$6:$C$195,MATCH(BACI_Sites_2018!M6,'Lookup Table'!$A$6:$A$195,0),3)</f>
        <v>Veliidae</v>
      </c>
      <c r="O6" s="61">
        <v>1</v>
      </c>
      <c r="P6" s="61">
        <v>1</v>
      </c>
      <c r="Q6" s="62">
        <f t="shared" si="0"/>
        <v>-4.3740584650247047</v>
      </c>
      <c r="R6" s="62">
        <f t="shared" si="1"/>
        <v>2.7189999999999999</v>
      </c>
      <c r="S6" s="62">
        <f t="shared" si="4"/>
        <v>1.26E-2</v>
      </c>
      <c r="T6" s="36"/>
      <c r="U6" s="24"/>
      <c r="V6" s="24"/>
      <c r="W6" s="24"/>
      <c r="X6" s="24"/>
      <c r="Y6" s="24"/>
      <c r="Z6" s="24"/>
      <c r="AA6" s="24"/>
      <c r="AB6" s="24"/>
      <c r="AC6" s="24"/>
      <c r="AD6" s="24"/>
      <c r="AE6" s="24"/>
      <c r="AF6" s="24"/>
      <c r="AG6" s="24"/>
      <c r="AH6" s="24"/>
      <c r="AI6" s="24"/>
      <c r="AJ6" s="24"/>
      <c r="AK6" s="24"/>
      <c r="AL6" s="24"/>
      <c r="AM6" s="24"/>
      <c r="AS6" s="24"/>
      <c r="AT6" s="24"/>
      <c r="AU6" s="24"/>
      <c r="AV6" s="24"/>
      <c r="AW6" s="24"/>
      <c r="AX6" s="24"/>
    </row>
    <row r="7" spans="1:50" x14ac:dyDescent="0.2">
      <c r="A7" s="35" t="s">
        <v>257</v>
      </c>
      <c r="B7" s="23">
        <v>18.2</v>
      </c>
      <c r="C7" s="23" t="s">
        <v>274</v>
      </c>
      <c r="D7" s="23" t="s">
        <v>262</v>
      </c>
      <c r="E7" s="70">
        <v>43282</v>
      </c>
      <c r="F7" s="73">
        <v>0.68194444444444402</v>
      </c>
      <c r="G7" s="73">
        <v>0.74583333333333302</v>
      </c>
      <c r="H7" s="77">
        <f t="shared" si="2"/>
        <v>6.3888888888888995E-2</v>
      </c>
      <c r="I7" s="77">
        <f t="shared" si="3"/>
        <v>1.5333333333333359</v>
      </c>
      <c r="J7" s="61">
        <v>0</v>
      </c>
      <c r="K7" s="61"/>
      <c r="L7" s="61"/>
      <c r="M7" s="61" t="s">
        <v>10</v>
      </c>
      <c r="N7" s="62" t="str">
        <f>INDEX('Lookup Table'!$A$6:$C$195,MATCH(BACI_Sites_2018!M7,'Lookup Table'!$A$6:$A$195,0),3)</f>
        <v>Hydropsychidae</v>
      </c>
      <c r="O7" s="61">
        <v>2</v>
      </c>
      <c r="P7" s="61">
        <v>1</v>
      </c>
      <c r="Q7" s="62">
        <f t="shared" si="0"/>
        <v>-5.3816989754870876</v>
      </c>
      <c r="R7" s="62">
        <f t="shared" si="1"/>
        <v>2.9260000000000002</v>
      </c>
      <c r="S7" s="62">
        <f t="shared" si="4"/>
        <v>3.4960014089795807E-2</v>
      </c>
      <c r="T7" s="36"/>
      <c r="U7" s="24"/>
      <c r="V7" s="24"/>
      <c r="W7" s="24"/>
      <c r="X7" s="24"/>
      <c r="Y7" s="24"/>
      <c r="Z7" s="24"/>
      <c r="AA7" s="24"/>
      <c r="AB7" s="24"/>
      <c r="AC7" s="24"/>
      <c r="AD7" s="24"/>
      <c r="AE7" s="24"/>
      <c r="AF7" s="24"/>
      <c r="AG7" s="24"/>
      <c r="AH7" s="24"/>
      <c r="AI7" s="24"/>
      <c r="AJ7" s="24"/>
      <c r="AK7" s="24"/>
      <c r="AL7" s="24"/>
      <c r="AM7" s="24"/>
      <c r="AS7" s="24"/>
      <c r="AT7" s="24"/>
      <c r="AU7" s="24"/>
      <c r="AV7" s="24"/>
      <c r="AW7" s="24"/>
      <c r="AX7" s="24"/>
    </row>
    <row r="8" spans="1:50" x14ac:dyDescent="0.2">
      <c r="A8" s="35" t="s">
        <v>257</v>
      </c>
      <c r="B8" s="23">
        <v>18.2</v>
      </c>
      <c r="C8" s="23" t="s">
        <v>274</v>
      </c>
      <c r="D8" s="23" t="s">
        <v>262</v>
      </c>
      <c r="E8" s="70">
        <v>43282</v>
      </c>
      <c r="F8" s="73">
        <v>0.68194444444444402</v>
      </c>
      <c r="G8" s="73">
        <v>0.74583333333333302</v>
      </c>
      <c r="H8" s="77">
        <f t="shared" si="2"/>
        <v>6.3888888888888995E-2</v>
      </c>
      <c r="I8" s="77">
        <f t="shared" si="3"/>
        <v>1.5333333333333359</v>
      </c>
      <c r="J8" s="61">
        <v>0</v>
      </c>
      <c r="K8" s="61"/>
      <c r="L8" s="61"/>
      <c r="M8" s="61" t="s">
        <v>48</v>
      </c>
      <c r="N8" s="62" t="str">
        <f>INDEX('Lookup Table'!$A$6:$C$195,MATCH(BACI_Sites_2018!M8,'Lookup Table'!$A$6:$A$195,0),3)</f>
        <v>Nematocera (adult)</v>
      </c>
      <c r="O8" s="61">
        <v>2</v>
      </c>
      <c r="P8" s="61">
        <v>1</v>
      </c>
      <c r="Q8" s="62">
        <f t="shared" si="0"/>
        <v>-2.3025850929940455</v>
      </c>
      <c r="R8" s="62">
        <f t="shared" si="1"/>
        <v>1.57</v>
      </c>
      <c r="S8" s="62">
        <f t="shared" si="4"/>
        <v>0.29690471412580988</v>
      </c>
      <c r="T8" s="36"/>
      <c r="U8" s="24"/>
      <c r="V8" s="24"/>
      <c r="W8" s="24"/>
      <c r="X8" s="24"/>
      <c r="Y8" s="24"/>
      <c r="Z8" s="24"/>
      <c r="AA8" s="24"/>
      <c r="AB8" s="24"/>
      <c r="AC8" s="24"/>
      <c r="AD8" s="24"/>
      <c r="AE8" s="24"/>
      <c r="AF8" s="24"/>
      <c r="AG8" s="24"/>
      <c r="AH8" s="24"/>
      <c r="AI8" s="24"/>
      <c r="AJ8" s="24"/>
      <c r="AK8" s="24"/>
      <c r="AL8" s="24"/>
      <c r="AM8" s="24"/>
      <c r="AS8" s="24"/>
      <c r="AT8" s="24"/>
      <c r="AU8" s="24"/>
      <c r="AV8" s="24"/>
      <c r="AW8" s="24"/>
      <c r="AX8" s="24"/>
    </row>
    <row r="9" spans="1:50" x14ac:dyDescent="0.2">
      <c r="A9" s="35" t="s">
        <v>257</v>
      </c>
      <c r="B9" s="23">
        <v>18.2</v>
      </c>
      <c r="C9" s="23" t="s">
        <v>274</v>
      </c>
      <c r="D9" s="23" t="s">
        <v>262</v>
      </c>
      <c r="E9" s="70">
        <v>43282</v>
      </c>
      <c r="F9" s="73">
        <v>0.68194444444444402</v>
      </c>
      <c r="G9" s="73">
        <v>0.74583333333333302</v>
      </c>
      <c r="H9" s="77">
        <f t="shared" si="2"/>
        <v>6.3888888888888995E-2</v>
      </c>
      <c r="I9" s="77">
        <f t="shared" si="3"/>
        <v>1.5333333333333359</v>
      </c>
      <c r="J9" s="61">
        <v>0</v>
      </c>
      <c r="K9" s="61"/>
      <c r="L9" s="61"/>
      <c r="M9" s="61" t="s">
        <v>26</v>
      </c>
      <c r="N9" s="62" t="str">
        <f>INDEX('Lookup Table'!$A$6:$C$195,MATCH(BACI_Sites_2018!M9,'Lookup Table'!$A$6:$A$195,0),3)</f>
        <v>Elmidae</v>
      </c>
      <c r="O9" s="61">
        <v>4</v>
      </c>
      <c r="P9" s="61">
        <v>2</v>
      </c>
      <c r="Q9" s="62">
        <f t="shared" si="0"/>
        <v>-4.9062752787720125</v>
      </c>
      <c r="R9" s="62">
        <f t="shared" si="1"/>
        <v>2.879</v>
      </c>
      <c r="S9" s="62">
        <f t="shared" si="4"/>
        <v>0.8009260706039838</v>
      </c>
      <c r="T9" s="36"/>
      <c r="U9" s="24"/>
      <c r="V9" s="24"/>
      <c r="W9" s="24"/>
      <c r="X9" s="24"/>
      <c r="Y9" s="24"/>
      <c r="Z9" s="24"/>
      <c r="AA9" s="24"/>
      <c r="AB9" s="24"/>
      <c r="AC9" s="24"/>
      <c r="AD9" s="24"/>
      <c r="AE9" s="24"/>
      <c r="AF9" s="24"/>
      <c r="AG9" s="24"/>
      <c r="AH9" s="24"/>
      <c r="AI9" s="24"/>
      <c r="AJ9" s="24"/>
      <c r="AK9" s="24"/>
      <c r="AL9" s="24"/>
      <c r="AM9" s="24"/>
      <c r="AS9" s="24"/>
      <c r="AT9" s="24"/>
      <c r="AU9" s="24"/>
      <c r="AV9" s="24"/>
      <c r="AW9" s="24"/>
      <c r="AX9" s="24"/>
    </row>
    <row r="10" spans="1:50" x14ac:dyDescent="0.2">
      <c r="A10" s="35" t="s">
        <v>257</v>
      </c>
      <c r="B10" s="23">
        <v>18.2</v>
      </c>
      <c r="C10" s="23" t="s">
        <v>274</v>
      </c>
      <c r="D10" s="23" t="s">
        <v>262</v>
      </c>
      <c r="E10" s="70">
        <v>43282</v>
      </c>
      <c r="F10" s="73">
        <v>0.68194444444444402</v>
      </c>
      <c r="G10" s="73">
        <v>0.74583333333333302</v>
      </c>
      <c r="H10" s="77">
        <f t="shared" si="2"/>
        <v>6.3888888888888995E-2</v>
      </c>
      <c r="I10" s="77">
        <f t="shared" si="3"/>
        <v>1.5333333333333359</v>
      </c>
      <c r="J10" s="61">
        <v>0</v>
      </c>
      <c r="K10" s="61"/>
      <c r="L10" s="61"/>
      <c r="M10" s="61" t="s">
        <v>21</v>
      </c>
      <c r="N10" s="62" t="str">
        <f>INDEX('Lookup Table'!$A$6:$C$195,MATCH(BACI_Sites_2018!M10,'Lookup Table'!$A$6:$A$195,0),3)</f>
        <v>Formicidae</v>
      </c>
      <c r="O10" s="61">
        <v>3</v>
      </c>
      <c r="P10" s="61">
        <v>1</v>
      </c>
      <c r="Q10" s="62">
        <f t="shared" si="0"/>
        <v>-3.6119184129778081</v>
      </c>
      <c r="R10" s="62">
        <f t="shared" si="1"/>
        <v>2.6659999999999999</v>
      </c>
      <c r="S10" s="62">
        <f t="shared" si="4"/>
        <v>0.50509030122327836</v>
      </c>
      <c r="T10" s="36"/>
      <c r="U10" s="24"/>
      <c r="V10" s="24"/>
      <c r="W10" s="24"/>
      <c r="X10" s="24"/>
      <c r="Y10" s="24"/>
      <c r="Z10" s="24"/>
      <c r="AA10" s="24"/>
      <c r="AB10" s="24"/>
      <c r="AC10" s="24"/>
      <c r="AD10" s="24"/>
      <c r="AE10" s="24"/>
      <c r="AF10" s="24"/>
      <c r="AG10" s="24"/>
      <c r="AH10" s="24"/>
      <c r="AI10" s="24"/>
      <c r="AJ10" s="24"/>
      <c r="AK10" s="24"/>
      <c r="AL10" s="24"/>
      <c r="AM10" s="24"/>
      <c r="AS10" s="24"/>
      <c r="AT10" s="24"/>
      <c r="AU10" s="24"/>
      <c r="AV10" s="24"/>
      <c r="AW10" s="24"/>
      <c r="AX10" s="24"/>
    </row>
    <row r="11" spans="1:50" x14ac:dyDescent="0.2">
      <c r="A11" s="35" t="s">
        <v>257</v>
      </c>
      <c r="B11" s="23">
        <v>18.2</v>
      </c>
      <c r="C11" s="23" t="s">
        <v>274</v>
      </c>
      <c r="D11" s="23" t="s">
        <v>262</v>
      </c>
      <c r="E11" s="70">
        <v>43282</v>
      </c>
      <c r="F11" s="73">
        <v>0.68194444444444402</v>
      </c>
      <c r="G11" s="73">
        <v>0.74583333333333302</v>
      </c>
      <c r="H11" s="77">
        <f t="shared" si="2"/>
        <v>6.3888888888888995E-2</v>
      </c>
      <c r="I11" s="77">
        <f t="shared" si="3"/>
        <v>1.5333333333333359</v>
      </c>
      <c r="J11" s="61">
        <v>0</v>
      </c>
      <c r="K11" s="61"/>
      <c r="L11" s="61"/>
      <c r="M11" s="61" t="s">
        <v>259</v>
      </c>
      <c r="N11" s="62" t="str">
        <f>INDEX('Lookup Table'!$A$6:$C$195,MATCH(BACI_Sites_2018!M11,'Lookup Table'!$A$6:$A$195,0),3)</f>
        <v>Veliidae</v>
      </c>
      <c r="O11" s="61">
        <v>2</v>
      </c>
      <c r="P11" s="61">
        <v>1</v>
      </c>
      <c r="Q11" s="62">
        <f t="shared" si="0"/>
        <v>-4.3740584650247047</v>
      </c>
      <c r="R11" s="62">
        <f t="shared" si="1"/>
        <v>2.7189999999999999</v>
      </c>
      <c r="S11" s="62">
        <f t="shared" si="4"/>
        <v>8.2960450804093741E-2</v>
      </c>
      <c r="T11" s="36"/>
      <c r="U11" s="24"/>
      <c r="V11" s="24"/>
      <c r="W11" s="24"/>
      <c r="X11" s="24"/>
      <c r="Y11" s="24"/>
      <c r="Z11" s="24"/>
      <c r="AA11" s="24"/>
      <c r="AB11" s="24"/>
      <c r="AC11" s="24"/>
      <c r="AD11" s="24"/>
      <c r="AE11" s="24"/>
      <c r="AF11" s="24"/>
      <c r="AG11" s="24"/>
      <c r="AH11" s="24"/>
      <c r="AI11" s="24"/>
      <c r="AJ11" s="24"/>
      <c r="AK11" s="24"/>
      <c r="AL11" s="24"/>
      <c r="AM11" s="24"/>
      <c r="AS11" s="24"/>
      <c r="AT11" s="24"/>
      <c r="AU11" s="24"/>
      <c r="AV11" s="24"/>
      <c r="AW11" s="24"/>
      <c r="AX11" s="24"/>
    </row>
    <row r="12" spans="1:50" x14ac:dyDescent="0.2">
      <c r="A12" s="35" t="s">
        <v>257</v>
      </c>
      <c r="B12" s="23">
        <v>18.2</v>
      </c>
      <c r="C12" s="23" t="s">
        <v>274</v>
      </c>
      <c r="D12" s="23" t="s">
        <v>262</v>
      </c>
      <c r="E12" s="70">
        <v>43282</v>
      </c>
      <c r="F12" s="73">
        <v>0.68194444444444402</v>
      </c>
      <c r="G12" s="73">
        <v>0.74583333333333302</v>
      </c>
      <c r="H12" s="77">
        <f t="shared" si="2"/>
        <v>6.3888888888888995E-2</v>
      </c>
      <c r="I12" s="77">
        <f t="shared" si="3"/>
        <v>1.5333333333333359</v>
      </c>
      <c r="J12" s="61">
        <v>0</v>
      </c>
      <c r="K12" s="61"/>
      <c r="L12" s="61"/>
      <c r="M12" s="61" t="s">
        <v>261</v>
      </c>
      <c r="N12" s="62" t="str">
        <f>INDEX('Lookup Table'!$A$6:$C$195,MATCH(BACI_Sites_2018!M12,'Lookup Table'!$A$6:$A$195,0),3)</f>
        <v>Baetidae</v>
      </c>
      <c r="O12" s="61">
        <v>4</v>
      </c>
      <c r="P12" s="61">
        <v>1</v>
      </c>
      <c r="Q12" s="62">
        <f t="shared" si="0"/>
        <v>-5.2400484584240612</v>
      </c>
      <c r="R12" s="62">
        <f t="shared" si="1"/>
        <v>2.875</v>
      </c>
      <c r="S12" s="62">
        <f t="shared" si="4"/>
        <v>0.28523206405405993</v>
      </c>
      <c r="T12" s="36"/>
      <c r="U12" s="24"/>
      <c r="V12" s="24"/>
      <c r="W12" s="24"/>
      <c r="X12" s="24"/>
      <c r="Y12" s="24"/>
      <c r="Z12" s="24"/>
      <c r="AA12" s="24"/>
      <c r="AB12" s="24"/>
      <c r="AC12" s="24"/>
      <c r="AD12" s="24"/>
      <c r="AE12" s="24"/>
      <c r="AF12" s="24"/>
      <c r="AG12" s="24"/>
      <c r="AH12" s="24"/>
      <c r="AI12" s="24"/>
      <c r="AJ12" s="24"/>
      <c r="AK12" s="24"/>
      <c r="AL12" s="24"/>
      <c r="AM12" s="24"/>
      <c r="AS12" s="24"/>
      <c r="AT12" s="24"/>
      <c r="AU12" s="24"/>
      <c r="AV12" s="24"/>
      <c r="AW12" s="24"/>
      <c r="AX12" s="24"/>
    </row>
    <row r="13" spans="1:50" x14ac:dyDescent="0.2">
      <c r="A13" s="35" t="s">
        <v>257</v>
      </c>
      <c r="B13" s="23">
        <v>18.2</v>
      </c>
      <c r="C13" s="23" t="s">
        <v>274</v>
      </c>
      <c r="D13" s="23" t="s">
        <v>262</v>
      </c>
      <c r="E13" s="70">
        <v>43282</v>
      </c>
      <c r="F13" s="73">
        <v>0.68194444444444402</v>
      </c>
      <c r="G13" s="73">
        <v>0.74583333333333302</v>
      </c>
      <c r="H13" s="77">
        <f t="shared" si="2"/>
        <v>6.3888888888888995E-2</v>
      </c>
      <c r="I13" s="77">
        <f t="shared" si="3"/>
        <v>1.5333333333333359</v>
      </c>
      <c r="J13" s="61">
        <v>0</v>
      </c>
      <c r="K13" s="61"/>
      <c r="L13" s="61"/>
      <c r="M13" s="61" t="s">
        <v>12</v>
      </c>
      <c r="N13" s="62" t="str">
        <f>INDEX('Lookup Table'!$A$6:$C$195,MATCH(BACI_Sites_2018!M13,'Lookup Table'!$A$6:$A$195,0),3)</f>
        <v>Diptera</v>
      </c>
      <c r="O13" s="61">
        <v>3</v>
      </c>
      <c r="P13" s="61">
        <v>1</v>
      </c>
      <c r="Q13" s="62">
        <f t="shared" si="0"/>
        <v>-5.2210000000000001</v>
      </c>
      <c r="R13" s="62">
        <f t="shared" si="1"/>
        <v>2.4300000000000002</v>
      </c>
      <c r="S13" s="62">
        <f t="shared" si="4"/>
        <v>7.7974600609312661E-2</v>
      </c>
      <c r="T13" s="36"/>
      <c r="U13" s="24"/>
      <c r="V13" s="24"/>
      <c r="W13" s="24"/>
      <c r="X13" s="24"/>
      <c r="Y13" s="24"/>
      <c r="Z13" s="24"/>
      <c r="AA13" s="24"/>
      <c r="AB13" s="24"/>
      <c r="AC13" s="24"/>
      <c r="AD13" s="24"/>
      <c r="AE13" s="24"/>
      <c r="AF13" s="24"/>
      <c r="AG13" s="24"/>
      <c r="AH13" s="24"/>
      <c r="AI13" s="24"/>
      <c r="AJ13" s="24"/>
      <c r="AK13" s="24"/>
      <c r="AL13" s="24"/>
      <c r="AM13" s="24"/>
      <c r="AS13" s="24"/>
      <c r="AT13" s="24"/>
      <c r="AU13" s="24"/>
      <c r="AV13" s="24"/>
      <c r="AW13" s="24"/>
      <c r="AX13" s="24"/>
    </row>
    <row r="14" spans="1:50" x14ac:dyDescent="0.2">
      <c r="A14" s="35" t="s">
        <v>257</v>
      </c>
      <c r="B14" s="23">
        <v>18.2</v>
      </c>
      <c r="C14" s="23" t="s">
        <v>274</v>
      </c>
      <c r="D14" s="23" t="s">
        <v>262</v>
      </c>
      <c r="E14" s="70">
        <v>43282</v>
      </c>
      <c r="F14" s="73">
        <v>0.68194444444444402</v>
      </c>
      <c r="G14" s="73">
        <v>0.74583333333333302</v>
      </c>
      <c r="H14" s="77">
        <f t="shared" si="2"/>
        <v>6.3888888888888995E-2</v>
      </c>
      <c r="I14" s="77">
        <f t="shared" si="3"/>
        <v>1.5333333333333359</v>
      </c>
      <c r="J14" s="61">
        <v>0</v>
      </c>
      <c r="K14" s="61"/>
      <c r="L14" s="61"/>
      <c r="M14" s="61" t="s">
        <v>260</v>
      </c>
      <c r="N14" s="62" t="str">
        <f>INDEX('Lookup Table'!$A$6:$C$195,MATCH(BACI_Sites_2018!M14,'Lookup Table'!$A$6:$A$195,0),3)</f>
        <v>Chironomidae</v>
      </c>
      <c r="O14" s="61">
        <v>1</v>
      </c>
      <c r="P14" s="61">
        <v>1</v>
      </c>
      <c r="Q14" s="62">
        <f t="shared" si="0"/>
        <v>-6.3199686140800182</v>
      </c>
      <c r="R14" s="62">
        <f t="shared" si="1"/>
        <v>2.617</v>
      </c>
      <c r="S14" s="62">
        <f t="shared" si="4"/>
        <v>1.7999999999999997E-3</v>
      </c>
      <c r="T14" s="36"/>
      <c r="U14" s="24"/>
      <c r="V14" s="24"/>
      <c r="W14" s="24"/>
      <c r="X14" s="24"/>
      <c r="Y14" s="24"/>
      <c r="Z14" s="24"/>
      <c r="AA14" s="24"/>
      <c r="AB14" s="24"/>
      <c r="AC14" s="24"/>
      <c r="AD14" s="24"/>
      <c r="AE14" s="24"/>
      <c r="AF14" s="24"/>
      <c r="AG14" s="24"/>
      <c r="AH14" s="24"/>
      <c r="AI14" s="24"/>
      <c r="AJ14" s="24"/>
      <c r="AK14" s="24"/>
      <c r="AL14" s="24"/>
      <c r="AM14" s="24"/>
      <c r="AS14" s="24"/>
      <c r="AT14" s="24"/>
      <c r="AU14" s="24"/>
      <c r="AV14" s="24"/>
      <c r="AW14" s="24"/>
      <c r="AX14" s="24"/>
    </row>
    <row r="15" spans="1:50" ht="16" thickBot="1" x14ac:dyDescent="0.25">
      <c r="A15" s="39" t="s">
        <v>257</v>
      </c>
      <c r="B15" s="40">
        <v>18.2</v>
      </c>
      <c r="C15" s="40" t="s">
        <v>274</v>
      </c>
      <c r="D15" s="40" t="s">
        <v>262</v>
      </c>
      <c r="E15" s="71">
        <v>43282</v>
      </c>
      <c r="F15" s="75">
        <v>0.68194444444444402</v>
      </c>
      <c r="G15" s="75">
        <v>0.74583333333333302</v>
      </c>
      <c r="H15" s="79">
        <f t="shared" si="2"/>
        <v>6.3888888888888995E-2</v>
      </c>
      <c r="I15" s="79">
        <f t="shared" si="3"/>
        <v>1.5333333333333359</v>
      </c>
      <c r="J15" s="63">
        <v>0</v>
      </c>
      <c r="K15" s="63"/>
      <c r="L15" s="63"/>
      <c r="M15" s="63" t="s">
        <v>47</v>
      </c>
      <c r="N15" s="64" t="str">
        <f>INDEX('Lookup Table'!$A$6:$C$195,MATCH(BACI_Sites_2018!M15,'Lookup Table'!$A$6:$A$195,0),3)</f>
        <v>Brachycentridae</v>
      </c>
      <c r="O15" s="63">
        <v>1</v>
      </c>
      <c r="P15" s="63">
        <v>1</v>
      </c>
      <c r="Q15" s="64">
        <f t="shared" si="0"/>
        <v>-4.7914997641795845</v>
      </c>
      <c r="R15" s="64">
        <f t="shared" si="1"/>
        <v>2.8180000000000001</v>
      </c>
      <c r="S15" s="64">
        <f t="shared" si="4"/>
        <v>8.3000000000000036E-3</v>
      </c>
      <c r="T15" s="41"/>
      <c r="U15" s="24"/>
      <c r="V15" s="24"/>
      <c r="W15" s="24"/>
      <c r="X15" s="24"/>
      <c r="Y15" s="24"/>
      <c r="Z15" s="24"/>
      <c r="AA15" s="24"/>
      <c r="AB15" s="24"/>
      <c r="AC15" s="24"/>
      <c r="AD15" s="24"/>
      <c r="AE15" s="24"/>
      <c r="AF15" s="24"/>
      <c r="AG15" s="24"/>
      <c r="AH15" s="24"/>
      <c r="AI15" s="24"/>
      <c r="AJ15" s="24"/>
      <c r="AK15" s="24"/>
      <c r="AL15" s="24"/>
      <c r="AM15" s="24"/>
      <c r="AS15" s="24"/>
      <c r="AT15" s="24"/>
      <c r="AU15" s="24"/>
      <c r="AV15" s="24"/>
      <c r="AW15" s="24"/>
      <c r="AX15" s="24"/>
    </row>
    <row r="16" spans="1:50" x14ac:dyDescent="0.2">
      <c r="A16" s="35" t="s">
        <v>257</v>
      </c>
      <c r="B16" s="23">
        <v>18.2</v>
      </c>
      <c r="C16" s="23" t="s">
        <v>274</v>
      </c>
      <c r="D16" s="23" t="s">
        <v>263</v>
      </c>
      <c r="E16" s="70">
        <v>43288</v>
      </c>
      <c r="F16" s="73">
        <v>0.67499999999999993</v>
      </c>
      <c r="G16" s="73">
        <v>0.76527777777777783</v>
      </c>
      <c r="H16" s="77">
        <f t="shared" si="2"/>
        <v>9.0277777777777901E-2</v>
      </c>
      <c r="I16" s="77">
        <f t="shared" si="3"/>
        <v>2.1666666666666696</v>
      </c>
      <c r="J16" s="61">
        <v>0</v>
      </c>
      <c r="K16" s="61"/>
      <c r="L16" s="61"/>
      <c r="M16" s="61" t="s">
        <v>32</v>
      </c>
      <c r="N16" s="62" t="str">
        <f>INDEX('Lookup Table'!$A$6:$C$195,MATCH(BACI_Sites_2018!M16,'Lookup Table'!$A$6:$A$195,0),3)</f>
        <v>Acari</v>
      </c>
      <c r="O16" s="61">
        <v>1</v>
      </c>
      <c r="P16" s="61">
        <v>1</v>
      </c>
      <c r="Q16" s="62">
        <f t="shared" si="0"/>
        <v>-2.02</v>
      </c>
      <c r="R16" s="62">
        <f t="shared" si="1"/>
        <v>1.66</v>
      </c>
      <c r="S16" s="62">
        <f t="shared" ref="S16:S24" si="5">(P16)*EXP(Q16+R16*LN(O16))</f>
        <v>0.13265546508012172</v>
      </c>
      <c r="T16" s="36" t="s">
        <v>312</v>
      </c>
      <c r="U16" s="24"/>
      <c r="V16" s="24"/>
      <c r="W16" s="24"/>
      <c r="X16" s="24"/>
      <c r="Y16" s="24"/>
      <c r="Z16" s="24"/>
      <c r="AA16" s="24"/>
      <c r="AB16" s="24"/>
      <c r="AC16" s="24"/>
      <c r="AD16" s="24"/>
      <c r="AE16" s="24"/>
      <c r="AF16" s="24"/>
      <c r="AG16" s="24"/>
      <c r="AH16" s="24"/>
      <c r="AI16" s="24"/>
      <c r="AJ16" s="24"/>
      <c r="AK16" s="24"/>
      <c r="AL16" s="24"/>
      <c r="AM16" s="24"/>
      <c r="AS16" s="24"/>
      <c r="AT16" s="24"/>
      <c r="AU16" s="24"/>
      <c r="AV16" s="24"/>
      <c r="AW16" s="24"/>
      <c r="AX16" s="24"/>
    </row>
    <row r="17" spans="1:50" x14ac:dyDescent="0.2">
      <c r="A17" s="35" t="s">
        <v>257</v>
      </c>
      <c r="B17" s="23">
        <v>18.2</v>
      </c>
      <c r="C17" s="23" t="s">
        <v>274</v>
      </c>
      <c r="D17" s="23" t="s">
        <v>263</v>
      </c>
      <c r="E17" s="70">
        <v>43288</v>
      </c>
      <c r="F17" s="73">
        <v>0.67499999999999993</v>
      </c>
      <c r="G17" s="73">
        <v>0.76527777777777783</v>
      </c>
      <c r="H17" s="77">
        <f t="shared" si="2"/>
        <v>9.0277777777777901E-2</v>
      </c>
      <c r="I17" s="77">
        <f t="shared" si="3"/>
        <v>2.1666666666666696</v>
      </c>
      <c r="J17" s="61">
        <v>0</v>
      </c>
      <c r="K17" s="61"/>
      <c r="L17" s="61"/>
      <c r="M17" s="61" t="s">
        <v>260</v>
      </c>
      <c r="N17" s="62" t="str">
        <f>INDEX('Lookup Table'!$A$6:$C$195,MATCH(BACI_Sites_2018!M17,'Lookup Table'!$A$6:$A$195,0),3)</f>
        <v>Chironomidae</v>
      </c>
      <c r="O17" s="61">
        <v>3</v>
      </c>
      <c r="P17" s="61">
        <v>1</v>
      </c>
      <c r="Q17" s="62">
        <f t="shared" si="0"/>
        <v>-6.3199686140800182</v>
      </c>
      <c r="R17" s="62">
        <f t="shared" si="1"/>
        <v>2.617</v>
      </c>
      <c r="S17" s="62">
        <f t="shared" si="5"/>
        <v>3.1907944553442522E-2</v>
      </c>
      <c r="T17" s="36"/>
      <c r="U17" s="24"/>
      <c r="V17" s="24"/>
      <c r="W17" s="24"/>
      <c r="X17" s="24"/>
      <c r="Y17" s="24"/>
      <c r="Z17" s="24"/>
      <c r="AA17" s="24"/>
      <c r="AB17" s="24"/>
      <c r="AC17" s="24"/>
      <c r="AD17" s="24"/>
      <c r="AE17" s="24"/>
      <c r="AF17" s="24"/>
      <c r="AG17" s="24"/>
      <c r="AH17" s="24"/>
      <c r="AI17" s="24"/>
      <c r="AJ17" s="24"/>
      <c r="AK17" s="24"/>
      <c r="AL17" s="24"/>
      <c r="AM17" s="24"/>
      <c r="AS17" s="24"/>
      <c r="AT17" s="24"/>
      <c r="AU17" s="24"/>
      <c r="AV17" s="24"/>
      <c r="AW17" s="24"/>
      <c r="AX17" s="24"/>
    </row>
    <row r="18" spans="1:50" x14ac:dyDescent="0.2">
      <c r="A18" s="35" t="s">
        <v>257</v>
      </c>
      <c r="B18" s="23">
        <v>18.2</v>
      </c>
      <c r="C18" s="23" t="s">
        <v>274</v>
      </c>
      <c r="D18" s="23" t="s">
        <v>263</v>
      </c>
      <c r="E18" s="70">
        <v>43288</v>
      </c>
      <c r="F18" s="73">
        <v>0.67499999999999993</v>
      </c>
      <c r="G18" s="73">
        <v>0.76527777777777783</v>
      </c>
      <c r="H18" s="77">
        <f t="shared" si="2"/>
        <v>9.0277777777777901E-2</v>
      </c>
      <c r="I18" s="77">
        <f t="shared" si="3"/>
        <v>2.1666666666666696</v>
      </c>
      <c r="J18" s="61">
        <v>0</v>
      </c>
      <c r="K18" s="61"/>
      <c r="L18" s="61"/>
      <c r="M18" s="61" t="s">
        <v>22</v>
      </c>
      <c r="N18" s="62" t="str">
        <f>INDEX('Lookup Table'!$A$6:$C$195,MATCH(BACI_Sites_2018!M18,'Lookup Table'!$A$6:$A$195,0),3)</f>
        <v>Araneae</v>
      </c>
      <c r="O18" s="61">
        <v>2</v>
      </c>
      <c r="P18" s="61">
        <v>1</v>
      </c>
      <c r="Q18" s="62">
        <f t="shared" si="0"/>
        <v>-2.9957322735539909</v>
      </c>
      <c r="R18" s="62">
        <f t="shared" si="1"/>
        <v>2.06</v>
      </c>
      <c r="S18" s="62">
        <f t="shared" si="5"/>
        <v>0.20849315216822431</v>
      </c>
      <c r="T18" s="36"/>
      <c r="U18" s="24"/>
      <c r="V18" s="24"/>
      <c r="W18" s="24"/>
      <c r="X18" s="24"/>
      <c r="Y18" s="24"/>
      <c r="Z18" s="24"/>
      <c r="AA18" s="24"/>
      <c r="AB18" s="24"/>
      <c r="AC18" s="24"/>
      <c r="AD18" s="24"/>
      <c r="AE18" s="24"/>
      <c r="AF18" s="24"/>
      <c r="AG18" s="24"/>
      <c r="AH18" s="24"/>
      <c r="AI18" s="24"/>
      <c r="AJ18" s="24"/>
      <c r="AK18" s="24"/>
      <c r="AL18" s="24"/>
      <c r="AM18" s="24"/>
      <c r="AS18" s="24"/>
      <c r="AT18" s="24"/>
      <c r="AU18" s="24"/>
      <c r="AV18" s="24"/>
      <c r="AW18" s="24"/>
      <c r="AX18" s="24"/>
    </row>
    <row r="19" spans="1:50" x14ac:dyDescent="0.2">
      <c r="A19" s="35" t="s">
        <v>257</v>
      </c>
      <c r="B19" s="23">
        <v>18.2</v>
      </c>
      <c r="C19" s="23" t="s">
        <v>274</v>
      </c>
      <c r="D19" s="23" t="s">
        <v>263</v>
      </c>
      <c r="E19" s="70">
        <v>43288</v>
      </c>
      <c r="F19" s="73">
        <v>0.67499999999999993</v>
      </c>
      <c r="G19" s="73">
        <v>0.76527777777777783</v>
      </c>
      <c r="H19" s="77">
        <f t="shared" si="2"/>
        <v>9.0277777777777901E-2</v>
      </c>
      <c r="I19" s="77">
        <f t="shared" si="3"/>
        <v>2.1666666666666696</v>
      </c>
      <c r="J19" s="61">
        <v>0</v>
      </c>
      <c r="K19" s="61"/>
      <c r="L19" s="61"/>
      <c r="M19" s="61" t="s">
        <v>26</v>
      </c>
      <c r="N19" s="62" t="str">
        <f>INDEX('Lookup Table'!$A$6:$C$195,MATCH(BACI_Sites_2018!M19,'Lookup Table'!$A$6:$A$195,0),3)</f>
        <v>Elmidae</v>
      </c>
      <c r="O19" s="61">
        <v>4</v>
      </c>
      <c r="P19" s="61">
        <v>1</v>
      </c>
      <c r="Q19" s="62">
        <f t="shared" si="0"/>
        <v>-4.9062752787720125</v>
      </c>
      <c r="R19" s="62">
        <f t="shared" si="1"/>
        <v>2.879</v>
      </c>
      <c r="S19" s="62">
        <f t="shared" si="5"/>
        <v>0.4004630353019919</v>
      </c>
      <c r="T19" s="36"/>
      <c r="U19" s="24"/>
      <c r="V19" s="24"/>
      <c r="W19" s="24"/>
      <c r="X19" s="24"/>
      <c r="Y19" s="24"/>
      <c r="Z19" s="24"/>
      <c r="AA19" s="24"/>
      <c r="AB19" s="24"/>
      <c r="AC19" s="24"/>
      <c r="AD19" s="24"/>
      <c r="AE19" s="24"/>
      <c r="AF19" s="24"/>
      <c r="AG19" s="24"/>
      <c r="AH19" s="24"/>
      <c r="AI19" s="24"/>
      <c r="AJ19" s="24"/>
      <c r="AK19" s="24"/>
      <c r="AL19" s="24"/>
      <c r="AM19" s="24"/>
      <c r="AS19" s="24"/>
      <c r="AT19" s="24"/>
      <c r="AU19" s="24"/>
      <c r="AV19" s="24"/>
      <c r="AW19" s="24"/>
      <c r="AX19" s="24"/>
    </row>
    <row r="20" spans="1:50" x14ac:dyDescent="0.2">
      <c r="A20" s="35" t="s">
        <v>257</v>
      </c>
      <c r="B20" s="23">
        <v>18.2</v>
      </c>
      <c r="C20" s="23" t="s">
        <v>274</v>
      </c>
      <c r="D20" s="23" t="s">
        <v>263</v>
      </c>
      <c r="E20" s="70">
        <v>43288</v>
      </c>
      <c r="F20" s="73">
        <v>0.67499999999999993</v>
      </c>
      <c r="G20" s="73">
        <v>0.76527777777777783</v>
      </c>
      <c r="H20" s="77">
        <f t="shared" si="2"/>
        <v>9.0277777777777901E-2</v>
      </c>
      <c r="I20" s="77">
        <f t="shared" si="3"/>
        <v>2.1666666666666696</v>
      </c>
      <c r="J20" s="61">
        <v>0</v>
      </c>
      <c r="K20" s="61"/>
      <c r="L20" s="61"/>
      <c r="M20" s="61" t="s">
        <v>31</v>
      </c>
      <c r="N20" s="62" t="str">
        <f>INDEX('Lookup Table'!$A$6:$C$195,MATCH(BACI_Sites_2018!M20,'Lookup Table'!$A$6:$A$195,0),3)</f>
        <v>Coleoptera (adult)</v>
      </c>
      <c r="O20" s="61">
        <v>2</v>
      </c>
      <c r="P20" s="61">
        <v>1</v>
      </c>
      <c r="Q20" s="62">
        <f t="shared" si="0"/>
        <v>-3.2188758248682006</v>
      </c>
      <c r="R20" s="62">
        <f t="shared" si="1"/>
        <v>2.64</v>
      </c>
      <c r="S20" s="62">
        <f t="shared" si="5"/>
        <v>0.24933266549135999</v>
      </c>
      <c r="T20" s="36"/>
      <c r="U20" s="24"/>
      <c r="V20" s="24"/>
      <c r="W20" s="24"/>
      <c r="X20" s="24"/>
      <c r="Y20" s="24"/>
      <c r="Z20" s="24"/>
      <c r="AA20" s="24"/>
      <c r="AB20" s="24"/>
      <c r="AC20" s="24"/>
      <c r="AD20" s="24"/>
      <c r="AE20" s="24"/>
      <c r="AF20" s="24"/>
      <c r="AG20" s="24"/>
      <c r="AH20" s="24"/>
      <c r="AI20" s="24"/>
      <c r="AJ20" s="24"/>
      <c r="AK20" s="24"/>
      <c r="AL20" s="24"/>
      <c r="AM20" s="24"/>
      <c r="AS20" s="24"/>
      <c r="AT20" s="24"/>
      <c r="AU20" s="24"/>
      <c r="AV20" s="24"/>
      <c r="AW20" s="24"/>
      <c r="AX20" s="24"/>
    </row>
    <row r="21" spans="1:50" x14ac:dyDescent="0.2">
      <c r="A21" s="35" t="s">
        <v>257</v>
      </c>
      <c r="B21" s="23">
        <v>18.2</v>
      </c>
      <c r="C21" s="23" t="s">
        <v>274</v>
      </c>
      <c r="D21" s="23" t="s">
        <v>263</v>
      </c>
      <c r="E21" s="70">
        <v>43288</v>
      </c>
      <c r="F21" s="73">
        <v>0.67499999999999993</v>
      </c>
      <c r="G21" s="73">
        <v>0.76527777777777783</v>
      </c>
      <c r="H21" s="77">
        <f t="shared" si="2"/>
        <v>9.0277777777777901E-2</v>
      </c>
      <c r="I21" s="77">
        <f t="shared" si="3"/>
        <v>2.1666666666666696</v>
      </c>
      <c r="J21" s="61">
        <v>0</v>
      </c>
      <c r="K21" s="61"/>
      <c r="L21" s="61"/>
      <c r="M21" s="61" t="s">
        <v>228</v>
      </c>
      <c r="N21" s="62" t="str">
        <f>INDEX('Lookup Table'!$A$6:$C$195,MATCH(BACI_Sites_2018!M21,'Lookup Table'!$A$6:$A$195,0),3)</f>
        <v>Cicadellidae</v>
      </c>
      <c r="O21" s="61">
        <v>4</v>
      </c>
      <c r="P21" s="61">
        <v>1</v>
      </c>
      <c r="Q21" s="62">
        <f t="shared" si="0"/>
        <v>-2.5383074265151158</v>
      </c>
      <c r="R21" s="62">
        <f t="shared" si="1"/>
        <v>2.2290000000000001</v>
      </c>
      <c r="S21" s="62">
        <f t="shared" si="5"/>
        <v>1.7362761990550426</v>
      </c>
      <c r="T21" s="36"/>
      <c r="U21" s="24"/>
      <c r="V21" s="24"/>
      <c r="W21" s="24"/>
      <c r="X21" s="24"/>
      <c r="Y21" s="24"/>
      <c r="Z21" s="24"/>
      <c r="AA21" s="24"/>
      <c r="AB21" s="24"/>
      <c r="AC21" s="24"/>
      <c r="AD21" s="24"/>
      <c r="AE21" s="24"/>
      <c r="AF21" s="24"/>
      <c r="AG21" s="24"/>
      <c r="AH21" s="24"/>
      <c r="AI21" s="24"/>
      <c r="AJ21" s="24"/>
      <c r="AK21" s="24"/>
      <c r="AL21" s="24"/>
      <c r="AM21" s="24"/>
      <c r="AS21" s="24"/>
      <c r="AT21" s="24"/>
      <c r="AU21" s="24"/>
      <c r="AV21" s="24"/>
      <c r="AW21" s="24"/>
      <c r="AX21" s="24"/>
    </row>
    <row r="22" spans="1:50" x14ac:dyDescent="0.2">
      <c r="A22" s="35" t="s">
        <v>257</v>
      </c>
      <c r="B22" s="23">
        <v>18.2</v>
      </c>
      <c r="C22" s="23" t="s">
        <v>274</v>
      </c>
      <c r="D22" s="23" t="s">
        <v>263</v>
      </c>
      <c r="E22" s="70">
        <v>43288</v>
      </c>
      <c r="F22" s="73">
        <v>0.67499999999999993</v>
      </c>
      <c r="G22" s="73">
        <v>0.76527777777777783</v>
      </c>
      <c r="H22" s="77">
        <f t="shared" si="2"/>
        <v>9.0277777777777901E-2</v>
      </c>
      <c r="I22" s="77">
        <f t="shared" si="3"/>
        <v>2.1666666666666696</v>
      </c>
      <c r="J22" s="61">
        <v>0</v>
      </c>
      <c r="K22" s="61"/>
      <c r="L22" s="61"/>
      <c r="M22" s="61" t="s">
        <v>10</v>
      </c>
      <c r="N22" s="62" t="str">
        <f>INDEX('Lookup Table'!$A$6:$C$195,MATCH(BACI_Sites_2018!M22,'Lookup Table'!$A$6:$A$195,0),3)</f>
        <v>Hydropsychidae</v>
      </c>
      <c r="O22" s="61">
        <v>3</v>
      </c>
      <c r="P22" s="61">
        <v>1</v>
      </c>
      <c r="Q22" s="62">
        <f t="shared" si="0"/>
        <v>-5.3816989754870876</v>
      </c>
      <c r="R22" s="62">
        <f t="shared" si="1"/>
        <v>2.9260000000000002</v>
      </c>
      <c r="S22" s="62">
        <f t="shared" si="5"/>
        <v>0.1145024087782841</v>
      </c>
      <c r="T22" s="36"/>
      <c r="U22" s="24"/>
      <c r="V22" s="24"/>
      <c r="W22" s="24"/>
      <c r="X22" s="24"/>
      <c r="Y22" s="24"/>
      <c r="Z22" s="24"/>
      <c r="AA22" s="24"/>
      <c r="AB22" s="24"/>
      <c r="AC22" s="24"/>
      <c r="AD22" s="24"/>
      <c r="AE22" s="24"/>
      <c r="AF22" s="24"/>
      <c r="AG22" s="24"/>
      <c r="AH22" s="24"/>
      <c r="AI22" s="24"/>
      <c r="AJ22" s="24"/>
      <c r="AK22" s="24"/>
      <c r="AL22" s="24"/>
      <c r="AM22" s="24"/>
      <c r="AS22" s="24"/>
      <c r="AT22" s="24"/>
      <c r="AU22" s="24"/>
      <c r="AV22" s="24"/>
      <c r="AW22" s="24"/>
      <c r="AX22" s="24"/>
    </row>
    <row r="23" spans="1:50" x14ac:dyDescent="0.2">
      <c r="A23" s="35" t="s">
        <v>257</v>
      </c>
      <c r="B23" s="23">
        <v>18.2</v>
      </c>
      <c r="C23" s="23" t="s">
        <v>274</v>
      </c>
      <c r="D23" s="23" t="s">
        <v>263</v>
      </c>
      <c r="E23" s="70">
        <v>43288</v>
      </c>
      <c r="F23" s="73">
        <v>0.67499999999999993</v>
      </c>
      <c r="G23" s="73">
        <v>0.76527777777777783</v>
      </c>
      <c r="H23" s="77">
        <f t="shared" si="2"/>
        <v>9.0277777777777901E-2</v>
      </c>
      <c r="I23" s="77">
        <f t="shared" si="3"/>
        <v>2.1666666666666696</v>
      </c>
      <c r="J23" s="61">
        <v>0</v>
      </c>
      <c r="K23" s="61"/>
      <c r="L23" s="61"/>
      <c r="M23" s="61" t="s">
        <v>21</v>
      </c>
      <c r="N23" s="62" t="str">
        <f>INDEX('Lookup Table'!$A$6:$C$195,MATCH(BACI_Sites_2018!M23,'Lookup Table'!$A$6:$A$195,0),3)</f>
        <v>Formicidae</v>
      </c>
      <c r="O23" s="61">
        <v>4</v>
      </c>
      <c r="P23" s="61">
        <v>1</v>
      </c>
      <c r="Q23" s="62">
        <f t="shared" si="0"/>
        <v>-3.6119184129778081</v>
      </c>
      <c r="R23" s="62">
        <f t="shared" si="1"/>
        <v>2.6659999999999999</v>
      </c>
      <c r="S23" s="62">
        <f t="shared" si="5"/>
        <v>1.0875661979081965</v>
      </c>
      <c r="T23" s="36"/>
      <c r="U23" s="24"/>
      <c r="V23" s="24"/>
      <c r="W23" s="24"/>
      <c r="X23" s="24"/>
      <c r="Y23" s="24"/>
      <c r="Z23" s="24"/>
      <c r="AA23" s="24"/>
      <c r="AB23" s="24"/>
      <c r="AC23" s="24"/>
      <c r="AD23" s="24"/>
      <c r="AE23" s="24"/>
      <c r="AF23" s="24"/>
      <c r="AG23" s="24"/>
      <c r="AH23" s="24"/>
      <c r="AI23" s="24"/>
      <c r="AJ23" s="24"/>
      <c r="AK23" s="24"/>
      <c r="AL23" s="24"/>
      <c r="AM23" s="24"/>
      <c r="AS23" s="24"/>
      <c r="AT23" s="24"/>
      <c r="AU23" s="24"/>
      <c r="AV23" s="24"/>
      <c r="AW23" s="24"/>
      <c r="AX23" s="24"/>
    </row>
    <row r="24" spans="1:50" ht="16" thickBot="1" x14ac:dyDescent="0.25">
      <c r="A24" s="35" t="s">
        <v>257</v>
      </c>
      <c r="B24" s="23">
        <v>18.2</v>
      </c>
      <c r="C24" s="23" t="s">
        <v>274</v>
      </c>
      <c r="D24" s="23" t="s">
        <v>263</v>
      </c>
      <c r="E24" s="70">
        <v>43288</v>
      </c>
      <c r="F24" s="73">
        <v>0.67499999999999993</v>
      </c>
      <c r="G24" s="73">
        <v>0.76527777777777783</v>
      </c>
      <c r="H24" s="77">
        <f t="shared" si="2"/>
        <v>9.0277777777777901E-2</v>
      </c>
      <c r="I24" s="77">
        <f t="shared" si="3"/>
        <v>2.1666666666666696</v>
      </c>
      <c r="J24" s="61">
        <v>0</v>
      </c>
      <c r="K24" s="61"/>
      <c r="L24" s="61"/>
      <c r="M24" s="61" t="s">
        <v>92</v>
      </c>
      <c r="N24" s="62" t="str">
        <f>INDEX('Lookup Table'!$A$6:$C$195,MATCH(BACI_Sites_2018!M24,'Lookup Table'!$A$6:$A$195,0),3)</f>
        <v>Diptera (adult)</v>
      </c>
      <c r="O24" s="61">
        <v>2</v>
      </c>
      <c r="P24" s="61">
        <v>1</v>
      </c>
      <c r="Q24" s="62">
        <f t="shared" si="0"/>
        <v>-3.2188758248682006</v>
      </c>
      <c r="R24" s="62">
        <f t="shared" si="1"/>
        <v>2.2599999999999998</v>
      </c>
      <c r="S24" s="62">
        <f t="shared" si="5"/>
        <v>0.19159659273902857</v>
      </c>
      <c r="T24" s="36"/>
      <c r="U24" s="24"/>
      <c r="V24" s="24"/>
      <c r="W24" s="24"/>
      <c r="X24" s="24"/>
      <c r="Y24" s="24"/>
      <c r="Z24" s="24"/>
      <c r="AA24" s="24"/>
      <c r="AB24" s="24"/>
      <c r="AC24" s="24"/>
      <c r="AD24" s="24"/>
      <c r="AE24" s="24"/>
      <c r="AF24" s="24"/>
      <c r="AG24" s="24"/>
      <c r="AH24" s="24"/>
      <c r="AI24" s="24"/>
      <c r="AJ24" s="24"/>
      <c r="AK24" s="24"/>
      <c r="AL24" s="24"/>
      <c r="AM24" s="24"/>
      <c r="AS24" s="24"/>
      <c r="AT24" s="24"/>
      <c r="AU24" s="24"/>
      <c r="AV24" s="24"/>
      <c r="AW24" s="24"/>
      <c r="AX24" s="24"/>
    </row>
    <row r="25" spans="1:50" ht="16" thickBot="1" x14ac:dyDescent="0.25">
      <c r="A25" s="37" t="s">
        <v>257</v>
      </c>
      <c r="B25" s="34">
        <v>18.3</v>
      </c>
      <c r="C25" s="34" t="s">
        <v>273</v>
      </c>
      <c r="D25" s="34" t="s">
        <v>262</v>
      </c>
      <c r="E25" s="69">
        <v>43282</v>
      </c>
      <c r="F25" s="74">
        <v>0.69305555555555554</v>
      </c>
      <c r="G25" s="74">
        <v>0.7583333333333333</v>
      </c>
      <c r="H25" s="76">
        <f t="shared" si="2"/>
        <v>6.5277777777777768E-2</v>
      </c>
      <c r="I25" s="76">
        <f t="shared" si="3"/>
        <v>1.5666666666666664</v>
      </c>
      <c r="J25" s="65">
        <v>6</v>
      </c>
      <c r="K25" s="65"/>
      <c r="L25" s="65"/>
      <c r="M25" s="65" t="s">
        <v>264</v>
      </c>
      <c r="N25" s="66" t="str">
        <f>INDEX('Lookup Table'!$A$6:$C$195,MATCH(BACI_Sites_2018!M25,'Lookup Table'!$A$6:$A$195,0),3)</f>
        <v>Pulmonata</v>
      </c>
      <c r="O25" s="65">
        <v>5</v>
      </c>
      <c r="P25" s="65">
        <v>1</v>
      </c>
      <c r="Q25" s="66" t="e">
        <f t="shared" si="0"/>
        <v>#N/A</v>
      </c>
      <c r="R25" s="66" t="e">
        <f t="shared" si="1"/>
        <v>#N/A</v>
      </c>
      <c r="S25" s="66" t="e">
        <f t="shared" ref="S25:S32" si="6">(P25)*EXP(Q25+R25*LN(O25))</f>
        <v>#N/A</v>
      </c>
      <c r="T25" s="38" t="s">
        <v>277</v>
      </c>
      <c r="U25" s="24"/>
      <c r="V25" s="24"/>
      <c r="W25" s="24"/>
      <c r="X25" s="24"/>
      <c r="Y25" s="24"/>
      <c r="Z25" s="24"/>
      <c r="AA25" s="24"/>
      <c r="AB25" s="24"/>
      <c r="AC25" s="24"/>
      <c r="AD25" s="24"/>
      <c r="AE25" s="24"/>
      <c r="AF25" s="24"/>
      <c r="AG25" s="24"/>
      <c r="AH25" s="24"/>
      <c r="AI25" s="24"/>
      <c r="AJ25" s="24"/>
      <c r="AK25" s="24"/>
      <c r="AL25" s="24"/>
      <c r="AM25" s="24"/>
      <c r="AS25" s="24"/>
      <c r="AT25" s="24"/>
      <c r="AU25" s="24"/>
      <c r="AV25" s="24"/>
      <c r="AW25" s="24"/>
      <c r="AX25" s="24"/>
    </row>
    <row r="26" spans="1:50" x14ac:dyDescent="0.2">
      <c r="A26" s="35" t="s">
        <v>257</v>
      </c>
      <c r="B26" s="23">
        <v>18.3</v>
      </c>
      <c r="C26" s="23" t="s">
        <v>273</v>
      </c>
      <c r="D26" s="23" t="s">
        <v>262</v>
      </c>
      <c r="E26" s="70">
        <v>43282</v>
      </c>
      <c r="F26" s="73">
        <v>0.69305555555555554</v>
      </c>
      <c r="G26" s="73">
        <v>0.7583333333333333</v>
      </c>
      <c r="H26" s="77">
        <f t="shared" si="2"/>
        <v>6.5277777777777768E-2</v>
      </c>
      <c r="I26" s="77">
        <f t="shared" si="3"/>
        <v>1.5666666666666664</v>
      </c>
      <c r="J26" s="61">
        <v>6</v>
      </c>
      <c r="K26" s="61"/>
      <c r="L26" s="61"/>
      <c r="M26" s="61" t="s">
        <v>266</v>
      </c>
      <c r="N26" s="62" t="str">
        <f>INDEX('Lookup Table'!$A$6:$C$195,MATCH(BACI_Sites_2018!M26,'Lookup Table'!$A$6:$A$195,0),3)</f>
        <v>Coleoptera</v>
      </c>
      <c r="O26" s="61">
        <v>6</v>
      </c>
      <c r="P26" s="61">
        <v>1</v>
      </c>
      <c r="Q26" s="62">
        <f t="shared" si="0"/>
        <v>-1.8781000000000001</v>
      </c>
      <c r="R26" s="62">
        <f t="shared" si="1"/>
        <v>2.1800000000000002</v>
      </c>
      <c r="S26" s="62">
        <f t="shared" si="6"/>
        <v>7.5983843784992304</v>
      </c>
      <c r="T26" s="38" t="s">
        <v>307</v>
      </c>
      <c r="U26" s="24"/>
      <c r="V26" s="24"/>
      <c r="W26" s="24"/>
      <c r="X26" s="24"/>
      <c r="Y26" s="24"/>
      <c r="Z26" s="24"/>
      <c r="AA26" s="24"/>
      <c r="AB26" s="24"/>
      <c r="AC26" s="24"/>
      <c r="AD26" s="24"/>
      <c r="AE26" s="24"/>
      <c r="AF26" s="24"/>
      <c r="AG26" s="24"/>
      <c r="AH26" s="24"/>
      <c r="AI26" s="24"/>
      <c r="AJ26" s="24"/>
      <c r="AK26" s="24"/>
      <c r="AL26" s="24"/>
      <c r="AM26" s="24"/>
      <c r="AS26" s="24"/>
      <c r="AT26" s="24"/>
      <c r="AU26" s="24"/>
      <c r="AV26" s="24"/>
      <c r="AW26" s="24"/>
      <c r="AX26" s="24"/>
    </row>
    <row r="27" spans="1:50" x14ac:dyDescent="0.2">
      <c r="A27" s="35" t="s">
        <v>257</v>
      </c>
      <c r="B27" s="23">
        <v>18.3</v>
      </c>
      <c r="C27" s="23" t="s">
        <v>273</v>
      </c>
      <c r="D27" s="23" t="s">
        <v>262</v>
      </c>
      <c r="E27" s="70">
        <v>43282</v>
      </c>
      <c r="F27" s="73">
        <v>0.69305555555555554</v>
      </c>
      <c r="G27" s="73">
        <v>0.7583333333333333</v>
      </c>
      <c r="H27" s="77">
        <f t="shared" si="2"/>
        <v>6.5277777777777768E-2</v>
      </c>
      <c r="I27" s="77">
        <f t="shared" si="3"/>
        <v>1.5666666666666664</v>
      </c>
      <c r="J27" s="61">
        <v>6</v>
      </c>
      <c r="K27" s="61"/>
      <c r="L27" s="61"/>
      <c r="M27" s="61" t="s">
        <v>267</v>
      </c>
      <c r="N27" s="62" t="str">
        <f>INDEX('Lookup Table'!$A$6:$C$195,MATCH(BACI_Sites_2018!M27,'Lookup Table'!$A$6:$A$195,0),3)</f>
        <v>Acari</v>
      </c>
      <c r="O27" s="61">
        <v>1</v>
      </c>
      <c r="P27" s="61">
        <v>3</v>
      </c>
      <c r="Q27" s="62">
        <f t="shared" si="0"/>
        <v>-2.02</v>
      </c>
      <c r="R27" s="62">
        <f t="shared" si="1"/>
        <v>1.66</v>
      </c>
      <c r="S27" s="62">
        <f t="shared" si="6"/>
        <v>0.39796639524036515</v>
      </c>
      <c r="T27" s="36"/>
      <c r="U27" s="24"/>
      <c r="V27" s="24"/>
      <c r="W27" s="24"/>
      <c r="X27" s="24"/>
      <c r="Y27" s="24"/>
      <c r="Z27" s="24"/>
      <c r="AA27" s="24"/>
      <c r="AB27" s="24"/>
      <c r="AC27" s="24"/>
      <c r="AD27" s="24"/>
      <c r="AE27" s="24"/>
      <c r="AF27" s="24"/>
      <c r="AG27" s="24"/>
      <c r="AH27" s="24"/>
      <c r="AI27" s="24"/>
      <c r="AJ27" s="24"/>
      <c r="AK27" s="24"/>
      <c r="AL27" s="24"/>
      <c r="AM27" s="24"/>
      <c r="AS27" s="24"/>
      <c r="AT27" s="24"/>
      <c r="AU27" s="24"/>
      <c r="AV27" s="24"/>
      <c r="AW27" s="24"/>
      <c r="AX27" s="24"/>
    </row>
    <row r="28" spans="1:50" x14ac:dyDescent="0.2">
      <c r="A28" s="35" t="s">
        <v>257</v>
      </c>
      <c r="B28" s="23">
        <v>18.3</v>
      </c>
      <c r="C28" s="23" t="s">
        <v>273</v>
      </c>
      <c r="D28" s="23" t="s">
        <v>262</v>
      </c>
      <c r="E28" s="70">
        <v>43282</v>
      </c>
      <c r="F28" s="73">
        <v>0.69305555555555554</v>
      </c>
      <c r="G28" s="73">
        <v>0.7583333333333333</v>
      </c>
      <c r="H28" s="77">
        <f t="shared" si="2"/>
        <v>6.5277777777777768E-2</v>
      </c>
      <c r="I28" s="77">
        <f t="shared" si="3"/>
        <v>1.5666666666666664</v>
      </c>
      <c r="J28" s="61">
        <v>6</v>
      </c>
      <c r="K28" s="61"/>
      <c r="L28" s="61"/>
      <c r="M28" s="61" t="s">
        <v>268</v>
      </c>
      <c r="N28" s="62" t="str">
        <f>INDEX('Lookup Table'!$A$6:$C$195,MATCH(BACI_Sites_2018!M28,'Lookup Table'!$A$6:$A$195,0),3)</f>
        <v>Hemiptera</v>
      </c>
      <c r="O28" s="61">
        <v>2</v>
      </c>
      <c r="P28" s="61">
        <v>1</v>
      </c>
      <c r="Q28" s="62">
        <f t="shared" si="0"/>
        <v>-3.4609999999999999</v>
      </c>
      <c r="R28" s="62">
        <f t="shared" si="1"/>
        <v>2.4</v>
      </c>
      <c r="S28" s="62">
        <f t="shared" si="6"/>
        <v>0.16572147410531307</v>
      </c>
      <c r="T28" s="36"/>
      <c r="U28" s="24"/>
      <c r="V28" s="24"/>
      <c r="W28" s="24"/>
      <c r="X28" s="24"/>
      <c r="Y28" s="24"/>
      <c r="Z28" s="24"/>
      <c r="AA28" s="24"/>
      <c r="AB28" s="24"/>
      <c r="AC28" s="24"/>
      <c r="AD28" s="24"/>
      <c r="AE28" s="24"/>
      <c r="AF28" s="24"/>
      <c r="AG28" s="24"/>
      <c r="AH28" s="24"/>
      <c r="AI28" s="24"/>
      <c r="AJ28" s="24"/>
      <c r="AK28" s="24"/>
      <c r="AL28" s="24"/>
      <c r="AM28" s="24"/>
      <c r="AS28" s="24"/>
      <c r="AT28" s="24"/>
      <c r="AU28" s="24"/>
      <c r="AV28" s="24"/>
      <c r="AW28" s="24"/>
      <c r="AX28" s="24"/>
    </row>
    <row r="29" spans="1:50" x14ac:dyDescent="0.2">
      <c r="A29" s="35" t="s">
        <v>257</v>
      </c>
      <c r="B29" s="23">
        <v>18.3</v>
      </c>
      <c r="C29" s="23" t="s">
        <v>273</v>
      </c>
      <c r="D29" s="23" t="s">
        <v>262</v>
      </c>
      <c r="E29" s="70">
        <v>43282</v>
      </c>
      <c r="F29" s="73">
        <v>0.69305555555555554</v>
      </c>
      <c r="G29" s="73">
        <v>0.7583333333333333</v>
      </c>
      <c r="H29" s="77">
        <f t="shared" si="2"/>
        <v>6.5277777777777768E-2</v>
      </c>
      <c r="I29" s="77">
        <f t="shared" si="3"/>
        <v>1.5666666666666664</v>
      </c>
      <c r="J29" s="61">
        <v>6</v>
      </c>
      <c r="K29" s="61"/>
      <c r="L29" s="61"/>
      <c r="M29" s="61" t="s">
        <v>268</v>
      </c>
      <c r="N29" s="62" t="str">
        <f>INDEX('Lookup Table'!$A$6:$C$195,MATCH(BACI_Sites_2018!M29,'Lookup Table'!$A$6:$A$195,0),3)</f>
        <v>Hemiptera</v>
      </c>
      <c r="O29" s="61">
        <v>1</v>
      </c>
      <c r="P29" s="61">
        <v>1</v>
      </c>
      <c r="Q29" s="62">
        <f t="shared" si="0"/>
        <v>-3.4609999999999999</v>
      </c>
      <c r="R29" s="62">
        <f t="shared" si="1"/>
        <v>2.4</v>
      </c>
      <c r="S29" s="62">
        <f t="shared" si="6"/>
        <v>3.1398347965993369E-2</v>
      </c>
      <c r="T29" s="36"/>
      <c r="U29" s="24"/>
      <c r="V29" s="24"/>
      <c r="W29" s="24"/>
      <c r="X29" s="24"/>
      <c r="Y29" s="24"/>
      <c r="Z29" s="24"/>
      <c r="AA29" s="24"/>
      <c r="AB29" s="24"/>
      <c r="AC29" s="24"/>
      <c r="AD29" s="24"/>
      <c r="AE29" s="24"/>
      <c r="AF29" s="24"/>
      <c r="AG29" s="24"/>
      <c r="AH29" s="24"/>
      <c r="AI29" s="24"/>
      <c r="AJ29" s="24"/>
      <c r="AK29" s="24"/>
      <c r="AL29" s="24"/>
      <c r="AM29" s="24"/>
      <c r="AS29" s="24"/>
      <c r="AT29" s="24"/>
      <c r="AU29" s="24"/>
      <c r="AV29" s="24"/>
      <c r="AW29" s="24"/>
      <c r="AX29" s="24"/>
    </row>
    <row r="30" spans="1:50" x14ac:dyDescent="0.2">
      <c r="A30" s="35" t="s">
        <v>257</v>
      </c>
      <c r="B30" s="23">
        <v>18.3</v>
      </c>
      <c r="C30" s="23" t="s">
        <v>273</v>
      </c>
      <c r="D30" s="23" t="s">
        <v>262</v>
      </c>
      <c r="E30" s="70">
        <v>43282</v>
      </c>
      <c r="F30" s="73">
        <v>0.69305555555555554</v>
      </c>
      <c r="G30" s="73">
        <v>0.7583333333333333</v>
      </c>
      <c r="H30" s="77">
        <f t="shared" si="2"/>
        <v>6.5277777777777768E-2</v>
      </c>
      <c r="I30" s="77">
        <f t="shared" si="3"/>
        <v>1.5666666666666664</v>
      </c>
      <c r="J30" s="61">
        <v>6</v>
      </c>
      <c r="K30" s="61"/>
      <c r="L30" s="61"/>
      <c r="M30" s="61" t="s">
        <v>259</v>
      </c>
      <c r="N30" s="62" t="str">
        <f>INDEX('Lookup Table'!$A$6:$C$195,MATCH(BACI_Sites_2018!M30,'Lookup Table'!$A$6:$A$195,0),3)</f>
        <v>Veliidae</v>
      </c>
      <c r="O30" s="61">
        <v>1</v>
      </c>
      <c r="P30" s="61">
        <v>2</v>
      </c>
      <c r="Q30" s="62">
        <f t="shared" si="0"/>
        <v>-4.3740584650247047</v>
      </c>
      <c r="R30" s="62">
        <f t="shared" si="1"/>
        <v>2.7189999999999999</v>
      </c>
      <c r="S30" s="62">
        <f t="shared" si="6"/>
        <v>2.52E-2</v>
      </c>
      <c r="T30" s="36"/>
      <c r="U30" s="24"/>
      <c r="V30" s="24"/>
      <c r="W30" s="24"/>
      <c r="X30" s="24"/>
      <c r="Y30" s="24"/>
      <c r="Z30" s="24"/>
      <c r="AA30" s="24"/>
      <c r="AB30" s="24"/>
      <c r="AC30" s="24"/>
      <c r="AD30" s="24"/>
      <c r="AE30" s="24"/>
      <c r="AF30" s="24"/>
      <c r="AG30" s="24"/>
      <c r="AH30" s="24"/>
      <c r="AI30" s="24"/>
      <c r="AJ30" s="24"/>
      <c r="AK30" s="24"/>
      <c r="AL30" s="24"/>
      <c r="AM30" s="24"/>
      <c r="AS30" s="24"/>
      <c r="AT30" s="24"/>
      <c r="AU30" s="24"/>
      <c r="AV30" s="24"/>
      <c r="AW30" s="24"/>
      <c r="AX30" s="24"/>
    </row>
    <row r="31" spans="1:50" x14ac:dyDescent="0.2">
      <c r="A31" s="35" t="s">
        <v>257</v>
      </c>
      <c r="B31" s="23">
        <v>18.3</v>
      </c>
      <c r="C31" s="23" t="s">
        <v>273</v>
      </c>
      <c r="D31" s="23" t="s">
        <v>262</v>
      </c>
      <c r="E31" s="70">
        <v>43282</v>
      </c>
      <c r="F31" s="73">
        <v>0.69305555555555554</v>
      </c>
      <c r="G31" s="73">
        <v>0.7583333333333333</v>
      </c>
      <c r="H31" s="77">
        <f t="shared" si="2"/>
        <v>6.5277777777777768E-2</v>
      </c>
      <c r="I31" s="77">
        <f t="shared" si="3"/>
        <v>1.5666666666666664</v>
      </c>
      <c r="J31" s="61">
        <v>6</v>
      </c>
      <c r="K31" s="61"/>
      <c r="L31" s="61"/>
      <c r="M31" s="61" t="s">
        <v>272</v>
      </c>
      <c r="N31" s="62" t="str">
        <f>INDEX('Lookup Table'!$A$6:$C$195,MATCH(BACI_Sites_2018!M31,'Lookup Table'!$A$6:$A$195,0),3)</f>
        <v>Lepidostomatidae</v>
      </c>
      <c r="O31" s="61">
        <v>5</v>
      </c>
      <c r="P31" s="61">
        <v>1</v>
      </c>
      <c r="Q31" s="62">
        <f t="shared" si="0"/>
        <v>-4.8408925195091612</v>
      </c>
      <c r="R31" s="62">
        <f t="shared" si="1"/>
        <v>2.649</v>
      </c>
      <c r="S31" s="62">
        <f t="shared" si="6"/>
        <v>0.56130464060215668</v>
      </c>
      <c r="T31" s="36"/>
      <c r="U31" s="24"/>
      <c r="V31" s="24"/>
      <c r="W31" s="24"/>
      <c r="X31" s="24"/>
      <c r="Y31" s="24"/>
      <c r="Z31" s="24"/>
      <c r="AA31" s="24"/>
      <c r="AB31" s="24"/>
      <c r="AC31" s="24"/>
      <c r="AD31" s="24"/>
      <c r="AE31" s="24"/>
      <c r="AF31" s="24"/>
      <c r="AG31" s="24"/>
      <c r="AH31" s="24"/>
      <c r="AI31" s="24"/>
      <c r="AJ31" s="24"/>
      <c r="AK31" s="24"/>
      <c r="AL31" s="24"/>
      <c r="AM31" s="24"/>
      <c r="AS31" s="24"/>
      <c r="AT31" s="24"/>
      <c r="AU31" s="24"/>
      <c r="AV31" s="24"/>
      <c r="AW31" s="24"/>
      <c r="AX31" s="24"/>
    </row>
    <row r="32" spans="1:50" ht="16" thickBot="1" x14ac:dyDescent="0.25">
      <c r="A32" s="39" t="s">
        <v>257</v>
      </c>
      <c r="B32" s="40">
        <v>18.3</v>
      </c>
      <c r="C32" s="40" t="s">
        <v>273</v>
      </c>
      <c r="D32" s="40" t="s">
        <v>262</v>
      </c>
      <c r="E32" s="71">
        <v>43282</v>
      </c>
      <c r="F32" s="75">
        <v>0.69305555555555554</v>
      </c>
      <c r="G32" s="75">
        <v>0.7583333333333333</v>
      </c>
      <c r="H32" s="79">
        <f t="shared" si="2"/>
        <v>6.5277777777777768E-2</v>
      </c>
      <c r="I32" s="79">
        <f t="shared" si="3"/>
        <v>1.5666666666666664</v>
      </c>
      <c r="J32" s="63">
        <v>6</v>
      </c>
      <c r="K32" s="63"/>
      <c r="L32" s="63"/>
      <c r="M32" s="63" t="s">
        <v>13</v>
      </c>
      <c r="N32" s="64" t="str">
        <f>INDEX('Lookup Table'!$A$6:$C$195,MATCH(BACI_Sites_2018!M32,'Lookup Table'!$A$6:$A$195,0),3)</f>
        <v>Lepidoptera (larva, terrestrial)</v>
      </c>
      <c r="O32" s="63">
        <v>2</v>
      </c>
      <c r="P32" s="63">
        <v>1</v>
      </c>
      <c r="Q32" s="64">
        <f t="shared" si="0"/>
        <v>-5.9089999999999998</v>
      </c>
      <c r="R32" s="64">
        <f t="shared" si="1"/>
        <v>2.9590000000000001</v>
      </c>
      <c r="S32" s="64">
        <f t="shared" si="6"/>
        <v>2.1110652824152417E-2</v>
      </c>
      <c r="T32" s="41"/>
      <c r="U32" s="24"/>
      <c r="V32" s="24"/>
      <c r="W32" s="24"/>
      <c r="X32" s="24"/>
      <c r="Y32" s="24"/>
      <c r="Z32" s="24"/>
      <c r="AA32" s="24"/>
      <c r="AB32" s="24"/>
      <c r="AC32" s="24"/>
      <c r="AD32" s="24"/>
      <c r="AE32" s="24"/>
      <c r="AF32" s="24"/>
      <c r="AG32" s="24"/>
      <c r="AH32" s="24"/>
      <c r="AI32" s="24"/>
      <c r="AJ32" s="24"/>
      <c r="AK32" s="24"/>
      <c r="AL32" s="24"/>
      <c r="AM32" s="24"/>
      <c r="AS32" s="24"/>
      <c r="AT32" s="24"/>
      <c r="AU32" s="24"/>
      <c r="AV32" s="24"/>
      <c r="AW32" s="24"/>
      <c r="AX32" s="24"/>
    </row>
    <row r="33" spans="1:50" x14ac:dyDescent="0.2">
      <c r="A33" s="35" t="s">
        <v>257</v>
      </c>
      <c r="B33" s="23">
        <v>18.3</v>
      </c>
      <c r="C33" s="23" t="s">
        <v>273</v>
      </c>
      <c r="D33" s="23" t="s">
        <v>263</v>
      </c>
      <c r="E33" s="70">
        <v>43288</v>
      </c>
      <c r="F33" s="73">
        <v>0.6875</v>
      </c>
      <c r="G33" s="73">
        <v>0.7729166666666667</v>
      </c>
      <c r="H33" s="77">
        <f t="shared" si="2"/>
        <v>8.5416666666666696E-2</v>
      </c>
      <c r="I33" s="77">
        <f t="shared" si="3"/>
        <v>2.0500000000000007</v>
      </c>
      <c r="J33" s="61">
        <v>10</v>
      </c>
      <c r="K33" s="61">
        <v>3.64</v>
      </c>
      <c r="L33" s="61">
        <v>4.12</v>
      </c>
      <c r="M33" s="61" t="s">
        <v>259</v>
      </c>
      <c r="N33" s="62" t="str">
        <f>INDEX('Lookup Table'!$A$6:$C$195,MATCH(BACI_Sites_2018!M33,'Lookup Table'!$A$6:$A$195,0),3)</f>
        <v>Veliidae</v>
      </c>
      <c r="O33" s="61">
        <v>1</v>
      </c>
      <c r="P33" s="61">
        <v>9</v>
      </c>
      <c r="Q33" s="62">
        <f t="shared" si="0"/>
        <v>-4.3740584650247047</v>
      </c>
      <c r="R33" s="62">
        <f t="shared" si="1"/>
        <v>2.7189999999999999</v>
      </c>
      <c r="S33" s="62">
        <f t="shared" ref="S33" si="7">(P33)*EXP(Q33+R33*LN(O33))</f>
        <v>0.1134</v>
      </c>
      <c r="T33" s="36" t="s">
        <v>312</v>
      </c>
      <c r="U33" s="24"/>
      <c r="V33" s="24"/>
      <c r="W33" s="24"/>
      <c r="X33" s="24"/>
      <c r="Y33" s="24"/>
      <c r="Z33" s="24"/>
      <c r="AA33" s="24"/>
      <c r="AB33" s="24"/>
      <c r="AC33" s="24"/>
      <c r="AD33" s="24"/>
      <c r="AE33" s="24"/>
      <c r="AF33" s="24"/>
      <c r="AG33" s="24"/>
      <c r="AH33" s="24"/>
      <c r="AI33" s="24"/>
      <c r="AJ33" s="24"/>
      <c r="AK33" s="24"/>
      <c r="AL33" s="24"/>
      <c r="AM33" s="24"/>
      <c r="AS33" s="24"/>
      <c r="AT33" s="24"/>
      <c r="AU33" s="24"/>
      <c r="AV33" s="24"/>
      <c r="AW33" s="24"/>
      <c r="AX33" s="24"/>
    </row>
    <row r="34" spans="1:50" x14ac:dyDescent="0.2">
      <c r="A34" s="35" t="s">
        <v>257</v>
      </c>
      <c r="B34" s="23">
        <v>18.3</v>
      </c>
      <c r="C34" s="23" t="s">
        <v>273</v>
      </c>
      <c r="D34" s="23" t="s">
        <v>263</v>
      </c>
      <c r="E34" s="70">
        <v>43288</v>
      </c>
      <c r="F34" s="73">
        <v>0.6875</v>
      </c>
      <c r="G34" s="73">
        <v>0.7729166666666667</v>
      </c>
      <c r="H34" s="77">
        <f t="shared" si="2"/>
        <v>8.5416666666666696E-2</v>
      </c>
      <c r="I34" s="77">
        <f t="shared" si="3"/>
        <v>2.0500000000000007</v>
      </c>
      <c r="J34" s="61">
        <v>10</v>
      </c>
      <c r="K34" s="61">
        <v>3.64</v>
      </c>
      <c r="L34" s="61">
        <v>4.12</v>
      </c>
      <c r="M34" s="61" t="s">
        <v>260</v>
      </c>
      <c r="N34" s="62" t="str">
        <f>INDEX('Lookup Table'!$A$6:$C$195,MATCH(BACI_Sites_2018!M34,'Lookup Table'!$A$6:$A$195,0),3)</f>
        <v>Chironomidae</v>
      </c>
      <c r="O34" s="61">
        <v>2</v>
      </c>
      <c r="P34" s="61">
        <v>1</v>
      </c>
      <c r="Q34" s="62">
        <f t="shared" ref="Q34:Q65" si="8">VLOOKUP($N34,regresnum,2,FALSE)</f>
        <v>-6.3199686140800182</v>
      </c>
      <c r="R34" s="62">
        <f t="shared" ref="R34:R65" si="9">VLOOKUP($N34,regresnum,3,FALSE)</f>
        <v>2.617</v>
      </c>
      <c r="S34" s="62">
        <f>(P34)*EXP(Q34+R34*LN(O34))</f>
        <v>1.104251514964626E-2</v>
      </c>
      <c r="T34" s="36"/>
      <c r="U34" s="24"/>
      <c r="V34" s="24"/>
      <c r="W34" s="24"/>
      <c r="X34" s="24"/>
      <c r="Y34" s="24"/>
      <c r="Z34" s="24"/>
      <c r="AA34" s="24"/>
      <c r="AB34" s="24"/>
      <c r="AC34" s="24"/>
      <c r="AD34" s="24"/>
      <c r="AE34" s="24"/>
      <c r="AF34" s="24"/>
      <c r="AG34" s="24"/>
      <c r="AH34" s="24"/>
      <c r="AI34" s="24"/>
      <c r="AJ34" s="24"/>
      <c r="AK34" s="24"/>
      <c r="AL34" s="24"/>
      <c r="AM34" s="24"/>
      <c r="AS34" s="24"/>
      <c r="AT34" s="24"/>
      <c r="AU34" s="24"/>
      <c r="AV34" s="24"/>
      <c r="AW34" s="24"/>
      <c r="AX34" s="24"/>
    </row>
    <row r="35" spans="1:50" x14ac:dyDescent="0.2">
      <c r="A35" s="35" t="s">
        <v>257</v>
      </c>
      <c r="B35" s="23">
        <v>18.3</v>
      </c>
      <c r="C35" s="23" t="s">
        <v>273</v>
      </c>
      <c r="D35" s="23" t="s">
        <v>263</v>
      </c>
      <c r="E35" s="70">
        <v>43288</v>
      </c>
      <c r="F35" s="73">
        <v>0.6875</v>
      </c>
      <c r="G35" s="73">
        <v>0.7729166666666667</v>
      </c>
      <c r="H35" s="77">
        <f t="shared" si="2"/>
        <v>8.5416666666666696E-2</v>
      </c>
      <c r="I35" s="77">
        <f t="shared" si="3"/>
        <v>2.0500000000000007</v>
      </c>
      <c r="J35" s="61">
        <v>10</v>
      </c>
      <c r="K35" s="61">
        <v>3.64</v>
      </c>
      <c r="L35" s="61">
        <v>4.12</v>
      </c>
      <c r="M35" s="61" t="s">
        <v>275</v>
      </c>
      <c r="N35" s="62" t="str">
        <f>INDEX('Lookup Table'!$A$6:$C$195,MATCH(BACI_Sites_2018!M35,'Lookup Table'!$A$6:$A$195,0),3)</f>
        <v>Diptera</v>
      </c>
      <c r="O35" s="61">
        <v>2</v>
      </c>
      <c r="P35" s="61">
        <v>1</v>
      </c>
      <c r="Q35" s="62">
        <f t="shared" si="8"/>
        <v>-5.2210000000000001</v>
      </c>
      <c r="R35" s="62">
        <f t="shared" si="9"/>
        <v>2.4300000000000002</v>
      </c>
      <c r="S35" s="62">
        <f t="shared" ref="S35:S40" si="10">(P35)*EXP(Q35+R35*LN(O35))</f>
        <v>2.9110616264794414E-2</v>
      </c>
      <c r="T35" s="36"/>
      <c r="U35" s="24"/>
      <c r="V35" s="24"/>
      <c r="W35" s="24"/>
      <c r="X35" s="24"/>
      <c r="Y35" s="24"/>
      <c r="Z35" s="24"/>
      <c r="AA35" s="24"/>
      <c r="AB35" s="24"/>
      <c r="AC35" s="24"/>
      <c r="AD35" s="24"/>
      <c r="AE35" s="24"/>
      <c r="AF35" s="24"/>
      <c r="AG35" s="24"/>
      <c r="AH35" s="24"/>
      <c r="AI35" s="24"/>
      <c r="AJ35" s="24"/>
      <c r="AK35" s="24"/>
      <c r="AL35" s="24"/>
      <c r="AM35" s="24"/>
      <c r="AS35" s="24"/>
      <c r="AT35" s="24"/>
      <c r="AU35" s="24"/>
      <c r="AV35" s="24"/>
      <c r="AW35" s="24"/>
      <c r="AX35" s="24"/>
    </row>
    <row r="36" spans="1:50" x14ac:dyDescent="0.2">
      <c r="A36" s="35" t="s">
        <v>257</v>
      </c>
      <c r="B36" s="23">
        <v>18.3</v>
      </c>
      <c r="C36" s="23" t="s">
        <v>273</v>
      </c>
      <c r="D36" s="23" t="s">
        <v>263</v>
      </c>
      <c r="E36" s="70">
        <v>43288</v>
      </c>
      <c r="F36" s="73">
        <v>0.6875</v>
      </c>
      <c r="G36" s="73">
        <v>0.7729166666666667</v>
      </c>
      <c r="H36" s="77">
        <f t="shared" si="2"/>
        <v>8.5416666666666696E-2</v>
      </c>
      <c r="I36" s="77">
        <f t="shared" si="3"/>
        <v>2.0500000000000007</v>
      </c>
      <c r="J36" s="61">
        <v>10</v>
      </c>
      <c r="K36" s="61">
        <v>3.64</v>
      </c>
      <c r="L36" s="61">
        <v>4.12</v>
      </c>
      <c r="M36" s="61" t="s">
        <v>267</v>
      </c>
      <c r="N36" s="62" t="str">
        <f>INDEX('Lookup Table'!$A$6:$C$195,MATCH(BACI_Sites_2018!M36,'Lookup Table'!$A$6:$A$195,0),3)</f>
        <v>Acari</v>
      </c>
      <c r="O36" s="61">
        <v>1</v>
      </c>
      <c r="P36" s="61">
        <v>1</v>
      </c>
      <c r="Q36" s="62">
        <f t="shared" si="8"/>
        <v>-2.02</v>
      </c>
      <c r="R36" s="62">
        <f t="shared" si="9"/>
        <v>1.66</v>
      </c>
      <c r="S36" s="62">
        <f t="shared" si="10"/>
        <v>0.13265546508012172</v>
      </c>
      <c r="T36" s="36"/>
      <c r="U36" s="24"/>
      <c r="V36" s="24"/>
      <c r="W36" s="24"/>
      <c r="X36" s="24"/>
      <c r="Y36" s="24"/>
      <c r="Z36" s="24"/>
      <c r="AA36" s="24"/>
      <c r="AB36" s="24"/>
      <c r="AC36" s="24"/>
      <c r="AD36" s="24"/>
      <c r="AE36" s="24"/>
      <c r="AF36" s="24"/>
      <c r="AG36" s="24"/>
      <c r="AH36" s="24"/>
      <c r="AI36" s="24"/>
      <c r="AJ36" s="24"/>
      <c r="AK36" s="24"/>
      <c r="AL36" s="24"/>
      <c r="AM36" s="24"/>
      <c r="AS36" s="24"/>
      <c r="AT36" s="24"/>
      <c r="AU36" s="24"/>
      <c r="AV36" s="24"/>
      <c r="AW36" s="24"/>
      <c r="AX36" s="24"/>
    </row>
    <row r="37" spans="1:50" x14ac:dyDescent="0.2">
      <c r="A37" s="35" t="s">
        <v>257</v>
      </c>
      <c r="B37" s="23">
        <v>18.3</v>
      </c>
      <c r="C37" s="23" t="s">
        <v>273</v>
      </c>
      <c r="D37" s="23" t="s">
        <v>263</v>
      </c>
      <c r="E37" s="70">
        <v>43288</v>
      </c>
      <c r="F37" s="73">
        <v>0.6875</v>
      </c>
      <c r="G37" s="73">
        <v>0.7729166666666667</v>
      </c>
      <c r="H37" s="77">
        <f t="shared" si="2"/>
        <v>8.5416666666666696E-2</v>
      </c>
      <c r="I37" s="77">
        <f t="shared" si="3"/>
        <v>2.0500000000000007</v>
      </c>
      <c r="J37" s="61">
        <v>10</v>
      </c>
      <c r="K37" s="61">
        <v>3.64</v>
      </c>
      <c r="L37" s="61">
        <v>4.12</v>
      </c>
      <c r="M37" s="61" t="s">
        <v>261</v>
      </c>
      <c r="N37" s="62" t="str">
        <f>INDEX('Lookup Table'!$A$6:$C$195,MATCH(BACI_Sites_2018!M37,'Lookup Table'!$A$6:$A$195,0),3)</f>
        <v>Baetidae</v>
      </c>
      <c r="O37" s="61">
        <v>4</v>
      </c>
      <c r="P37" s="61">
        <v>1</v>
      </c>
      <c r="Q37" s="62">
        <f t="shared" si="8"/>
        <v>-5.2400484584240612</v>
      </c>
      <c r="R37" s="62">
        <f t="shared" si="9"/>
        <v>2.875</v>
      </c>
      <c r="S37" s="62">
        <f t="shared" si="10"/>
        <v>0.28523206405405993</v>
      </c>
      <c r="T37" s="36"/>
      <c r="U37" s="24"/>
      <c r="V37" s="24"/>
      <c r="W37" s="24"/>
      <c r="X37" s="24"/>
      <c r="Y37" s="24"/>
      <c r="Z37" s="24"/>
      <c r="AA37" s="24"/>
      <c r="AB37" s="24"/>
      <c r="AC37" s="24"/>
      <c r="AD37" s="24"/>
      <c r="AE37" s="24"/>
      <c r="AF37" s="24"/>
      <c r="AG37" s="24"/>
      <c r="AH37" s="24"/>
      <c r="AI37" s="24"/>
      <c r="AJ37" s="24"/>
      <c r="AK37" s="24"/>
      <c r="AL37" s="24"/>
      <c r="AM37" s="24"/>
      <c r="AS37" s="24"/>
      <c r="AT37" s="24"/>
      <c r="AU37" s="24"/>
      <c r="AV37" s="24"/>
      <c r="AW37" s="24"/>
      <c r="AX37" s="24"/>
    </row>
    <row r="38" spans="1:50" x14ac:dyDescent="0.2">
      <c r="A38" s="35" t="s">
        <v>257</v>
      </c>
      <c r="B38" s="23">
        <v>18.3</v>
      </c>
      <c r="C38" s="23" t="s">
        <v>273</v>
      </c>
      <c r="D38" s="23" t="s">
        <v>263</v>
      </c>
      <c r="E38" s="70">
        <v>43288</v>
      </c>
      <c r="F38" s="73">
        <v>0.6875</v>
      </c>
      <c r="G38" s="73">
        <v>0.7729166666666667</v>
      </c>
      <c r="H38" s="77">
        <f t="shared" si="2"/>
        <v>8.5416666666666696E-2</v>
      </c>
      <c r="I38" s="77">
        <f t="shared" si="3"/>
        <v>2.0500000000000007</v>
      </c>
      <c r="J38" s="61">
        <v>10</v>
      </c>
      <c r="K38" s="61">
        <v>3.64</v>
      </c>
      <c r="L38" s="61">
        <v>4.12</v>
      </c>
      <c r="M38" s="61" t="s">
        <v>260</v>
      </c>
      <c r="N38" s="62" t="str">
        <f>INDEX('Lookup Table'!$A$6:$C$195,MATCH(BACI_Sites_2018!M38,'Lookup Table'!$A$6:$A$195,0),3)</f>
        <v>Chironomidae</v>
      </c>
      <c r="O38" s="61">
        <v>3</v>
      </c>
      <c r="P38" s="61">
        <v>1</v>
      </c>
      <c r="Q38" s="62">
        <f t="shared" si="8"/>
        <v>-6.3199686140800182</v>
      </c>
      <c r="R38" s="62">
        <f t="shared" si="9"/>
        <v>2.617</v>
      </c>
      <c r="S38" s="62">
        <f t="shared" si="10"/>
        <v>3.1907944553442522E-2</v>
      </c>
      <c r="T38" s="36"/>
      <c r="U38" s="24"/>
      <c r="V38" s="24"/>
      <c r="W38" s="24"/>
      <c r="X38" s="24"/>
      <c r="Y38" s="24"/>
      <c r="Z38" s="24"/>
      <c r="AA38" s="24"/>
      <c r="AB38" s="24"/>
      <c r="AC38" s="24"/>
      <c r="AD38" s="24"/>
      <c r="AE38" s="24"/>
      <c r="AF38" s="24"/>
      <c r="AG38" s="24"/>
      <c r="AH38" s="24"/>
      <c r="AI38" s="24"/>
      <c r="AJ38" s="24"/>
      <c r="AK38" s="24"/>
      <c r="AL38" s="24"/>
      <c r="AM38" s="24"/>
      <c r="AS38" s="24"/>
      <c r="AT38" s="24"/>
      <c r="AU38" s="24"/>
      <c r="AV38" s="24"/>
      <c r="AW38" s="24"/>
      <c r="AX38" s="24"/>
    </row>
    <row r="39" spans="1:50" x14ac:dyDescent="0.2">
      <c r="A39" s="35" t="s">
        <v>257</v>
      </c>
      <c r="B39" s="23">
        <v>18.3</v>
      </c>
      <c r="C39" s="23" t="s">
        <v>273</v>
      </c>
      <c r="D39" s="23" t="s">
        <v>263</v>
      </c>
      <c r="E39" s="70">
        <v>43288</v>
      </c>
      <c r="F39" s="73">
        <v>0.6875</v>
      </c>
      <c r="G39" s="73">
        <v>0.7729166666666667</v>
      </c>
      <c r="H39" s="77">
        <f t="shared" si="2"/>
        <v>8.5416666666666696E-2</v>
      </c>
      <c r="I39" s="77">
        <f t="shared" si="3"/>
        <v>2.0500000000000007</v>
      </c>
      <c r="J39" s="61">
        <v>10</v>
      </c>
      <c r="K39" s="61">
        <v>3.64</v>
      </c>
      <c r="L39" s="61">
        <v>4.12</v>
      </c>
      <c r="M39" s="61" t="s">
        <v>261</v>
      </c>
      <c r="N39" s="62" t="str">
        <f>INDEX('Lookup Table'!$A$6:$C$195,MATCH(BACI_Sites_2018!M39,'Lookup Table'!$A$6:$A$195,0),3)</f>
        <v>Baetidae</v>
      </c>
      <c r="O39" s="61">
        <v>2</v>
      </c>
      <c r="P39" s="61">
        <v>1</v>
      </c>
      <c r="Q39" s="62">
        <f t="shared" si="8"/>
        <v>-5.2400484584240612</v>
      </c>
      <c r="R39" s="62">
        <f t="shared" si="9"/>
        <v>2.875</v>
      </c>
      <c r="S39" s="62">
        <f t="shared" si="10"/>
        <v>3.8880971431878047E-2</v>
      </c>
      <c r="T39" s="36"/>
      <c r="U39" s="24"/>
      <c r="V39" s="24"/>
      <c r="W39" s="24"/>
      <c r="X39" s="24"/>
      <c r="Y39" s="24"/>
      <c r="Z39" s="24"/>
      <c r="AA39" s="24"/>
      <c r="AB39" s="24"/>
      <c r="AC39" s="24"/>
      <c r="AD39" s="24"/>
      <c r="AE39" s="24"/>
      <c r="AF39" s="24"/>
      <c r="AG39" s="24"/>
      <c r="AH39" s="24"/>
      <c r="AI39" s="24"/>
      <c r="AJ39" s="24"/>
      <c r="AK39" s="24"/>
      <c r="AL39" s="24"/>
      <c r="AM39" s="24"/>
      <c r="AS39" s="24"/>
      <c r="AT39" s="24"/>
      <c r="AU39" s="24"/>
      <c r="AV39" s="24"/>
      <c r="AW39" s="24"/>
      <c r="AX39" s="24"/>
    </row>
    <row r="40" spans="1:50" ht="16" thickBot="1" x14ac:dyDescent="0.25">
      <c r="A40" s="35" t="s">
        <v>257</v>
      </c>
      <c r="B40" s="23">
        <v>18.3</v>
      </c>
      <c r="C40" s="23" t="s">
        <v>273</v>
      </c>
      <c r="D40" s="23" t="s">
        <v>263</v>
      </c>
      <c r="E40" s="70">
        <v>43288</v>
      </c>
      <c r="F40" s="73">
        <v>0.6875</v>
      </c>
      <c r="G40" s="73">
        <v>0.7729166666666667</v>
      </c>
      <c r="H40" s="77">
        <f t="shared" si="2"/>
        <v>8.5416666666666696E-2</v>
      </c>
      <c r="I40" s="77">
        <f t="shared" si="3"/>
        <v>2.0500000000000007</v>
      </c>
      <c r="J40" s="61">
        <v>10</v>
      </c>
      <c r="K40" s="61">
        <v>3.64</v>
      </c>
      <c r="L40" s="61">
        <v>4.12</v>
      </c>
      <c r="M40" s="61" t="s">
        <v>276</v>
      </c>
      <c r="N40" s="62" t="str">
        <f>INDEX('Lookup Table'!$A$6:$C$195,MATCH(BACI_Sites_2018!M40,'Lookup Table'!$A$6:$A$195,0),3)</f>
        <v>Veliidae</v>
      </c>
      <c r="O40" s="61">
        <v>3</v>
      </c>
      <c r="P40" s="61">
        <v>1</v>
      </c>
      <c r="Q40" s="62">
        <f t="shared" si="8"/>
        <v>-4.3740584650247047</v>
      </c>
      <c r="R40" s="62">
        <f t="shared" si="9"/>
        <v>2.7189999999999999</v>
      </c>
      <c r="S40" s="62">
        <f t="shared" si="10"/>
        <v>0.24984072800264109</v>
      </c>
      <c r="T40" s="36"/>
      <c r="U40" s="24"/>
      <c r="V40" s="24"/>
      <c r="W40" s="24"/>
      <c r="X40" s="24"/>
      <c r="Y40" s="24"/>
      <c r="Z40" s="24"/>
      <c r="AA40" s="24"/>
      <c r="AB40" s="24"/>
      <c r="AC40" s="24"/>
      <c r="AD40" s="24"/>
      <c r="AE40" s="24"/>
      <c r="AF40" s="24"/>
      <c r="AG40" s="24"/>
      <c r="AH40" s="24"/>
      <c r="AI40" s="24"/>
      <c r="AJ40" s="24"/>
      <c r="AK40" s="24"/>
      <c r="AL40" s="24"/>
      <c r="AM40" s="24"/>
      <c r="AS40" s="24"/>
      <c r="AT40" s="24"/>
      <c r="AU40" s="24"/>
      <c r="AV40" s="24"/>
      <c r="AW40" s="24"/>
      <c r="AX40" s="24"/>
    </row>
    <row r="41" spans="1:50" x14ac:dyDescent="0.2">
      <c r="A41" s="37" t="s">
        <v>257</v>
      </c>
      <c r="B41" s="34">
        <v>18.5</v>
      </c>
      <c r="C41" s="34" t="s">
        <v>278</v>
      </c>
      <c r="D41" s="34" t="s">
        <v>262</v>
      </c>
      <c r="E41" s="69">
        <v>43280</v>
      </c>
      <c r="F41" s="74">
        <v>0.79583333333333339</v>
      </c>
      <c r="G41" s="74">
        <v>0.83750000000000002</v>
      </c>
      <c r="H41" s="76">
        <f t="shared" si="2"/>
        <v>4.166666666666663E-2</v>
      </c>
      <c r="I41" s="76">
        <f t="shared" si="3"/>
        <v>0.99999999999999911</v>
      </c>
      <c r="J41" s="65">
        <v>0</v>
      </c>
      <c r="K41" s="65"/>
      <c r="L41" s="65"/>
      <c r="M41" s="65" t="s">
        <v>279</v>
      </c>
      <c r="N41" s="66" t="str">
        <f>INDEX('Lookup Table'!$A$6:$C$195,MATCH(BACI_Sites_2018!M41,'Lookup Table'!$A$6:$A$195,0),3)</f>
        <v>Coleoptera</v>
      </c>
      <c r="O41" s="65">
        <v>2</v>
      </c>
      <c r="P41" s="65">
        <v>1</v>
      </c>
      <c r="Q41" s="66">
        <f t="shared" si="8"/>
        <v>-1.8781000000000001</v>
      </c>
      <c r="R41" s="66">
        <f t="shared" si="9"/>
        <v>2.1800000000000002</v>
      </c>
      <c r="S41" s="66">
        <f t="shared" ref="S41:S43" si="11">(P41)*EXP(Q41+R41*LN(O41))</f>
        <v>0.69278252458606815</v>
      </c>
      <c r="T41" s="38" t="s">
        <v>311</v>
      </c>
      <c r="U41" s="24"/>
      <c r="V41" s="24"/>
      <c r="W41" s="24"/>
      <c r="X41" s="24"/>
      <c r="Y41" s="24"/>
      <c r="Z41" s="24"/>
      <c r="AA41" s="24"/>
      <c r="AB41" s="24"/>
      <c r="AC41" s="24"/>
      <c r="AD41" s="24"/>
      <c r="AE41" s="24"/>
      <c r="AF41" s="24"/>
      <c r="AG41" s="24"/>
      <c r="AH41" s="24"/>
      <c r="AI41" s="24"/>
      <c r="AJ41" s="24"/>
      <c r="AK41" s="24"/>
      <c r="AL41" s="24"/>
      <c r="AM41" s="24"/>
      <c r="AS41" s="24"/>
      <c r="AT41" s="24"/>
      <c r="AU41" s="24"/>
      <c r="AV41" s="24"/>
      <c r="AW41" s="24"/>
      <c r="AX41" s="24"/>
    </row>
    <row r="42" spans="1:50" x14ac:dyDescent="0.2">
      <c r="A42" s="35" t="s">
        <v>257</v>
      </c>
      <c r="B42" s="23">
        <v>18.5</v>
      </c>
      <c r="C42" s="23" t="s">
        <v>278</v>
      </c>
      <c r="D42" s="23" t="s">
        <v>262</v>
      </c>
      <c r="E42" s="70">
        <v>43280</v>
      </c>
      <c r="F42" s="73">
        <v>0.79583333333333339</v>
      </c>
      <c r="G42" s="73">
        <v>0.83750000000000002</v>
      </c>
      <c r="H42" s="77">
        <f t="shared" si="2"/>
        <v>4.166666666666663E-2</v>
      </c>
      <c r="I42" s="77">
        <f t="shared" si="3"/>
        <v>0.99999999999999911</v>
      </c>
      <c r="J42" s="61">
        <v>0</v>
      </c>
      <c r="K42" s="61"/>
      <c r="L42" s="61"/>
      <c r="M42" s="61" t="s">
        <v>0</v>
      </c>
      <c r="N42" s="62" t="str">
        <f>INDEX('Lookup Table'!$A$6:$C$195,MATCH(BACI_Sites_2018!M42,'Lookup Table'!$A$6:$A$195,0),3)</f>
        <v>Baetidae</v>
      </c>
      <c r="O42" s="61">
        <v>1</v>
      </c>
      <c r="P42" s="61">
        <v>1</v>
      </c>
      <c r="Q42" s="62">
        <f t="shared" si="8"/>
        <v>-5.2400484584240612</v>
      </c>
      <c r="R42" s="62">
        <f t="shared" si="9"/>
        <v>2.875</v>
      </c>
      <c r="S42" s="62">
        <f t="shared" si="11"/>
        <v>5.2999999999999983E-3</v>
      </c>
      <c r="T42" s="36"/>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row>
    <row r="43" spans="1:50" x14ac:dyDescent="0.2">
      <c r="A43" s="35" t="s">
        <v>257</v>
      </c>
      <c r="B43" s="23">
        <v>18.5</v>
      </c>
      <c r="C43" s="23" t="s">
        <v>278</v>
      </c>
      <c r="D43" s="23" t="s">
        <v>262</v>
      </c>
      <c r="E43" s="70">
        <v>43280</v>
      </c>
      <c r="F43" s="73">
        <v>0.79583333333333339</v>
      </c>
      <c r="G43" s="73">
        <v>0.83750000000000002</v>
      </c>
      <c r="H43" s="77">
        <f t="shared" si="2"/>
        <v>4.166666666666663E-2</v>
      </c>
      <c r="I43" s="77">
        <f t="shared" si="3"/>
        <v>0.99999999999999911</v>
      </c>
      <c r="J43" s="61">
        <v>0</v>
      </c>
      <c r="K43" s="61"/>
      <c r="L43" s="61"/>
      <c r="M43" s="61" t="s">
        <v>281</v>
      </c>
      <c r="N43" s="62" t="str">
        <f>INDEX('Lookup Table'!$A$6:$C$195,MATCH(BACI_Sites_2018!M43,'Lookup Table'!$A$6:$A$195,0),3)</f>
        <v>Rhyacophilidae</v>
      </c>
      <c r="O43" s="61">
        <v>10</v>
      </c>
      <c r="P43" s="61">
        <v>1</v>
      </c>
      <c r="Q43" s="62">
        <f t="shared" si="8"/>
        <v>-4.6152205218415929</v>
      </c>
      <c r="R43" s="62">
        <f t="shared" si="9"/>
        <v>2.48</v>
      </c>
      <c r="S43" s="62">
        <f t="shared" si="11"/>
        <v>2.9897522031979964</v>
      </c>
      <c r="T43" s="36"/>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row>
    <row r="44" spans="1:50" x14ac:dyDescent="0.2">
      <c r="A44" s="35" t="s">
        <v>257</v>
      </c>
      <c r="B44" s="23">
        <v>18.5</v>
      </c>
      <c r="C44" s="23" t="s">
        <v>278</v>
      </c>
      <c r="D44" s="23" t="s">
        <v>262</v>
      </c>
      <c r="E44" s="70">
        <v>43280</v>
      </c>
      <c r="F44" s="73">
        <v>0.79583333333333339</v>
      </c>
      <c r="G44" s="73">
        <v>0.83750000000000002</v>
      </c>
      <c r="H44" s="77">
        <f t="shared" si="2"/>
        <v>4.166666666666663E-2</v>
      </c>
      <c r="I44" s="77">
        <f t="shared" si="3"/>
        <v>0.99999999999999911</v>
      </c>
      <c r="J44" s="61">
        <v>0</v>
      </c>
      <c r="K44" s="61"/>
      <c r="L44" s="61"/>
      <c r="M44" s="61" t="s">
        <v>260</v>
      </c>
      <c r="N44" s="62" t="str">
        <f>INDEX('Lookup Table'!$A$6:$C$195,MATCH(BACI_Sites_2018!M44,'Lookup Table'!$A$6:$A$195,0),3)</f>
        <v>Chironomidae</v>
      </c>
      <c r="O44" s="61">
        <v>1</v>
      </c>
      <c r="P44" s="61">
        <v>2</v>
      </c>
      <c r="Q44" s="62">
        <f t="shared" si="8"/>
        <v>-6.3199686140800182</v>
      </c>
      <c r="R44" s="62">
        <f t="shared" si="9"/>
        <v>2.617</v>
      </c>
      <c r="S44" s="62">
        <f t="shared" ref="S44:S49" si="12">(P44)*EXP(Q44+R44*LN(O44))</f>
        <v>3.5999999999999995E-3</v>
      </c>
      <c r="T44" s="36"/>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row>
    <row r="45" spans="1:50" x14ac:dyDescent="0.2">
      <c r="A45" s="35" t="s">
        <v>257</v>
      </c>
      <c r="B45" s="23">
        <v>18.5</v>
      </c>
      <c r="C45" s="23" t="s">
        <v>278</v>
      </c>
      <c r="D45" s="23" t="s">
        <v>262</v>
      </c>
      <c r="E45" s="70">
        <v>43280</v>
      </c>
      <c r="F45" s="73">
        <v>0.79583333333333339</v>
      </c>
      <c r="G45" s="73">
        <v>0.83750000000000002</v>
      </c>
      <c r="H45" s="77">
        <f t="shared" si="2"/>
        <v>4.166666666666663E-2</v>
      </c>
      <c r="I45" s="77">
        <f t="shared" si="3"/>
        <v>0.99999999999999911</v>
      </c>
      <c r="J45" s="61">
        <v>0</v>
      </c>
      <c r="K45" s="61"/>
      <c r="L45" s="61"/>
      <c r="M45" s="61" t="s">
        <v>283</v>
      </c>
      <c r="N45" s="62" t="str">
        <f>INDEX('Lookup Table'!$A$6:$C$195,MATCH(BACI_Sites_2018!M45,'Lookup Table'!$A$6:$A$195,0),3)</f>
        <v>Hymenoptera</v>
      </c>
      <c r="O45" s="61">
        <v>1</v>
      </c>
      <c r="P45" s="61">
        <v>1</v>
      </c>
      <c r="Q45" s="62" t="e">
        <f t="shared" si="8"/>
        <v>#N/A</v>
      </c>
      <c r="R45" s="62" t="e">
        <f t="shared" si="9"/>
        <v>#N/A</v>
      </c>
      <c r="S45" s="62" t="e">
        <f t="shared" si="12"/>
        <v>#N/A</v>
      </c>
      <c r="T45" s="36" t="s">
        <v>285</v>
      </c>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row>
    <row r="46" spans="1:50" x14ac:dyDescent="0.2">
      <c r="A46" s="35" t="s">
        <v>257</v>
      </c>
      <c r="B46" s="23">
        <v>18.5</v>
      </c>
      <c r="C46" s="23" t="s">
        <v>278</v>
      </c>
      <c r="D46" s="23" t="s">
        <v>262</v>
      </c>
      <c r="E46" s="70">
        <v>43280</v>
      </c>
      <c r="F46" s="73">
        <v>0.79583333333333339</v>
      </c>
      <c r="G46" s="73">
        <v>0.83750000000000002</v>
      </c>
      <c r="H46" s="77">
        <f t="shared" si="2"/>
        <v>4.166666666666663E-2</v>
      </c>
      <c r="I46" s="77">
        <f t="shared" si="3"/>
        <v>0.99999999999999911</v>
      </c>
      <c r="J46" s="61">
        <v>0</v>
      </c>
      <c r="K46" s="61"/>
      <c r="L46" s="61"/>
      <c r="M46" s="61" t="s">
        <v>8</v>
      </c>
      <c r="N46" s="62" t="str">
        <f>INDEX('Lookup Table'!$A$6:$C$195,MATCH(BACI_Sites_2018!M46,'Lookup Table'!$A$6:$A$195,0),3)</f>
        <v>Leptophlebiidae</v>
      </c>
      <c r="O46" s="61">
        <v>1</v>
      </c>
      <c r="P46" s="61">
        <v>1</v>
      </c>
      <c r="Q46" s="62">
        <f t="shared" si="8"/>
        <v>-5.3601927702661243</v>
      </c>
      <c r="R46" s="62">
        <f t="shared" si="9"/>
        <v>2.6859999999999999</v>
      </c>
      <c r="S46" s="62">
        <f t="shared" si="12"/>
        <v>4.6999999999999993E-3</v>
      </c>
      <c r="T46" s="36"/>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row>
    <row r="47" spans="1:50" x14ac:dyDescent="0.2">
      <c r="A47" s="35" t="s">
        <v>257</v>
      </c>
      <c r="B47" s="23">
        <v>18.5</v>
      </c>
      <c r="C47" s="23" t="s">
        <v>278</v>
      </c>
      <c r="D47" s="23" t="s">
        <v>262</v>
      </c>
      <c r="E47" s="70">
        <v>43280</v>
      </c>
      <c r="F47" s="73">
        <v>0.79583333333333339</v>
      </c>
      <c r="G47" s="73">
        <v>0.83750000000000002</v>
      </c>
      <c r="H47" s="77">
        <f t="shared" si="2"/>
        <v>4.166666666666663E-2</v>
      </c>
      <c r="I47" s="77">
        <f t="shared" si="3"/>
        <v>0.99999999999999911</v>
      </c>
      <c r="J47" s="61">
        <v>0</v>
      </c>
      <c r="K47" s="61"/>
      <c r="L47" s="61"/>
      <c r="M47" s="61" t="s">
        <v>31</v>
      </c>
      <c r="N47" s="62" t="str">
        <f>INDEX('Lookup Table'!$A$6:$C$195,MATCH(BACI_Sites_2018!M47,'Lookup Table'!$A$6:$A$195,0),3)</f>
        <v>Coleoptera (adult)</v>
      </c>
      <c r="O47" s="61">
        <v>2</v>
      </c>
      <c r="P47" s="61">
        <v>1</v>
      </c>
      <c r="Q47" s="62">
        <f t="shared" si="8"/>
        <v>-3.2188758248682006</v>
      </c>
      <c r="R47" s="62">
        <f t="shared" si="9"/>
        <v>2.64</v>
      </c>
      <c r="S47" s="62">
        <f t="shared" si="12"/>
        <v>0.24933266549135999</v>
      </c>
      <c r="T47" s="36"/>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row>
    <row r="48" spans="1:50" x14ac:dyDescent="0.2">
      <c r="A48" s="35" t="s">
        <v>257</v>
      </c>
      <c r="B48" s="23">
        <v>18.5</v>
      </c>
      <c r="C48" s="23" t="s">
        <v>278</v>
      </c>
      <c r="D48" s="23" t="s">
        <v>262</v>
      </c>
      <c r="E48" s="70">
        <v>43280</v>
      </c>
      <c r="F48" s="73">
        <v>0.79583333333333339</v>
      </c>
      <c r="G48" s="73">
        <v>0.83750000000000002</v>
      </c>
      <c r="H48" s="77">
        <f t="shared" si="2"/>
        <v>4.166666666666663E-2</v>
      </c>
      <c r="I48" s="77">
        <f t="shared" si="3"/>
        <v>0.99999999999999911</v>
      </c>
      <c r="J48" s="61">
        <v>0</v>
      </c>
      <c r="K48" s="61"/>
      <c r="L48" s="61"/>
      <c r="M48" s="61" t="s">
        <v>267</v>
      </c>
      <c r="N48" s="62" t="str">
        <f>INDEX('Lookup Table'!$A$6:$C$195,MATCH(BACI_Sites_2018!M48,'Lookup Table'!$A$6:$A$195,0),3)</f>
        <v>Acari</v>
      </c>
      <c r="O48" s="61">
        <v>1</v>
      </c>
      <c r="P48" s="61">
        <v>1</v>
      </c>
      <c r="Q48" s="62">
        <f t="shared" si="8"/>
        <v>-2.02</v>
      </c>
      <c r="R48" s="62">
        <f t="shared" si="9"/>
        <v>1.66</v>
      </c>
      <c r="S48" s="62">
        <f t="shared" si="12"/>
        <v>0.13265546508012172</v>
      </c>
      <c r="T48" s="36"/>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row>
    <row r="49" spans="1:50" ht="16" thickBot="1" x14ac:dyDescent="0.25">
      <c r="A49" s="39" t="s">
        <v>257</v>
      </c>
      <c r="B49" s="40">
        <v>18.5</v>
      </c>
      <c r="C49" s="40" t="s">
        <v>278</v>
      </c>
      <c r="D49" s="40" t="s">
        <v>262</v>
      </c>
      <c r="E49" s="71">
        <v>43280</v>
      </c>
      <c r="F49" s="75">
        <v>0.79583333333333339</v>
      </c>
      <c r="G49" s="75">
        <v>0.83750000000000002</v>
      </c>
      <c r="H49" s="79">
        <f t="shared" si="2"/>
        <v>4.166666666666663E-2</v>
      </c>
      <c r="I49" s="79">
        <f t="shared" si="3"/>
        <v>0.99999999999999911</v>
      </c>
      <c r="J49" s="63">
        <v>0</v>
      </c>
      <c r="K49" s="63"/>
      <c r="L49" s="63"/>
      <c r="M49" s="63" t="s">
        <v>284</v>
      </c>
      <c r="N49" s="64" t="str">
        <f>INDEX('Lookup Table'!$A$6:$C$195,MATCH(BACI_Sites_2018!M49,'Lookup Table'!$A$6:$A$195,0),3)</f>
        <v>chironomidae</v>
      </c>
      <c r="O49" s="63">
        <v>3</v>
      </c>
      <c r="P49" s="63">
        <v>1</v>
      </c>
      <c r="Q49" s="64">
        <f t="shared" si="8"/>
        <v>-6.3199686140800182</v>
      </c>
      <c r="R49" s="64">
        <f t="shared" si="9"/>
        <v>2.617</v>
      </c>
      <c r="S49" s="64">
        <f t="shared" si="12"/>
        <v>3.1907944553442522E-2</v>
      </c>
      <c r="T49" s="41"/>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row>
    <row r="50" spans="1:50" x14ac:dyDescent="0.2">
      <c r="A50" s="35" t="s">
        <v>257</v>
      </c>
      <c r="B50" s="23">
        <v>18.5</v>
      </c>
      <c r="C50" s="23" t="s">
        <v>278</v>
      </c>
      <c r="D50" s="23" t="s">
        <v>263</v>
      </c>
      <c r="E50" s="70">
        <v>43287</v>
      </c>
      <c r="F50" s="73">
        <v>0.68958333333333333</v>
      </c>
      <c r="G50" s="73">
        <v>0.7729166666666667</v>
      </c>
      <c r="H50" s="77">
        <f t="shared" si="2"/>
        <v>8.333333333333337E-2</v>
      </c>
      <c r="I50" s="77">
        <f t="shared" si="3"/>
        <v>2.0000000000000009</v>
      </c>
      <c r="J50" s="61">
        <v>0</v>
      </c>
      <c r="K50" s="61"/>
      <c r="L50" s="61"/>
      <c r="M50" s="61" t="s">
        <v>32</v>
      </c>
      <c r="N50" s="62" t="str">
        <f>INDEX('Lookup Table'!$A$6:$C$195,MATCH(BACI_Sites_2018!M50,'Lookup Table'!$A$6:$A$195,0),3)</f>
        <v>Acari</v>
      </c>
      <c r="O50" s="61">
        <v>1</v>
      </c>
      <c r="P50" s="61">
        <v>1</v>
      </c>
      <c r="Q50" s="62">
        <f t="shared" si="8"/>
        <v>-2.02</v>
      </c>
      <c r="R50" s="62">
        <f t="shared" si="9"/>
        <v>1.66</v>
      </c>
      <c r="S50" s="62">
        <f t="shared" ref="S50:S51" si="13">(P50)*EXP(Q50+R50*LN(O50))</f>
        <v>0.13265546508012172</v>
      </c>
      <c r="T50" s="36" t="s">
        <v>312</v>
      </c>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row>
    <row r="51" spans="1:50" x14ac:dyDescent="0.2">
      <c r="A51" s="35" t="s">
        <v>257</v>
      </c>
      <c r="B51" s="23">
        <v>18.5</v>
      </c>
      <c r="C51" s="23" t="s">
        <v>278</v>
      </c>
      <c r="D51" s="23" t="s">
        <v>263</v>
      </c>
      <c r="E51" s="70">
        <v>43287</v>
      </c>
      <c r="F51" s="73">
        <v>0.68958333333333333</v>
      </c>
      <c r="G51" s="73">
        <v>0.7729166666666667</v>
      </c>
      <c r="H51" s="77">
        <f t="shared" si="2"/>
        <v>8.333333333333337E-2</v>
      </c>
      <c r="I51" s="77">
        <f t="shared" si="3"/>
        <v>2.0000000000000009</v>
      </c>
      <c r="J51" s="61">
        <v>0</v>
      </c>
      <c r="K51" s="61"/>
      <c r="L51" s="61"/>
      <c r="M51" s="61" t="s">
        <v>295</v>
      </c>
      <c r="N51" s="62" t="str">
        <f>INDEX('Lookup Table'!$A$6:$C$195,MATCH(BACI_Sites_2018!M51,'Lookup Table'!$A$6:$A$195,0),3)</f>
        <v>Hemiptera</v>
      </c>
      <c r="O51" s="61">
        <v>3</v>
      </c>
      <c r="P51" s="61">
        <v>1</v>
      </c>
      <c r="Q51" s="62">
        <f t="shared" si="8"/>
        <v>-3.4609999999999999</v>
      </c>
      <c r="R51" s="62">
        <f t="shared" si="9"/>
        <v>2.4</v>
      </c>
      <c r="S51" s="62">
        <f t="shared" si="13"/>
        <v>0.43852848587353033</v>
      </c>
      <c r="T51" s="36"/>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row>
    <row r="52" spans="1:50" x14ac:dyDescent="0.2">
      <c r="A52" s="35" t="s">
        <v>257</v>
      </c>
      <c r="B52" s="23">
        <v>18.5</v>
      </c>
      <c r="C52" s="23" t="s">
        <v>278</v>
      </c>
      <c r="D52" s="23" t="s">
        <v>263</v>
      </c>
      <c r="E52" s="70">
        <v>43287</v>
      </c>
      <c r="F52" s="73">
        <v>0.68958333333333333</v>
      </c>
      <c r="G52" s="73">
        <v>0.7729166666666667</v>
      </c>
      <c r="H52" s="77">
        <f t="shared" si="2"/>
        <v>8.333333333333337E-2</v>
      </c>
      <c r="I52" s="77">
        <f t="shared" si="3"/>
        <v>2.0000000000000009</v>
      </c>
      <c r="J52" s="61">
        <v>0</v>
      </c>
      <c r="K52" s="61"/>
      <c r="L52" s="61"/>
      <c r="M52" s="61" t="s">
        <v>264</v>
      </c>
      <c r="N52" s="62" t="str">
        <f>INDEX('Lookup Table'!$A$6:$C$195,MATCH(BACI_Sites_2018!M52,'Lookup Table'!$A$6:$A$195,0),3)</f>
        <v>Pulmonata</v>
      </c>
      <c r="O52" s="61">
        <v>2</v>
      </c>
      <c r="P52" s="61">
        <v>2</v>
      </c>
      <c r="Q52" s="62" t="e">
        <f t="shared" si="8"/>
        <v>#N/A</v>
      </c>
      <c r="R52" s="62" t="e">
        <f t="shared" si="9"/>
        <v>#N/A</v>
      </c>
      <c r="S52" s="62" t="e">
        <f t="shared" ref="S52:S72" si="14">(P52)*EXP(Q52+R52*LN(O52))</f>
        <v>#N/A</v>
      </c>
      <c r="T52" s="36"/>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1:50" x14ac:dyDescent="0.2">
      <c r="A53" s="35" t="s">
        <v>257</v>
      </c>
      <c r="B53" s="23">
        <v>18.5</v>
      </c>
      <c r="C53" s="23" t="s">
        <v>278</v>
      </c>
      <c r="D53" s="23" t="s">
        <v>263</v>
      </c>
      <c r="E53" s="70">
        <v>43287</v>
      </c>
      <c r="F53" s="73">
        <v>0.68958333333333299</v>
      </c>
      <c r="G53" s="73">
        <v>0.77291666666666703</v>
      </c>
      <c r="H53" s="77">
        <f t="shared" si="2"/>
        <v>8.3333333333334036E-2</v>
      </c>
      <c r="I53" s="77">
        <f t="shared" si="3"/>
        <v>2.0000000000000169</v>
      </c>
      <c r="J53" s="61">
        <v>0</v>
      </c>
      <c r="K53" s="61"/>
      <c r="L53" s="61"/>
      <c r="M53" s="61" t="s">
        <v>260</v>
      </c>
      <c r="N53" s="62" t="str">
        <f>INDEX('Lookup Table'!$A$6:$C$195,MATCH(BACI_Sites_2018!M53,'Lookup Table'!$A$6:$A$195,0),3)</f>
        <v>Chironomidae</v>
      </c>
      <c r="O53" s="61">
        <v>1</v>
      </c>
      <c r="P53" s="61">
        <v>1</v>
      </c>
      <c r="Q53" s="62">
        <f t="shared" si="8"/>
        <v>-6.3199686140800182</v>
      </c>
      <c r="R53" s="62">
        <f t="shared" si="9"/>
        <v>2.617</v>
      </c>
      <c r="S53" s="62">
        <f t="shared" si="14"/>
        <v>1.7999999999999997E-3</v>
      </c>
      <c r="T53" s="36"/>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row>
    <row r="54" spans="1:50" x14ac:dyDescent="0.2">
      <c r="A54" s="35" t="s">
        <v>257</v>
      </c>
      <c r="B54" s="23">
        <v>18.5</v>
      </c>
      <c r="C54" s="23" t="s">
        <v>278</v>
      </c>
      <c r="D54" s="23" t="s">
        <v>263</v>
      </c>
      <c r="E54" s="70">
        <v>43287</v>
      </c>
      <c r="F54" s="73">
        <v>0.68958333333333299</v>
      </c>
      <c r="G54" s="73">
        <v>0.77291666666666703</v>
      </c>
      <c r="H54" s="77">
        <f t="shared" si="2"/>
        <v>8.3333333333334036E-2</v>
      </c>
      <c r="I54" s="77">
        <f t="shared" si="3"/>
        <v>2.0000000000000169</v>
      </c>
      <c r="J54" s="61">
        <v>0</v>
      </c>
      <c r="K54" s="61"/>
      <c r="L54" s="61"/>
      <c r="M54" s="61" t="s">
        <v>260</v>
      </c>
      <c r="N54" s="62" t="str">
        <f>INDEX('Lookup Table'!$A$6:$C$195,MATCH(BACI_Sites_2018!M54,'Lookup Table'!$A$6:$A$195,0),3)</f>
        <v>Chironomidae</v>
      </c>
      <c r="O54" s="61">
        <v>2</v>
      </c>
      <c r="P54" s="61">
        <v>6</v>
      </c>
      <c r="Q54" s="62">
        <f t="shared" si="8"/>
        <v>-6.3199686140800182</v>
      </c>
      <c r="R54" s="62">
        <f t="shared" si="9"/>
        <v>2.617</v>
      </c>
      <c r="S54" s="62">
        <f t="shared" si="14"/>
        <v>6.6255090897877567E-2</v>
      </c>
      <c r="T54" s="36"/>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row>
    <row r="55" spans="1:50" x14ac:dyDescent="0.2">
      <c r="A55" s="35" t="s">
        <v>257</v>
      </c>
      <c r="B55" s="23">
        <v>18.5</v>
      </c>
      <c r="C55" s="23" t="s">
        <v>278</v>
      </c>
      <c r="D55" s="23" t="s">
        <v>263</v>
      </c>
      <c r="E55" s="70">
        <v>43287</v>
      </c>
      <c r="F55" s="73">
        <v>0.68958333333333299</v>
      </c>
      <c r="G55" s="73">
        <v>0.77291666666666703</v>
      </c>
      <c r="H55" s="77">
        <f t="shared" si="2"/>
        <v>8.3333333333334036E-2</v>
      </c>
      <c r="I55" s="77">
        <f t="shared" si="3"/>
        <v>2.0000000000000169</v>
      </c>
      <c r="J55" s="61">
        <v>0</v>
      </c>
      <c r="K55" s="61"/>
      <c r="L55" s="61"/>
      <c r="M55" s="61" t="s">
        <v>260</v>
      </c>
      <c r="N55" s="62" t="str">
        <f>INDEX('Lookup Table'!$A$6:$C$195,MATCH(BACI_Sites_2018!M55,'Lookup Table'!$A$6:$A$195,0),3)</f>
        <v>Chironomidae</v>
      </c>
      <c r="O55" s="61">
        <v>3</v>
      </c>
      <c r="P55" s="61">
        <v>12</v>
      </c>
      <c r="Q55" s="62">
        <f t="shared" si="8"/>
        <v>-6.3199686140800182</v>
      </c>
      <c r="R55" s="62">
        <f t="shared" si="9"/>
        <v>2.617</v>
      </c>
      <c r="S55" s="62">
        <f t="shared" si="14"/>
        <v>0.38289533464131026</v>
      </c>
      <c r="T55" s="36"/>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x14ac:dyDescent="0.2">
      <c r="A56" s="35" t="s">
        <v>257</v>
      </c>
      <c r="B56" s="23">
        <v>18.5</v>
      </c>
      <c r="C56" s="23" t="s">
        <v>278</v>
      </c>
      <c r="D56" s="23" t="s">
        <v>263</v>
      </c>
      <c r="E56" s="70">
        <v>43287</v>
      </c>
      <c r="F56" s="73">
        <v>0.68958333333333299</v>
      </c>
      <c r="G56" s="73">
        <v>0.77291666666666703</v>
      </c>
      <c r="H56" s="77">
        <f t="shared" si="2"/>
        <v>8.3333333333334036E-2</v>
      </c>
      <c r="I56" s="77">
        <f t="shared" si="3"/>
        <v>2.0000000000000169</v>
      </c>
      <c r="J56" s="61">
        <v>0</v>
      </c>
      <c r="K56" s="61"/>
      <c r="L56" s="61"/>
      <c r="M56" s="61" t="s">
        <v>260</v>
      </c>
      <c r="N56" s="62" t="str">
        <f>INDEX('Lookup Table'!$A$6:$C$195,MATCH(BACI_Sites_2018!M56,'Lookup Table'!$A$6:$A$195,0),3)</f>
        <v>Chironomidae</v>
      </c>
      <c r="O56" s="61">
        <v>4</v>
      </c>
      <c r="P56" s="61">
        <v>3</v>
      </c>
      <c r="Q56" s="62">
        <f t="shared" si="8"/>
        <v>-6.3199686140800182</v>
      </c>
      <c r="R56" s="62">
        <f t="shared" si="9"/>
        <v>2.617</v>
      </c>
      <c r="S56" s="62">
        <f t="shared" si="14"/>
        <v>0.20322856805027861</v>
      </c>
      <c r="T56" s="36"/>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row>
    <row r="57" spans="1:50" x14ac:dyDescent="0.2">
      <c r="A57" s="35" t="s">
        <v>257</v>
      </c>
      <c r="B57" s="23">
        <v>18.5</v>
      </c>
      <c r="C57" s="23" t="s">
        <v>278</v>
      </c>
      <c r="D57" s="23" t="s">
        <v>263</v>
      </c>
      <c r="E57" s="70">
        <v>43287</v>
      </c>
      <c r="F57" s="73">
        <v>0.68958333333333299</v>
      </c>
      <c r="G57" s="73">
        <v>0.77291666666666703</v>
      </c>
      <c r="H57" s="77">
        <f t="shared" si="2"/>
        <v>8.3333333333334036E-2</v>
      </c>
      <c r="I57" s="77">
        <f t="shared" si="3"/>
        <v>2.0000000000000169</v>
      </c>
      <c r="J57" s="61">
        <v>0</v>
      </c>
      <c r="K57" s="61"/>
      <c r="L57" s="61"/>
      <c r="M57" s="61" t="s">
        <v>260</v>
      </c>
      <c r="N57" s="62" t="str">
        <f>INDEX('Lookup Table'!$A$6:$C$195,MATCH(BACI_Sites_2018!M57,'Lookup Table'!$A$6:$A$195,0),3)</f>
        <v>Chironomidae</v>
      </c>
      <c r="O57" s="61">
        <v>5</v>
      </c>
      <c r="P57" s="61">
        <v>3</v>
      </c>
      <c r="Q57" s="62">
        <f t="shared" si="8"/>
        <v>-6.3199686140800182</v>
      </c>
      <c r="R57" s="62">
        <f t="shared" si="9"/>
        <v>2.617</v>
      </c>
      <c r="S57" s="62">
        <f t="shared" si="14"/>
        <v>0.36441669173319496</v>
      </c>
      <c r="T57" s="36"/>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row>
    <row r="58" spans="1:50" x14ac:dyDescent="0.2">
      <c r="A58" s="35" t="s">
        <v>257</v>
      </c>
      <c r="B58" s="23">
        <v>18.5</v>
      </c>
      <c r="C58" s="23" t="s">
        <v>278</v>
      </c>
      <c r="D58" s="23" t="s">
        <v>263</v>
      </c>
      <c r="E58" s="70">
        <v>43287</v>
      </c>
      <c r="F58" s="73">
        <v>0.68958333333333299</v>
      </c>
      <c r="G58" s="73">
        <v>0.77291666666666703</v>
      </c>
      <c r="H58" s="77">
        <f t="shared" si="2"/>
        <v>8.3333333333334036E-2</v>
      </c>
      <c r="I58" s="77">
        <f t="shared" si="3"/>
        <v>2.0000000000000169</v>
      </c>
      <c r="J58" s="61">
        <v>0</v>
      </c>
      <c r="K58" s="61"/>
      <c r="L58" s="61"/>
      <c r="M58" s="61" t="s">
        <v>296</v>
      </c>
      <c r="N58" s="62" t="str">
        <f>INDEX('Lookup Table'!$A$6:$C$195,MATCH(BACI_Sites_2018!M58,'Lookup Table'!$A$6:$A$195,0),3)</f>
        <v>Simuliidae</v>
      </c>
      <c r="O58" s="61">
        <v>2</v>
      </c>
      <c r="P58" s="61">
        <v>2</v>
      </c>
      <c r="Q58" s="62">
        <f t="shared" si="8"/>
        <v>-6.2146080984221914</v>
      </c>
      <c r="R58" s="62">
        <f t="shared" si="9"/>
        <v>3.0110000000000001</v>
      </c>
      <c r="S58" s="62">
        <f t="shared" si="14"/>
        <v>3.224492033313614E-2</v>
      </c>
      <c r="T58" s="36"/>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row>
    <row r="59" spans="1:50" x14ac:dyDescent="0.2">
      <c r="A59" s="35" t="s">
        <v>257</v>
      </c>
      <c r="B59" s="23">
        <v>18.5</v>
      </c>
      <c r="C59" s="23" t="s">
        <v>278</v>
      </c>
      <c r="D59" s="23" t="s">
        <v>263</v>
      </c>
      <c r="E59" s="70">
        <v>43287</v>
      </c>
      <c r="F59" s="73">
        <v>0.68958333333333299</v>
      </c>
      <c r="G59" s="73">
        <v>0.77291666666666703</v>
      </c>
      <c r="H59" s="77">
        <f t="shared" si="2"/>
        <v>8.3333333333334036E-2</v>
      </c>
      <c r="I59" s="77">
        <f t="shared" si="3"/>
        <v>2.0000000000000169</v>
      </c>
      <c r="J59" s="61">
        <v>0</v>
      </c>
      <c r="K59" s="61"/>
      <c r="L59" s="61"/>
      <c r="M59" s="61" t="s">
        <v>296</v>
      </c>
      <c r="N59" s="62" t="str">
        <f>INDEX('Lookup Table'!$A$6:$C$195,MATCH(BACI_Sites_2018!M59,'Lookup Table'!$A$6:$A$195,0),3)</f>
        <v>Simuliidae</v>
      </c>
      <c r="O59" s="61">
        <v>3</v>
      </c>
      <c r="P59" s="61">
        <v>2</v>
      </c>
      <c r="Q59" s="62">
        <f t="shared" si="8"/>
        <v>-6.2146080984221914</v>
      </c>
      <c r="R59" s="62">
        <f t="shared" si="9"/>
        <v>3.0110000000000001</v>
      </c>
      <c r="S59" s="62">
        <f t="shared" si="14"/>
        <v>0.10931306946722019</v>
      </c>
      <c r="T59" s="36"/>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row>
    <row r="60" spans="1:50" x14ac:dyDescent="0.2">
      <c r="A60" s="35" t="s">
        <v>257</v>
      </c>
      <c r="B60" s="23">
        <v>18.5</v>
      </c>
      <c r="C60" s="23" t="s">
        <v>278</v>
      </c>
      <c r="D60" s="23" t="s">
        <v>263</v>
      </c>
      <c r="E60" s="70">
        <v>43287</v>
      </c>
      <c r="F60" s="73">
        <v>0.68958333333333299</v>
      </c>
      <c r="G60" s="73">
        <v>0.77291666666666703</v>
      </c>
      <c r="H60" s="77">
        <f t="shared" si="2"/>
        <v>8.3333333333334036E-2</v>
      </c>
      <c r="I60" s="77">
        <f t="shared" si="3"/>
        <v>2.0000000000000169</v>
      </c>
      <c r="J60" s="61">
        <v>0</v>
      </c>
      <c r="K60" s="61"/>
      <c r="L60" s="61"/>
      <c r="M60" s="61" t="s">
        <v>47</v>
      </c>
      <c r="N60" s="62" t="str">
        <f>INDEX('Lookup Table'!$A$6:$C$195,MATCH(BACI_Sites_2018!M60,'Lookup Table'!$A$6:$A$195,0),3)</f>
        <v>Brachycentridae</v>
      </c>
      <c r="O60" s="61">
        <v>1</v>
      </c>
      <c r="P60" s="61">
        <v>3</v>
      </c>
      <c r="Q60" s="62">
        <f t="shared" si="8"/>
        <v>-4.7914997641795845</v>
      </c>
      <c r="R60" s="62">
        <f t="shared" si="9"/>
        <v>2.8180000000000001</v>
      </c>
      <c r="S60" s="62">
        <f t="shared" si="14"/>
        <v>2.4900000000000012E-2</v>
      </c>
      <c r="T60" s="36"/>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row>
    <row r="61" spans="1:50" x14ac:dyDescent="0.2">
      <c r="A61" s="35" t="s">
        <v>257</v>
      </c>
      <c r="B61" s="23">
        <v>18.5</v>
      </c>
      <c r="C61" s="23" t="s">
        <v>278</v>
      </c>
      <c r="D61" s="23" t="s">
        <v>263</v>
      </c>
      <c r="E61" s="70">
        <v>43287</v>
      </c>
      <c r="F61" s="73">
        <v>0.68958333333333299</v>
      </c>
      <c r="G61" s="73">
        <v>0.77291666666666703</v>
      </c>
      <c r="H61" s="77">
        <f t="shared" si="2"/>
        <v>8.3333333333334036E-2</v>
      </c>
      <c r="I61" s="77">
        <f t="shared" si="3"/>
        <v>2.0000000000000169</v>
      </c>
      <c r="J61" s="61">
        <v>0</v>
      </c>
      <c r="K61" s="61"/>
      <c r="L61" s="61"/>
      <c r="M61" s="61" t="s">
        <v>261</v>
      </c>
      <c r="N61" s="62" t="str">
        <f>INDEX('Lookup Table'!$A$6:$C$195,MATCH(BACI_Sites_2018!M61,'Lookup Table'!$A$6:$A$195,0),3)</f>
        <v>Baetidae</v>
      </c>
      <c r="O61" s="61">
        <v>2</v>
      </c>
      <c r="P61" s="61">
        <v>1</v>
      </c>
      <c r="Q61" s="62">
        <f t="shared" si="8"/>
        <v>-5.2400484584240612</v>
      </c>
      <c r="R61" s="62">
        <f t="shared" si="9"/>
        <v>2.875</v>
      </c>
      <c r="S61" s="62">
        <f t="shared" si="14"/>
        <v>3.8880971431878047E-2</v>
      </c>
      <c r="T61" s="36"/>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row>
    <row r="62" spans="1:50" x14ac:dyDescent="0.2">
      <c r="A62" s="35" t="s">
        <v>257</v>
      </c>
      <c r="B62" s="23">
        <v>18.5</v>
      </c>
      <c r="C62" s="23" t="s">
        <v>278</v>
      </c>
      <c r="D62" s="23" t="s">
        <v>263</v>
      </c>
      <c r="E62" s="70">
        <v>43287</v>
      </c>
      <c r="F62" s="73">
        <v>0.68958333333333299</v>
      </c>
      <c r="G62" s="73">
        <v>0.77291666666666703</v>
      </c>
      <c r="H62" s="77">
        <f t="shared" si="2"/>
        <v>8.3333333333334036E-2</v>
      </c>
      <c r="I62" s="77">
        <f t="shared" si="3"/>
        <v>2.0000000000000169</v>
      </c>
      <c r="J62" s="61">
        <v>0</v>
      </c>
      <c r="K62" s="61"/>
      <c r="L62" s="61"/>
      <c r="M62" s="61" t="s">
        <v>297</v>
      </c>
      <c r="N62" s="62" t="str">
        <f>INDEX('Lookup Table'!$A$6:$C$195,MATCH(BACI_Sites_2018!M62,'Lookup Table'!$A$6:$A$195,0),3)</f>
        <v>Formicidae</v>
      </c>
      <c r="O62" s="61">
        <v>3</v>
      </c>
      <c r="P62" s="61">
        <v>1</v>
      </c>
      <c r="Q62" s="62">
        <f t="shared" si="8"/>
        <v>-3.6119184129778081</v>
      </c>
      <c r="R62" s="62">
        <f t="shared" si="9"/>
        <v>2.6659999999999999</v>
      </c>
      <c r="S62" s="62">
        <f t="shared" si="14"/>
        <v>0.50509030122327836</v>
      </c>
      <c r="T62" s="36"/>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row>
    <row r="63" spans="1:50" x14ac:dyDescent="0.2">
      <c r="A63" s="35" t="s">
        <v>257</v>
      </c>
      <c r="B63" s="23">
        <v>18.5</v>
      </c>
      <c r="C63" s="23" t="s">
        <v>278</v>
      </c>
      <c r="D63" s="23" t="s">
        <v>263</v>
      </c>
      <c r="E63" s="70">
        <v>43287</v>
      </c>
      <c r="F63" s="73">
        <v>0.68958333333333299</v>
      </c>
      <c r="G63" s="73">
        <v>0.77291666666666703</v>
      </c>
      <c r="H63" s="77">
        <f t="shared" si="2"/>
        <v>8.3333333333334036E-2</v>
      </c>
      <c r="I63" s="77">
        <f t="shared" si="3"/>
        <v>2.0000000000000169</v>
      </c>
      <c r="J63" s="61">
        <v>0</v>
      </c>
      <c r="K63" s="61"/>
      <c r="L63" s="61"/>
      <c r="M63" s="61" t="s">
        <v>298</v>
      </c>
      <c r="N63" s="62" t="str">
        <f>INDEX('Lookup Table'!$A$6:$C$195,MATCH(BACI_Sites_2018!M63,'Lookup Table'!$A$6:$A$195,0),3)</f>
        <v>Coleoptera (adult)</v>
      </c>
      <c r="O63" s="61">
        <v>2</v>
      </c>
      <c r="P63" s="61">
        <v>1</v>
      </c>
      <c r="Q63" s="62">
        <f t="shared" si="8"/>
        <v>-3.2188758248682006</v>
      </c>
      <c r="R63" s="62">
        <f t="shared" si="9"/>
        <v>2.64</v>
      </c>
      <c r="S63" s="62">
        <f t="shared" si="14"/>
        <v>0.24933266549135999</v>
      </c>
      <c r="T63" s="36"/>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row>
    <row r="64" spans="1:50" x14ac:dyDescent="0.2">
      <c r="A64" s="35" t="s">
        <v>257</v>
      </c>
      <c r="B64" s="23">
        <v>18.5</v>
      </c>
      <c r="C64" s="23" t="s">
        <v>278</v>
      </c>
      <c r="D64" s="23" t="s">
        <v>263</v>
      </c>
      <c r="E64" s="70">
        <v>43287</v>
      </c>
      <c r="F64" s="73">
        <v>0.68958333333333299</v>
      </c>
      <c r="G64" s="73">
        <v>0.77291666666666703</v>
      </c>
      <c r="H64" s="77">
        <f t="shared" si="2"/>
        <v>8.3333333333334036E-2</v>
      </c>
      <c r="I64" s="77">
        <f t="shared" si="3"/>
        <v>2.0000000000000169</v>
      </c>
      <c r="J64" s="61">
        <v>0</v>
      </c>
      <c r="K64" s="61"/>
      <c r="L64" s="61"/>
      <c r="M64" s="61" t="s">
        <v>31</v>
      </c>
      <c r="N64" s="62" t="str">
        <f>INDEX('Lookup Table'!$A$6:$C$195,MATCH(BACI_Sites_2018!M64,'Lookup Table'!$A$6:$A$195,0),3)</f>
        <v>Coleoptera (adult)</v>
      </c>
      <c r="O64" s="61">
        <v>2</v>
      </c>
      <c r="P64" s="61">
        <v>3</v>
      </c>
      <c r="Q64" s="62">
        <f t="shared" si="8"/>
        <v>-3.2188758248682006</v>
      </c>
      <c r="R64" s="62">
        <f t="shared" si="9"/>
        <v>2.64</v>
      </c>
      <c r="S64" s="62">
        <f t="shared" si="14"/>
        <v>0.74799799647407994</v>
      </c>
      <c r="T64" s="36"/>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row>
    <row r="65" spans="1:50" x14ac:dyDescent="0.2">
      <c r="A65" s="35" t="s">
        <v>257</v>
      </c>
      <c r="B65" s="23">
        <v>18.5</v>
      </c>
      <c r="C65" s="23" t="s">
        <v>278</v>
      </c>
      <c r="D65" s="23" t="s">
        <v>263</v>
      </c>
      <c r="E65" s="70">
        <v>43287</v>
      </c>
      <c r="F65" s="73">
        <v>0.68958333333333299</v>
      </c>
      <c r="G65" s="73">
        <v>0.77291666666666703</v>
      </c>
      <c r="H65" s="77">
        <f t="shared" si="2"/>
        <v>8.3333333333334036E-2</v>
      </c>
      <c r="I65" s="77">
        <f t="shared" si="3"/>
        <v>2.0000000000000169</v>
      </c>
      <c r="J65" s="61">
        <v>0</v>
      </c>
      <c r="K65" s="61"/>
      <c r="L65" s="61"/>
      <c r="M65" s="72" t="s">
        <v>68</v>
      </c>
      <c r="N65" s="62" t="str">
        <f>INDEX('Lookup Table'!$A$6:$C$195,MATCH(BACI_Sites_2018!M65,'Lookup Table'!$A$6:$A$195,0),3)</f>
        <v>Coleoptera</v>
      </c>
      <c r="O65" s="61">
        <v>2</v>
      </c>
      <c r="P65" s="61">
        <v>1</v>
      </c>
      <c r="Q65" s="62">
        <f t="shared" si="8"/>
        <v>-1.8781000000000001</v>
      </c>
      <c r="R65" s="62">
        <f t="shared" si="9"/>
        <v>2.1800000000000002</v>
      </c>
      <c r="S65" s="62">
        <f t="shared" si="14"/>
        <v>0.69278252458606815</v>
      </c>
      <c r="T65" s="36"/>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row>
    <row r="66" spans="1:50" x14ac:dyDescent="0.2">
      <c r="A66" s="35" t="s">
        <v>257</v>
      </c>
      <c r="B66" s="23">
        <v>18.5</v>
      </c>
      <c r="C66" s="23" t="s">
        <v>278</v>
      </c>
      <c r="D66" s="23" t="s">
        <v>263</v>
      </c>
      <c r="E66" s="70">
        <v>43287</v>
      </c>
      <c r="F66" s="73">
        <v>0.68958333333333299</v>
      </c>
      <c r="G66" s="73">
        <v>0.77291666666666703</v>
      </c>
      <c r="H66" s="77">
        <f t="shared" si="2"/>
        <v>8.3333333333334036E-2</v>
      </c>
      <c r="I66" s="77">
        <f t="shared" si="3"/>
        <v>2.0000000000000169</v>
      </c>
      <c r="J66" s="61">
        <v>0</v>
      </c>
      <c r="K66" s="61"/>
      <c r="L66" s="61"/>
      <c r="M66" s="61" t="s">
        <v>140</v>
      </c>
      <c r="N66" s="62" t="str">
        <f>INDEX('Lookup Table'!$A$6:$C$195,MATCH(BACI_Sites_2018!M66,'Lookup Table'!$A$6:$A$195,0),3)</f>
        <v>Limnephilidae</v>
      </c>
      <c r="O66" s="61">
        <v>3</v>
      </c>
      <c r="P66" s="61">
        <v>1</v>
      </c>
      <c r="Q66" s="62">
        <f t="shared" ref="Q66:Q97" si="15">VLOOKUP($N66,regresnum,2,FALSE)</f>
        <v>-5.521460917862246</v>
      </c>
      <c r="R66" s="62">
        <f t="shared" ref="R66:R97" si="16">VLOOKUP($N66,regresnum,3,FALSE)</f>
        <v>2.9329999999999998</v>
      </c>
      <c r="S66" s="62">
        <f t="shared" si="14"/>
        <v>0.10033596488067953</v>
      </c>
      <c r="T66" s="36"/>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row>
    <row r="67" spans="1:50" x14ac:dyDescent="0.2">
      <c r="A67" s="35" t="s">
        <v>257</v>
      </c>
      <c r="B67" s="23">
        <v>18.5</v>
      </c>
      <c r="C67" s="23" t="s">
        <v>278</v>
      </c>
      <c r="D67" s="23" t="s">
        <v>263</v>
      </c>
      <c r="E67" s="70">
        <v>43287</v>
      </c>
      <c r="F67" s="73">
        <v>0.68958333333333299</v>
      </c>
      <c r="G67" s="73">
        <v>0.77291666666666703</v>
      </c>
      <c r="H67" s="77">
        <f t="shared" ref="H67:H130" si="17">G67-F67</f>
        <v>8.3333333333334036E-2</v>
      </c>
      <c r="I67" s="77">
        <f t="shared" ref="I67:I130" si="18">H67*24</f>
        <v>2.0000000000000169</v>
      </c>
      <c r="J67" s="61">
        <v>0</v>
      </c>
      <c r="K67" s="61"/>
      <c r="L67" s="61"/>
      <c r="M67" s="61" t="s">
        <v>140</v>
      </c>
      <c r="N67" s="62" t="str">
        <f>INDEX('Lookup Table'!$A$6:$C$195,MATCH(BACI_Sites_2018!M67,'Lookup Table'!$A$6:$A$195,0),3)</f>
        <v>Limnephilidae</v>
      </c>
      <c r="O67" s="61">
        <v>4</v>
      </c>
      <c r="P67" s="61">
        <v>1</v>
      </c>
      <c r="Q67" s="62">
        <f t="shared" si="15"/>
        <v>-5.521460917862246</v>
      </c>
      <c r="R67" s="62">
        <f t="shared" si="16"/>
        <v>2.9329999999999998</v>
      </c>
      <c r="S67" s="62">
        <f t="shared" si="14"/>
        <v>0.23329312784310818</v>
      </c>
      <c r="T67" s="36"/>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row>
    <row r="68" spans="1:50" x14ac:dyDescent="0.2">
      <c r="A68" s="35" t="s">
        <v>257</v>
      </c>
      <c r="B68" s="23">
        <v>18.5</v>
      </c>
      <c r="C68" s="23" t="s">
        <v>278</v>
      </c>
      <c r="D68" s="23" t="s">
        <v>263</v>
      </c>
      <c r="E68" s="70">
        <v>43287</v>
      </c>
      <c r="F68" s="73">
        <v>0.68958333333333299</v>
      </c>
      <c r="G68" s="73">
        <v>0.77291666666666703</v>
      </c>
      <c r="H68" s="77">
        <f t="shared" si="17"/>
        <v>8.3333333333334036E-2</v>
      </c>
      <c r="I68" s="77">
        <f t="shared" si="18"/>
        <v>2.0000000000000169</v>
      </c>
      <c r="J68" s="61">
        <v>0</v>
      </c>
      <c r="K68" s="61"/>
      <c r="L68" s="61"/>
      <c r="M68" s="61" t="s">
        <v>140</v>
      </c>
      <c r="N68" s="62" t="str">
        <f>INDEX('Lookup Table'!$A$6:$C$195,MATCH(BACI_Sites_2018!M68,'Lookup Table'!$A$6:$A$195,0),3)</f>
        <v>Limnephilidae</v>
      </c>
      <c r="O68" s="61">
        <v>8</v>
      </c>
      <c r="P68" s="61">
        <v>2</v>
      </c>
      <c r="Q68" s="62">
        <f t="shared" si="15"/>
        <v>-5.521460917862246</v>
      </c>
      <c r="R68" s="62">
        <f t="shared" si="16"/>
        <v>2.9329999999999998</v>
      </c>
      <c r="S68" s="62">
        <f t="shared" si="14"/>
        <v>3.5633043566946303</v>
      </c>
      <c r="T68" s="36"/>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row>
    <row r="69" spans="1:50" x14ac:dyDescent="0.2">
      <c r="A69" s="35" t="s">
        <v>257</v>
      </c>
      <c r="B69" s="23">
        <v>18.5</v>
      </c>
      <c r="C69" s="23" t="s">
        <v>278</v>
      </c>
      <c r="D69" s="23" t="s">
        <v>263</v>
      </c>
      <c r="E69" s="70">
        <v>43287</v>
      </c>
      <c r="F69" s="73">
        <v>0.68958333333333299</v>
      </c>
      <c r="G69" s="73">
        <v>0.77291666666666703</v>
      </c>
      <c r="H69" s="77">
        <f t="shared" si="17"/>
        <v>8.3333333333334036E-2</v>
      </c>
      <c r="I69" s="77">
        <f t="shared" si="18"/>
        <v>2.0000000000000169</v>
      </c>
      <c r="J69" s="61">
        <v>0</v>
      </c>
      <c r="K69" s="61"/>
      <c r="L69" s="61"/>
      <c r="M69" s="61" t="s">
        <v>140</v>
      </c>
      <c r="N69" s="62" t="str">
        <f>INDEX('Lookup Table'!$A$6:$C$195,MATCH(BACI_Sites_2018!M69,'Lookup Table'!$A$6:$A$195,0),3)</f>
        <v>Limnephilidae</v>
      </c>
      <c r="O69" s="61">
        <v>10</v>
      </c>
      <c r="P69" s="61">
        <v>1</v>
      </c>
      <c r="Q69" s="62">
        <f t="shared" si="15"/>
        <v>-5.521460917862246</v>
      </c>
      <c r="R69" s="62">
        <f t="shared" si="16"/>
        <v>2.9329999999999998</v>
      </c>
      <c r="S69" s="62">
        <f t="shared" si="14"/>
        <v>3.4281513809214794</v>
      </c>
      <c r="T69" s="36"/>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row>
    <row r="70" spans="1:50" x14ac:dyDescent="0.2">
      <c r="A70" s="35" t="s">
        <v>257</v>
      </c>
      <c r="B70" s="23">
        <v>18.5</v>
      </c>
      <c r="C70" s="23" t="s">
        <v>278</v>
      </c>
      <c r="D70" s="23" t="s">
        <v>263</v>
      </c>
      <c r="E70" s="70">
        <v>43287</v>
      </c>
      <c r="F70" s="73">
        <v>0.68958333333333299</v>
      </c>
      <c r="G70" s="73">
        <v>0.77291666666666703</v>
      </c>
      <c r="H70" s="77">
        <f t="shared" si="17"/>
        <v>8.3333333333334036E-2</v>
      </c>
      <c r="I70" s="77">
        <f t="shared" si="18"/>
        <v>2.0000000000000169</v>
      </c>
      <c r="J70" s="61">
        <v>0</v>
      </c>
      <c r="K70" s="61"/>
      <c r="L70" s="61"/>
      <c r="M70" s="61" t="s">
        <v>140</v>
      </c>
      <c r="N70" s="62" t="str">
        <f>INDEX('Lookup Table'!$A$6:$C$195,MATCH(BACI_Sites_2018!M70,'Lookup Table'!$A$6:$A$195,0),3)</f>
        <v>Limnephilidae</v>
      </c>
      <c r="O70" s="61">
        <v>12</v>
      </c>
      <c r="P70" s="61">
        <v>1</v>
      </c>
      <c r="Q70" s="62">
        <f t="shared" si="15"/>
        <v>-5.521460917862246</v>
      </c>
      <c r="R70" s="62">
        <f t="shared" si="16"/>
        <v>2.9329999999999998</v>
      </c>
      <c r="S70" s="62">
        <f t="shared" si="14"/>
        <v>5.8519227705424957</v>
      </c>
      <c r="T70" s="36"/>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row>
    <row r="71" spans="1:50" x14ac:dyDescent="0.2">
      <c r="A71" s="35" t="s">
        <v>257</v>
      </c>
      <c r="B71" s="23">
        <v>18.5</v>
      </c>
      <c r="C71" s="23" t="s">
        <v>278</v>
      </c>
      <c r="D71" s="23" t="s">
        <v>263</v>
      </c>
      <c r="E71" s="70">
        <v>43287</v>
      </c>
      <c r="F71" s="73">
        <v>0.68958333333333299</v>
      </c>
      <c r="G71" s="73">
        <v>0.77291666666666703</v>
      </c>
      <c r="H71" s="77">
        <f t="shared" si="17"/>
        <v>8.3333333333334036E-2</v>
      </c>
      <c r="I71" s="77">
        <f t="shared" si="18"/>
        <v>2.0000000000000169</v>
      </c>
      <c r="J71" s="61">
        <v>0</v>
      </c>
      <c r="K71" s="61"/>
      <c r="L71" s="61"/>
      <c r="M71" s="61" t="s">
        <v>299</v>
      </c>
      <c r="N71" s="62" t="str">
        <f>INDEX('Lookup Table'!$A$6:$C$195,MATCH(BACI_Sites_2018!M71,'Lookup Table'!$A$6:$A$195,0),3)</f>
        <v>Ephemerellidae</v>
      </c>
      <c r="O71" s="61">
        <v>4</v>
      </c>
      <c r="P71" s="61">
        <v>1</v>
      </c>
      <c r="Q71" s="62">
        <f t="shared" si="15"/>
        <v>-4.5756113837465469</v>
      </c>
      <c r="R71" s="62">
        <f t="shared" si="16"/>
        <v>2.6760000000000002</v>
      </c>
      <c r="S71" s="62">
        <f t="shared" si="14"/>
        <v>0.42067796220602299</v>
      </c>
      <c r="T71" s="36"/>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row>
    <row r="72" spans="1:50" ht="16" thickBot="1" x14ac:dyDescent="0.25">
      <c r="A72" s="35" t="s">
        <v>257</v>
      </c>
      <c r="B72" s="23">
        <v>18.5</v>
      </c>
      <c r="C72" s="23" t="s">
        <v>278</v>
      </c>
      <c r="D72" s="23" t="s">
        <v>263</v>
      </c>
      <c r="E72" s="70">
        <v>43287</v>
      </c>
      <c r="F72" s="73">
        <v>0.68958333333333299</v>
      </c>
      <c r="G72" s="73">
        <v>0.77291666666666703</v>
      </c>
      <c r="H72" s="77">
        <f t="shared" si="17"/>
        <v>8.3333333333334036E-2</v>
      </c>
      <c r="I72" s="77">
        <f t="shared" si="18"/>
        <v>2.0000000000000169</v>
      </c>
      <c r="J72" s="61">
        <v>0</v>
      </c>
      <c r="K72" s="61"/>
      <c r="L72" s="61"/>
      <c r="M72" s="61" t="s">
        <v>275</v>
      </c>
      <c r="N72" s="62" t="str">
        <f>INDEX('Lookup Table'!$A$6:$C$195,MATCH(BACI_Sites_2018!M72,'Lookup Table'!$A$6:$A$195,0),3)</f>
        <v>Diptera</v>
      </c>
      <c r="O72" s="61">
        <v>3</v>
      </c>
      <c r="P72" s="61">
        <v>1</v>
      </c>
      <c r="Q72" s="62">
        <f t="shared" si="15"/>
        <v>-5.2210000000000001</v>
      </c>
      <c r="R72" s="62">
        <f t="shared" si="16"/>
        <v>2.4300000000000002</v>
      </c>
      <c r="S72" s="62">
        <f t="shared" si="14"/>
        <v>7.7974600609312661E-2</v>
      </c>
      <c r="T72" s="36"/>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row>
    <row r="73" spans="1:50" x14ac:dyDescent="0.2">
      <c r="A73" s="37" t="s">
        <v>257</v>
      </c>
      <c r="B73" s="34">
        <v>18.8</v>
      </c>
      <c r="C73" s="34" t="s">
        <v>286</v>
      </c>
      <c r="D73" s="34" t="s">
        <v>262</v>
      </c>
      <c r="E73" s="69">
        <v>43280</v>
      </c>
      <c r="F73" s="74">
        <v>0.76250000000000007</v>
      </c>
      <c r="G73" s="74">
        <v>0.80972222222222223</v>
      </c>
      <c r="H73" s="76">
        <f t="shared" si="17"/>
        <v>4.7222222222222165E-2</v>
      </c>
      <c r="I73" s="76">
        <f t="shared" si="18"/>
        <v>1.133333333333332</v>
      </c>
      <c r="J73" s="65">
        <v>2.5</v>
      </c>
      <c r="K73" s="65"/>
      <c r="L73" s="65"/>
      <c r="M73" s="65" t="s">
        <v>32</v>
      </c>
      <c r="N73" s="66" t="str">
        <f>INDEX('Lookup Table'!$A$6:$C$195,MATCH(BACI_Sites_2018!M73,'Lookup Table'!$A$6:$A$195,0),3)</f>
        <v>Acari</v>
      </c>
      <c r="O73" s="65">
        <v>1</v>
      </c>
      <c r="P73" s="65">
        <v>10</v>
      </c>
      <c r="Q73" s="66">
        <f t="shared" si="15"/>
        <v>-2.02</v>
      </c>
      <c r="R73" s="66">
        <f t="shared" si="16"/>
        <v>1.66</v>
      </c>
      <c r="S73" s="66">
        <f t="shared" ref="S73:S74" si="19">(P73)*EXP(Q73+R73*LN(O73))</f>
        <v>1.3265546508012172</v>
      </c>
      <c r="T73" s="38" t="s">
        <v>311</v>
      </c>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row>
    <row r="74" spans="1:50" x14ac:dyDescent="0.2">
      <c r="A74" s="35" t="s">
        <v>257</v>
      </c>
      <c r="B74" s="23">
        <v>18.8</v>
      </c>
      <c r="C74" s="23" t="s">
        <v>286</v>
      </c>
      <c r="D74" s="23" t="s">
        <v>262</v>
      </c>
      <c r="E74" s="70">
        <v>43280</v>
      </c>
      <c r="F74" s="73">
        <v>0.76250000000000007</v>
      </c>
      <c r="G74" s="73">
        <v>0.80972222222222223</v>
      </c>
      <c r="H74" s="77">
        <f t="shared" si="17"/>
        <v>4.7222222222222165E-2</v>
      </c>
      <c r="I74" s="77">
        <f t="shared" si="18"/>
        <v>1.133333333333332</v>
      </c>
      <c r="J74" s="61">
        <v>2.5</v>
      </c>
      <c r="K74" s="61"/>
      <c r="L74" s="61"/>
      <c r="M74" s="61" t="s">
        <v>228</v>
      </c>
      <c r="N74" s="62" t="str">
        <f>INDEX('Lookup Table'!$A$6:$C$195,MATCH(BACI_Sites_2018!M74,'Lookup Table'!$A$6:$A$195,0),3)</f>
        <v>Cicadellidae</v>
      </c>
      <c r="O74" s="61">
        <v>2</v>
      </c>
      <c r="P74" s="61">
        <v>1</v>
      </c>
      <c r="Q74" s="62">
        <f t="shared" si="15"/>
        <v>-2.5383074265151158</v>
      </c>
      <c r="R74" s="62">
        <f t="shared" si="16"/>
        <v>2.2290000000000001</v>
      </c>
      <c r="S74" s="62">
        <f t="shared" si="19"/>
        <v>0.3703590416411463</v>
      </c>
      <c r="T74" s="36"/>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row>
    <row r="75" spans="1:50" x14ac:dyDescent="0.2">
      <c r="A75" s="35" t="s">
        <v>257</v>
      </c>
      <c r="B75" s="23">
        <v>18.8</v>
      </c>
      <c r="C75" s="23" t="s">
        <v>286</v>
      </c>
      <c r="D75" s="23" t="s">
        <v>262</v>
      </c>
      <c r="E75" s="70">
        <v>43280</v>
      </c>
      <c r="F75" s="73">
        <v>0.76250000000000007</v>
      </c>
      <c r="G75" s="73">
        <v>0.80972222222222223</v>
      </c>
      <c r="H75" s="77">
        <f t="shared" si="17"/>
        <v>4.7222222222222165E-2</v>
      </c>
      <c r="I75" s="77">
        <f t="shared" si="18"/>
        <v>1.133333333333332</v>
      </c>
      <c r="J75" s="61">
        <v>2.5</v>
      </c>
      <c r="K75" s="61"/>
      <c r="L75" s="61"/>
      <c r="M75" s="61" t="s">
        <v>260</v>
      </c>
      <c r="N75" s="62" t="str">
        <f>INDEX('Lookup Table'!$A$6:$C$195,MATCH(BACI_Sites_2018!M75,'Lookup Table'!$A$6:$A$195,0),3)</f>
        <v>Chironomidae</v>
      </c>
      <c r="O75" s="61">
        <v>4</v>
      </c>
      <c r="P75" s="61">
        <v>1</v>
      </c>
      <c r="Q75" s="62">
        <f t="shared" si="15"/>
        <v>-6.3199686140800182</v>
      </c>
      <c r="R75" s="62">
        <f t="shared" si="16"/>
        <v>2.617</v>
      </c>
      <c r="S75" s="62">
        <f t="shared" ref="S75:S91" si="20">(P75)*EXP(Q75+R75*LN(O75))</f>
        <v>6.7742856016759542E-2</v>
      </c>
      <c r="T75" s="36"/>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row>
    <row r="76" spans="1:50" x14ac:dyDescent="0.2">
      <c r="A76" s="35" t="s">
        <v>257</v>
      </c>
      <c r="B76" s="23">
        <v>18.8</v>
      </c>
      <c r="C76" s="23" t="s">
        <v>286</v>
      </c>
      <c r="D76" s="23" t="s">
        <v>262</v>
      </c>
      <c r="E76" s="70">
        <v>43280</v>
      </c>
      <c r="F76" s="73">
        <v>0.76250000000000007</v>
      </c>
      <c r="G76" s="73">
        <v>0.80972222222222223</v>
      </c>
      <c r="H76" s="77">
        <f t="shared" si="17"/>
        <v>4.7222222222222165E-2</v>
      </c>
      <c r="I76" s="77">
        <f t="shared" si="18"/>
        <v>1.133333333333332</v>
      </c>
      <c r="J76" s="61">
        <v>2.5</v>
      </c>
      <c r="K76" s="61"/>
      <c r="L76" s="61"/>
      <c r="M76" s="61" t="s">
        <v>0</v>
      </c>
      <c r="N76" s="62" t="str">
        <f>INDEX('Lookup Table'!$A$6:$C$195,MATCH(BACI_Sites_2018!M76,'Lookup Table'!$A$6:$A$195,0),3)</f>
        <v>Baetidae</v>
      </c>
      <c r="O76" s="61">
        <v>1</v>
      </c>
      <c r="P76" s="61">
        <v>1</v>
      </c>
      <c r="Q76" s="62">
        <f t="shared" si="15"/>
        <v>-5.2400484584240612</v>
      </c>
      <c r="R76" s="62">
        <f t="shared" si="16"/>
        <v>2.875</v>
      </c>
      <c r="S76" s="62">
        <f t="shared" si="20"/>
        <v>5.2999999999999983E-3</v>
      </c>
      <c r="T76" s="36"/>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row>
    <row r="77" spans="1:50" x14ac:dyDescent="0.2">
      <c r="A77" s="35" t="s">
        <v>257</v>
      </c>
      <c r="B77" s="23">
        <v>18.8</v>
      </c>
      <c r="C77" s="23" t="s">
        <v>286</v>
      </c>
      <c r="D77" s="23" t="s">
        <v>262</v>
      </c>
      <c r="E77" s="70">
        <v>43280</v>
      </c>
      <c r="F77" s="73">
        <v>0.76250000000000007</v>
      </c>
      <c r="G77" s="73">
        <v>0.80972222222222223</v>
      </c>
      <c r="H77" s="77">
        <f t="shared" si="17"/>
        <v>4.7222222222222165E-2</v>
      </c>
      <c r="I77" s="77">
        <f t="shared" si="18"/>
        <v>1.133333333333332</v>
      </c>
      <c r="J77" s="61">
        <v>2.5</v>
      </c>
      <c r="K77" s="61"/>
      <c r="L77" s="61"/>
      <c r="M77" s="61" t="s">
        <v>8</v>
      </c>
      <c r="N77" s="62" t="str">
        <f>INDEX('Lookup Table'!$A$6:$C$195,MATCH(BACI_Sites_2018!M77,'Lookup Table'!$A$6:$A$195,0),3)</f>
        <v>Leptophlebiidae</v>
      </c>
      <c r="O77" s="61">
        <v>1</v>
      </c>
      <c r="P77" s="61">
        <v>3</v>
      </c>
      <c r="Q77" s="62">
        <f t="shared" si="15"/>
        <v>-5.3601927702661243</v>
      </c>
      <c r="R77" s="62">
        <f t="shared" si="16"/>
        <v>2.6859999999999999</v>
      </c>
      <c r="S77" s="62">
        <f t="shared" si="20"/>
        <v>1.4099999999999998E-2</v>
      </c>
      <c r="T77" s="36"/>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row>
    <row r="78" spans="1:50" x14ac:dyDescent="0.2">
      <c r="A78" s="35" t="s">
        <v>257</v>
      </c>
      <c r="B78" s="23">
        <v>18.8</v>
      </c>
      <c r="C78" s="23" t="s">
        <v>286</v>
      </c>
      <c r="D78" s="23" t="s">
        <v>262</v>
      </c>
      <c r="E78" s="70">
        <v>43280</v>
      </c>
      <c r="F78" s="73">
        <v>0.76250000000000007</v>
      </c>
      <c r="G78" s="73">
        <v>0.80972222222222223</v>
      </c>
      <c r="H78" s="77">
        <f t="shared" si="17"/>
        <v>4.7222222222222165E-2</v>
      </c>
      <c r="I78" s="77">
        <f t="shared" si="18"/>
        <v>1.133333333333332</v>
      </c>
      <c r="J78" s="61">
        <v>2.5</v>
      </c>
      <c r="K78" s="61"/>
      <c r="L78" s="61"/>
      <c r="M78" s="61" t="s">
        <v>272</v>
      </c>
      <c r="N78" s="62" t="str">
        <f>INDEX('Lookup Table'!$A$6:$C$195,MATCH(BACI_Sites_2018!M78,'Lookup Table'!$A$6:$A$195,0),3)</f>
        <v>Lepidostomatidae</v>
      </c>
      <c r="O78" s="61">
        <v>5</v>
      </c>
      <c r="P78" s="61">
        <v>2</v>
      </c>
      <c r="Q78" s="62">
        <f t="shared" si="15"/>
        <v>-4.8408925195091612</v>
      </c>
      <c r="R78" s="62">
        <f t="shared" si="16"/>
        <v>2.649</v>
      </c>
      <c r="S78" s="62">
        <f t="shared" si="20"/>
        <v>1.1226092812043134</v>
      </c>
      <c r="T78" s="36"/>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row>
    <row r="79" spans="1:50" x14ac:dyDescent="0.2">
      <c r="A79" s="35" t="s">
        <v>257</v>
      </c>
      <c r="B79" s="23">
        <v>18.8</v>
      </c>
      <c r="C79" s="23" t="s">
        <v>286</v>
      </c>
      <c r="D79" s="23" t="s">
        <v>262</v>
      </c>
      <c r="E79" s="70">
        <v>43280</v>
      </c>
      <c r="F79" s="73">
        <v>0.76250000000000007</v>
      </c>
      <c r="G79" s="73">
        <v>0.80972222222222223</v>
      </c>
      <c r="H79" s="77">
        <f t="shared" si="17"/>
        <v>4.7222222222222165E-2</v>
      </c>
      <c r="I79" s="77">
        <f t="shared" si="18"/>
        <v>1.133333333333332</v>
      </c>
      <c r="J79" s="61">
        <v>2.5</v>
      </c>
      <c r="K79" s="61"/>
      <c r="L79" s="61"/>
      <c r="M79" s="61" t="s">
        <v>268</v>
      </c>
      <c r="N79" s="62" t="str">
        <f>INDEX('Lookup Table'!$A$6:$C$195,MATCH(BACI_Sites_2018!M79,'Lookup Table'!$A$6:$A$195,0),3)</f>
        <v>Hemiptera</v>
      </c>
      <c r="O79" s="61">
        <v>1</v>
      </c>
      <c r="P79" s="61">
        <v>2</v>
      </c>
      <c r="Q79" s="62">
        <f t="shared" si="15"/>
        <v>-3.4609999999999999</v>
      </c>
      <c r="R79" s="62">
        <f t="shared" si="16"/>
        <v>2.4</v>
      </c>
      <c r="S79" s="62">
        <f t="shared" si="20"/>
        <v>6.2796695931986737E-2</v>
      </c>
      <c r="T79" s="36"/>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row>
    <row r="80" spans="1:50" x14ac:dyDescent="0.2">
      <c r="A80" s="35" t="s">
        <v>257</v>
      </c>
      <c r="B80" s="23">
        <v>18.8</v>
      </c>
      <c r="C80" s="23" t="s">
        <v>286</v>
      </c>
      <c r="D80" s="23" t="s">
        <v>262</v>
      </c>
      <c r="E80" s="70">
        <v>43280</v>
      </c>
      <c r="F80" s="73">
        <v>0.76250000000000007</v>
      </c>
      <c r="G80" s="73">
        <v>0.80972222222222223</v>
      </c>
      <c r="H80" s="77">
        <f t="shared" si="17"/>
        <v>4.7222222222222165E-2</v>
      </c>
      <c r="I80" s="77">
        <f t="shared" si="18"/>
        <v>1.133333333333332</v>
      </c>
      <c r="J80" s="61">
        <v>2.5</v>
      </c>
      <c r="K80" s="61"/>
      <c r="L80" s="61"/>
      <c r="M80" s="61" t="s">
        <v>272</v>
      </c>
      <c r="N80" s="62" t="str">
        <f>INDEX('Lookup Table'!$A$6:$C$195,MATCH(BACI_Sites_2018!M80,'Lookup Table'!$A$6:$A$195,0),3)</f>
        <v>Lepidostomatidae</v>
      </c>
      <c r="O80" s="61">
        <v>3</v>
      </c>
      <c r="P80" s="61">
        <v>1</v>
      </c>
      <c r="Q80" s="62">
        <f t="shared" si="15"/>
        <v>-4.8408925195091612</v>
      </c>
      <c r="R80" s="62">
        <f t="shared" si="16"/>
        <v>2.649</v>
      </c>
      <c r="S80" s="62">
        <f t="shared" si="20"/>
        <v>0.14505118964512878</v>
      </c>
      <c r="T80" s="36"/>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row>
    <row r="81" spans="1:50" x14ac:dyDescent="0.2">
      <c r="A81" s="35" t="s">
        <v>257</v>
      </c>
      <c r="B81" s="23">
        <v>18.8</v>
      </c>
      <c r="C81" s="23" t="s">
        <v>286</v>
      </c>
      <c r="D81" s="23" t="s">
        <v>262</v>
      </c>
      <c r="E81" s="70">
        <v>43280</v>
      </c>
      <c r="F81" s="73">
        <v>0.76250000000000007</v>
      </c>
      <c r="G81" s="73">
        <v>0.80972222222222223</v>
      </c>
      <c r="H81" s="77">
        <f t="shared" si="17"/>
        <v>4.7222222222222165E-2</v>
      </c>
      <c r="I81" s="77">
        <f t="shared" si="18"/>
        <v>1.133333333333332</v>
      </c>
      <c r="J81" s="61">
        <v>2.5</v>
      </c>
      <c r="K81" s="61"/>
      <c r="L81" s="61"/>
      <c r="M81" s="61" t="s">
        <v>11</v>
      </c>
      <c r="N81" s="62" t="str">
        <f>INDEX('Lookup Table'!$A$6:$C$195,MATCH(BACI_Sites_2018!M81,'Lookup Table'!$A$6:$A$195,0),3)</f>
        <v>Coleoptera</v>
      </c>
      <c r="O81" s="61">
        <v>1</v>
      </c>
      <c r="P81" s="61">
        <v>1</v>
      </c>
      <c r="Q81" s="62">
        <f t="shared" si="15"/>
        <v>-1.8781000000000001</v>
      </c>
      <c r="R81" s="62">
        <f t="shared" si="16"/>
        <v>2.1800000000000002</v>
      </c>
      <c r="S81" s="62">
        <f t="shared" si="20"/>
        <v>0.15288030255748164</v>
      </c>
      <c r="T81" s="36"/>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row>
    <row r="82" spans="1:50" x14ac:dyDescent="0.2">
      <c r="A82" s="35" t="s">
        <v>257</v>
      </c>
      <c r="B82" s="23">
        <v>18.8</v>
      </c>
      <c r="C82" s="23" t="s">
        <v>286</v>
      </c>
      <c r="D82" s="23" t="s">
        <v>262</v>
      </c>
      <c r="E82" s="70">
        <v>43280</v>
      </c>
      <c r="F82" s="73">
        <v>0.76250000000000007</v>
      </c>
      <c r="G82" s="73">
        <v>0.80972222222222223</v>
      </c>
      <c r="H82" s="77">
        <f t="shared" si="17"/>
        <v>4.7222222222222165E-2</v>
      </c>
      <c r="I82" s="77">
        <f t="shared" si="18"/>
        <v>1.133333333333332</v>
      </c>
      <c r="J82" s="61">
        <v>2.5</v>
      </c>
      <c r="K82" s="61"/>
      <c r="L82" s="61"/>
      <c r="M82" s="61" t="s">
        <v>0</v>
      </c>
      <c r="N82" s="62" t="str">
        <f>INDEX('Lookup Table'!$A$6:$C$195,MATCH(BACI_Sites_2018!M82,'Lookup Table'!$A$6:$A$195,0),3)</f>
        <v>Baetidae</v>
      </c>
      <c r="O82" s="61">
        <v>3</v>
      </c>
      <c r="P82" s="61">
        <v>1</v>
      </c>
      <c r="Q82" s="62">
        <f t="shared" si="15"/>
        <v>-5.2400484584240612</v>
      </c>
      <c r="R82" s="62">
        <f t="shared" si="16"/>
        <v>2.875</v>
      </c>
      <c r="S82" s="62">
        <f t="shared" si="20"/>
        <v>0.12473820118494539</v>
      </c>
      <c r="T82" s="36"/>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row>
    <row r="83" spans="1:50" x14ac:dyDescent="0.2">
      <c r="A83" s="35" t="s">
        <v>257</v>
      </c>
      <c r="B83" s="23">
        <v>18.8</v>
      </c>
      <c r="C83" s="23" t="s">
        <v>286</v>
      </c>
      <c r="D83" s="23" t="s">
        <v>262</v>
      </c>
      <c r="E83" s="70">
        <v>43280</v>
      </c>
      <c r="F83" s="73">
        <v>0.76250000000000007</v>
      </c>
      <c r="G83" s="73">
        <v>0.80972222222222223</v>
      </c>
      <c r="H83" s="77">
        <f t="shared" si="17"/>
        <v>4.7222222222222165E-2</v>
      </c>
      <c r="I83" s="77">
        <f t="shared" si="18"/>
        <v>1.133333333333332</v>
      </c>
      <c r="J83" s="61">
        <v>2.5</v>
      </c>
      <c r="K83" s="61"/>
      <c r="L83" s="61"/>
      <c r="M83" s="61" t="s">
        <v>260</v>
      </c>
      <c r="N83" s="62" t="str">
        <f>INDEX('Lookup Table'!$A$6:$C$195,MATCH(BACI_Sites_2018!M83,'Lookup Table'!$A$6:$A$195,0),3)</f>
        <v>Chironomidae</v>
      </c>
      <c r="O83" s="61">
        <v>1</v>
      </c>
      <c r="P83" s="61">
        <v>1</v>
      </c>
      <c r="Q83" s="62">
        <f t="shared" si="15"/>
        <v>-6.3199686140800182</v>
      </c>
      <c r="R83" s="62">
        <f t="shared" si="16"/>
        <v>2.617</v>
      </c>
      <c r="S83" s="62">
        <f t="shared" si="20"/>
        <v>1.7999999999999997E-3</v>
      </c>
      <c r="T83" s="36"/>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row>
    <row r="84" spans="1:50" x14ac:dyDescent="0.2">
      <c r="A84" s="35" t="s">
        <v>257</v>
      </c>
      <c r="B84" s="23">
        <v>18.8</v>
      </c>
      <c r="C84" s="23" t="s">
        <v>286</v>
      </c>
      <c r="D84" s="23" t="s">
        <v>262</v>
      </c>
      <c r="E84" s="70">
        <v>43280</v>
      </c>
      <c r="F84" s="73">
        <v>0.76250000000000007</v>
      </c>
      <c r="G84" s="73">
        <v>0.80972222222222223</v>
      </c>
      <c r="H84" s="77">
        <f t="shared" si="17"/>
        <v>4.7222222222222165E-2</v>
      </c>
      <c r="I84" s="77">
        <f t="shared" si="18"/>
        <v>1.133333333333332</v>
      </c>
      <c r="J84" s="61">
        <v>2.5</v>
      </c>
      <c r="K84" s="61"/>
      <c r="L84" s="61"/>
      <c r="M84" s="61" t="s">
        <v>260</v>
      </c>
      <c r="N84" s="62" t="str">
        <f>INDEX('Lookup Table'!$A$6:$C$195,MATCH(BACI_Sites_2018!M84,'Lookup Table'!$A$6:$A$195,0),3)</f>
        <v>Chironomidae</v>
      </c>
      <c r="O84" s="61">
        <v>2</v>
      </c>
      <c r="P84" s="61">
        <v>3</v>
      </c>
      <c r="Q84" s="62">
        <f t="shared" si="15"/>
        <v>-6.3199686140800182</v>
      </c>
      <c r="R84" s="62">
        <f t="shared" si="16"/>
        <v>2.617</v>
      </c>
      <c r="S84" s="62">
        <f t="shared" si="20"/>
        <v>3.3127545448938783E-2</v>
      </c>
      <c r="T84" s="36"/>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row>
    <row r="85" spans="1:50" x14ac:dyDescent="0.2">
      <c r="A85" s="35" t="s">
        <v>257</v>
      </c>
      <c r="B85" s="23">
        <v>18.8</v>
      </c>
      <c r="C85" s="23" t="s">
        <v>286</v>
      </c>
      <c r="D85" s="23" t="s">
        <v>262</v>
      </c>
      <c r="E85" s="70">
        <v>43280</v>
      </c>
      <c r="F85" s="73">
        <v>0.76250000000000007</v>
      </c>
      <c r="G85" s="73">
        <v>0.80972222222222223</v>
      </c>
      <c r="H85" s="77">
        <f t="shared" si="17"/>
        <v>4.7222222222222165E-2</v>
      </c>
      <c r="I85" s="77">
        <f t="shared" si="18"/>
        <v>1.133333333333332</v>
      </c>
      <c r="J85" s="61">
        <v>2.5</v>
      </c>
      <c r="K85" s="61"/>
      <c r="L85" s="61"/>
      <c r="M85" s="61" t="s">
        <v>287</v>
      </c>
      <c r="N85" s="62" t="str">
        <f>INDEX('Lookup Table'!$A$6:$C$195,MATCH(BACI_Sites_2018!M85,'Lookup Table'!$A$6:$A$195,0),3)</f>
        <v>Brachycentridae</v>
      </c>
      <c r="O85" s="61">
        <v>1</v>
      </c>
      <c r="P85" s="61">
        <v>2</v>
      </c>
      <c r="Q85" s="62">
        <f t="shared" si="15"/>
        <v>-4.7914997641795845</v>
      </c>
      <c r="R85" s="62">
        <f t="shared" si="16"/>
        <v>2.8180000000000001</v>
      </c>
      <c r="S85" s="62">
        <f t="shared" si="20"/>
        <v>1.6600000000000007E-2</v>
      </c>
      <c r="T85" s="36"/>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row>
    <row r="86" spans="1:50" x14ac:dyDescent="0.2">
      <c r="A86" s="35" t="s">
        <v>257</v>
      </c>
      <c r="B86" s="23">
        <v>18.8</v>
      </c>
      <c r="C86" s="23" t="s">
        <v>286</v>
      </c>
      <c r="D86" s="23" t="s">
        <v>262</v>
      </c>
      <c r="E86" s="70">
        <v>43280</v>
      </c>
      <c r="F86" s="73">
        <v>0.76250000000000007</v>
      </c>
      <c r="G86" s="73">
        <v>0.80972222222222223</v>
      </c>
      <c r="H86" s="77">
        <f t="shared" si="17"/>
        <v>4.7222222222222165E-2</v>
      </c>
      <c r="I86" s="77">
        <f t="shared" si="18"/>
        <v>1.133333333333332</v>
      </c>
      <c r="J86" s="61">
        <v>2.5</v>
      </c>
      <c r="K86" s="61"/>
      <c r="L86" s="61"/>
      <c r="M86" s="61" t="s">
        <v>290</v>
      </c>
      <c r="N86" s="62" t="str">
        <f>INDEX('Lookup Table'!$A$6:$C$195,MATCH(BACI_Sites_2018!M86,'Lookup Table'!$A$6:$A$195,0),3)</f>
        <v>Trichoptera</v>
      </c>
      <c r="O86" s="61">
        <v>5</v>
      </c>
      <c r="P86" s="61">
        <v>1</v>
      </c>
      <c r="Q86" s="62">
        <f t="shared" si="15"/>
        <v>-6.266</v>
      </c>
      <c r="R86" s="62">
        <f t="shared" si="16"/>
        <v>3.12</v>
      </c>
      <c r="S86" s="62">
        <f t="shared" si="20"/>
        <v>0.28806944103477</v>
      </c>
      <c r="T86" s="36"/>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row>
    <row r="87" spans="1:50" x14ac:dyDescent="0.2">
      <c r="A87" s="35" t="s">
        <v>257</v>
      </c>
      <c r="B87" s="23">
        <v>18.8</v>
      </c>
      <c r="C87" s="23" t="s">
        <v>286</v>
      </c>
      <c r="D87" s="23" t="s">
        <v>262</v>
      </c>
      <c r="E87" s="70">
        <v>43280</v>
      </c>
      <c r="F87" s="73">
        <v>0.76250000000000007</v>
      </c>
      <c r="G87" s="73">
        <v>0.80972222222222223</v>
      </c>
      <c r="H87" s="77">
        <f t="shared" si="17"/>
        <v>4.7222222222222165E-2</v>
      </c>
      <c r="I87" s="77">
        <f t="shared" si="18"/>
        <v>1.133333333333332</v>
      </c>
      <c r="J87" s="61">
        <v>2.5</v>
      </c>
      <c r="K87" s="61"/>
      <c r="L87" s="61"/>
      <c r="M87" s="61" t="s">
        <v>268</v>
      </c>
      <c r="N87" s="62" t="str">
        <f>INDEX('Lookup Table'!$A$6:$C$195,MATCH(BACI_Sites_2018!M87,'Lookup Table'!$A$6:$A$195,0),3)</f>
        <v>Hemiptera</v>
      </c>
      <c r="O87" s="61">
        <v>3</v>
      </c>
      <c r="P87" s="61">
        <v>1</v>
      </c>
      <c r="Q87" s="62">
        <f t="shared" si="15"/>
        <v>-3.4609999999999999</v>
      </c>
      <c r="R87" s="62">
        <f t="shared" si="16"/>
        <v>2.4</v>
      </c>
      <c r="S87" s="62">
        <f t="shared" si="20"/>
        <v>0.43852848587353033</v>
      </c>
      <c r="T87" s="36"/>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row>
    <row r="88" spans="1:50" x14ac:dyDescent="0.2">
      <c r="A88" s="35" t="s">
        <v>257</v>
      </c>
      <c r="B88" s="23">
        <v>18.8</v>
      </c>
      <c r="C88" s="23" t="s">
        <v>286</v>
      </c>
      <c r="D88" s="23" t="s">
        <v>262</v>
      </c>
      <c r="E88" s="70">
        <v>43280</v>
      </c>
      <c r="F88" s="73">
        <v>0.76250000000000007</v>
      </c>
      <c r="G88" s="73">
        <v>0.80972222222222223</v>
      </c>
      <c r="H88" s="77">
        <f t="shared" si="17"/>
        <v>4.7222222222222165E-2</v>
      </c>
      <c r="I88" s="77">
        <f t="shared" si="18"/>
        <v>1.133333333333332</v>
      </c>
      <c r="J88" s="61">
        <v>2.5</v>
      </c>
      <c r="K88" s="61"/>
      <c r="L88" s="61"/>
      <c r="M88" s="61" t="s">
        <v>272</v>
      </c>
      <c r="N88" s="62" t="str">
        <f>INDEX('Lookup Table'!$A$6:$C$195,MATCH(BACI_Sites_2018!M88,'Lookup Table'!$A$6:$A$195,0),3)</f>
        <v>Lepidostomatidae</v>
      </c>
      <c r="O88" s="61">
        <v>2</v>
      </c>
      <c r="P88" s="61">
        <v>2</v>
      </c>
      <c r="Q88" s="62">
        <f t="shared" si="15"/>
        <v>-4.8408925195091612</v>
      </c>
      <c r="R88" s="62">
        <f t="shared" si="16"/>
        <v>2.649</v>
      </c>
      <c r="S88" s="62">
        <f t="shared" si="20"/>
        <v>9.9102713395173361E-2</v>
      </c>
      <c r="T88" s="36"/>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row>
    <row r="89" spans="1:50" x14ac:dyDescent="0.2">
      <c r="A89" s="35" t="s">
        <v>257</v>
      </c>
      <c r="B89" s="23">
        <v>18.8</v>
      </c>
      <c r="C89" s="23" t="s">
        <v>286</v>
      </c>
      <c r="D89" s="23" t="s">
        <v>262</v>
      </c>
      <c r="E89" s="70">
        <v>43280</v>
      </c>
      <c r="F89" s="73">
        <v>0.76250000000000007</v>
      </c>
      <c r="G89" s="73">
        <v>0.80972222222222223</v>
      </c>
      <c r="H89" s="77">
        <f t="shared" si="17"/>
        <v>4.7222222222222165E-2</v>
      </c>
      <c r="I89" s="77">
        <f t="shared" si="18"/>
        <v>1.133333333333332</v>
      </c>
      <c r="J89" s="61">
        <v>2.5</v>
      </c>
      <c r="K89" s="61"/>
      <c r="L89" s="61"/>
      <c r="M89" s="61" t="s">
        <v>288</v>
      </c>
      <c r="N89" s="62" t="str">
        <f>INDEX('Lookup Table'!$A$6:$C$195,MATCH(BACI_Sites_2018!M89,'Lookup Table'!$A$6:$A$195,0),3)</f>
        <v>Brachycentridae</v>
      </c>
      <c r="O89" s="61">
        <v>3</v>
      </c>
      <c r="P89" s="61">
        <v>1</v>
      </c>
      <c r="Q89" s="62">
        <f t="shared" si="15"/>
        <v>-4.7914997641795845</v>
      </c>
      <c r="R89" s="62">
        <f t="shared" si="16"/>
        <v>2.8180000000000001</v>
      </c>
      <c r="S89" s="62">
        <f t="shared" si="20"/>
        <v>0.18348720623416678</v>
      </c>
      <c r="T89" s="36"/>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row>
    <row r="90" spans="1:50" x14ac:dyDescent="0.2">
      <c r="A90" s="35" t="s">
        <v>257</v>
      </c>
      <c r="B90" s="23">
        <v>18.8</v>
      </c>
      <c r="C90" s="23" t="s">
        <v>286</v>
      </c>
      <c r="D90" s="23" t="s">
        <v>262</v>
      </c>
      <c r="E90" s="70">
        <v>43280</v>
      </c>
      <c r="F90" s="73">
        <v>0.76250000000000007</v>
      </c>
      <c r="G90" s="73">
        <v>0.80972222222222223</v>
      </c>
      <c r="H90" s="77">
        <f t="shared" si="17"/>
        <v>4.7222222222222165E-2</v>
      </c>
      <c r="I90" s="77">
        <f t="shared" si="18"/>
        <v>1.133333333333332</v>
      </c>
      <c r="J90" s="61">
        <v>2.5</v>
      </c>
      <c r="K90" s="61"/>
      <c r="L90" s="61"/>
      <c r="M90" s="61" t="s">
        <v>288</v>
      </c>
      <c r="N90" s="62" t="str">
        <f>INDEX('Lookup Table'!$A$6:$C$195,MATCH(BACI_Sites_2018!M90,'Lookup Table'!$A$6:$A$195,0),3)</f>
        <v>Brachycentridae</v>
      </c>
      <c r="O90" s="61">
        <v>1</v>
      </c>
      <c r="P90" s="61">
        <v>2</v>
      </c>
      <c r="Q90" s="62">
        <f t="shared" si="15"/>
        <v>-4.7914997641795845</v>
      </c>
      <c r="R90" s="62">
        <f t="shared" si="16"/>
        <v>2.8180000000000001</v>
      </c>
      <c r="S90" s="62">
        <f t="shared" si="20"/>
        <v>1.6600000000000007E-2</v>
      </c>
      <c r="T90" s="36"/>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row>
    <row r="91" spans="1:50" ht="16" thickBot="1" x14ac:dyDescent="0.25">
      <c r="A91" s="39" t="s">
        <v>257</v>
      </c>
      <c r="B91" s="40">
        <v>18.8</v>
      </c>
      <c r="C91" s="40" t="s">
        <v>286</v>
      </c>
      <c r="D91" s="40" t="s">
        <v>262</v>
      </c>
      <c r="E91" s="71">
        <v>43280</v>
      </c>
      <c r="F91" s="75">
        <v>0.76250000000000007</v>
      </c>
      <c r="G91" s="75">
        <v>0.80972222222222223</v>
      </c>
      <c r="H91" s="79">
        <f t="shared" si="17"/>
        <v>4.7222222222222165E-2</v>
      </c>
      <c r="I91" s="79">
        <f t="shared" si="18"/>
        <v>1.133333333333332</v>
      </c>
      <c r="J91" s="63">
        <v>2.5</v>
      </c>
      <c r="K91" s="63"/>
      <c r="L91" s="63"/>
      <c r="M91" s="63" t="s">
        <v>288</v>
      </c>
      <c r="N91" s="64" t="str">
        <f>INDEX('Lookup Table'!$A$6:$C$195,MATCH(BACI_Sites_2018!M91,'Lookup Table'!$A$6:$A$195,0),3)</f>
        <v>Brachycentridae</v>
      </c>
      <c r="O91" s="63">
        <v>2</v>
      </c>
      <c r="P91" s="63">
        <v>2</v>
      </c>
      <c r="Q91" s="64">
        <f t="shared" si="15"/>
        <v>-4.7914997641795845</v>
      </c>
      <c r="R91" s="64">
        <f t="shared" si="16"/>
        <v>2.8180000000000001</v>
      </c>
      <c r="S91" s="64">
        <f t="shared" si="20"/>
        <v>0.11706056497007225</v>
      </c>
      <c r="T91" s="41"/>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row>
    <row r="92" spans="1:50" x14ac:dyDescent="0.2">
      <c r="A92" s="35" t="s">
        <v>257</v>
      </c>
      <c r="B92" s="23">
        <v>18.8</v>
      </c>
      <c r="C92" s="23" t="s">
        <v>286</v>
      </c>
      <c r="D92" s="23" t="s">
        <v>263</v>
      </c>
      <c r="E92" s="70">
        <v>43287</v>
      </c>
      <c r="F92" s="73">
        <v>0.67986111111111114</v>
      </c>
      <c r="G92" s="73">
        <v>0.7631944444444444</v>
      </c>
      <c r="H92" s="77">
        <f t="shared" si="17"/>
        <v>8.3333333333333259E-2</v>
      </c>
      <c r="I92" s="77">
        <f t="shared" si="18"/>
        <v>1.9999999999999982</v>
      </c>
      <c r="J92" s="61">
        <v>0</v>
      </c>
      <c r="K92" s="61">
        <v>1.38</v>
      </c>
      <c r="L92" s="61">
        <v>1.86</v>
      </c>
      <c r="M92" s="61" t="s">
        <v>32</v>
      </c>
      <c r="N92" s="62" t="str">
        <f>INDEX('Lookup Table'!$A$6:$C$195,MATCH(BACI_Sites_2018!M92,'Lookup Table'!$A$6:$A$195,0),3)</f>
        <v>Acari</v>
      </c>
      <c r="O92" s="61">
        <v>1</v>
      </c>
      <c r="P92" s="61">
        <v>2</v>
      </c>
      <c r="Q92" s="62">
        <f t="shared" si="15"/>
        <v>-2.02</v>
      </c>
      <c r="R92" s="62">
        <f t="shared" si="16"/>
        <v>1.66</v>
      </c>
      <c r="S92" s="62">
        <f t="shared" ref="S92:S94" si="21">(P92)*EXP(Q92+R92*LN(O92))</f>
        <v>0.26531093016024343</v>
      </c>
      <c r="T92" s="36"/>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row>
    <row r="93" spans="1:50" x14ac:dyDescent="0.2">
      <c r="A93" s="35" t="s">
        <v>257</v>
      </c>
      <c r="B93" s="23">
        <v>18.8</v>
      </c>
      <c r="C93" s="23" t="s">
        <v>286</v>
      </c>
      <c r="D93" s="23" t="s">
        <v>263</v>
      </c>
      <c r="E93" s="70">
        <v>43287</v>
      </c>
      <c r="F93" s="73">
        <v>0.67986111111111114</v>
      </c>
      <c r="G93" s="73">
        <v>0.7631944444444444</v>
      </c>
      <c r="H93" s="77">
        <f t="shared" si="17"/>
        <v>8.3333333333333259E-2</v>
      </c>
      <c r="I93" s="77">
        <f t="shared" si="18"/>
        <v>1.9999999999999982</v>
      </c>
      <c r="J93" s="61">
        <v>0</v>
      </c>
      <c r="K93" s="61">
        <v>1.38</v>
      </c>
      <c r="L93" s="61">
        <v>1.86</v>
      </c>
      <c r="M93" s="61" t="s">
        <v>32</v>
      </c>
      <c r="N93" s="62" t="str">
        <f>INDEX('Lookup Table'!$A$6:$C$195,MATCH(BACI_Sites_2018!M93,'Lookup Table'!$A$6:$A$195,0),3)</f>
        <v>Acari</v>
      </c>
      <c r="O93" s="61">
        <v>2</v>
      </c>
      <c r="P93" s="61">
        <v>1</v>
      </c>
      <c r="Q93" s="62">
        <f t="shared" si="15"/>
        <v>-2.02</v>
      </c>
      <c r="R93" s="62">
        <f t="shared" si="16"/>
        <v>1.66</v>
      </c>
      <c r="S93" s="62">
        <f t="shared" si="21"/>
        <v>0.41921319063098311</v>
      </c>
      <c r="T93" s="36"/>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row>
    <row r="94" spans="1:50" x14ac:dyDescent="0.2">
      <c r="A94" s="35" t="s">
        <v>257</v>
      </c>
      <c r="B94" s="23">
        <v>18.8</v>
      </c>
      <c r="C94" s="23" t="s">
        <v>286</v>
      </c>
      <c r="D94" s="23" t="s">
        <v>263</v>
      </c>
      <c r="E94" s="70">
        <v>43287</v>
      </c>
      <c r="F94" s="73">
        <v>0.67986111111111114</v>
      </c>
      <c r="G94" s="73">
        <v>0.7631944444444444</v>
      </c>
      <c r="H94" s="77">
        <f t="shared" si="17"/>
        <v>8.3333333333333259E-2</v>
      </c>
      <c r="I94" s="77">
        <f t="shared" si="18"/>
        <v>1.9999999999999982</v>
      </c>
      <c r="J94" s="61">
        <v>0</v>
      </c>
      <c r="K94" s="61">
        <v>1.38</v>
      </c>
      <c r="L94" s="61">
        <v>1.86</v>
      </c>
      <c r="M94" s="61" t="s">
        <v>10</v>
      </c>
      <c r="N94" s="62" t="str">
        <f>INDEX('Lookup Table'!$A$6:$C$195,MATCH(BACI_Sites_2018!M94,'Lookup Table'!$A$6:$A$195,0),3)</f>
        <v>Hydropsychidae</v>
      </c>
      <c r="O94" s="61">
        <v>2</v>
      </c>
      <c r="P94" s="61">
        <v>1</v>
      </c>
      <c r="Q94" s="62">
        <f t="shared" si="15"/>
        <v>-5.3816989754870876</v>
      </c>
      <c r="R94" s="62">
        <f t="shared" si="16"/>
        <v>2.9260000000000002</v>
      </c>
      <c r="S94" s="62">
        <f t="shared" si="21"/>
        <v>3.4960014089795807E-2</v>
      </c>
      <c r="T94" s="36"/>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row>
    <row r="95" spans="1:50" ht="16" thickBot="1" x14ac:dyDescent="0.25">
      <c r="A95" s="35" t="s">
        <v>257</v>
      </c>
      <c r="B95" s="23">
        <v>18.8</v>
      </c>
      <c r="C95" s="23" t="s">
        <v>286</v>
      </c>
      <c r="D95" s="23" t="s">
        <v>263</v>
      </c>
      <c r="E95" s="70">
        <v>43287</v>
      </c>
      <c r="F95" s="73">
        <v>0.67986111111111114</v>
      </c>
      <c r="G95" s="73">
        <v>0.7631944444444444</v>
      </c>
      <c r="H95" s="77">
        <f t="shared" si="17"/>
        <v>8.3333333333333259E-2</v>
      </c>
      <c r="I95" s="77">
        <f t="shared" si="18"/>
        <v>1.9999999999999982</v>
      </c>
      <c r="J95" s="61">
        <v>0</v>
      </c>
      <c r="K95" s="61">
        <v>1.38</v>
      </c>
      <c r="L95" s="61">
        <v>1.86</v>
      </c>
      <c r="M95" s="61" t="s">
        <v>260</v>
      </c>
      <c r="N95" s="62" t="str">
        <f>INDEX('Lookup Table'!$A$6:$C$195,MATCH(BACI_Sites_2018!M95,'Lookup Table'!$A$6:$A$195,0),3)</f>
        <v>Chironomidae</v>
      </c>
      <c r="O95" s="61">
        <v>3</v>
      </c>
      <c r="P95" s="61">
        <v>6</v>
      </c>
      <c r="Q95" s="62">
        <f t="shared" si="15"/>
        <v>-6.3199686140800182</v>
      </c>
      <c r="R95" s="62">
        <f t="shared" si="16"/>
        <v>2.617</v>
      </c>
      <c r="S95" s="62">
        <f t="shared" ref="S95:S107" si="22">(P95)*EXP(Q95+R95*LN(O95))</f>
        <v>0.19144766732065513</v>
      </c>
      <c r="T95" s="36"/>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row>
    <row r="96" spans="1:50" x14ac:dyDescent="0.2">
      <c r="A96" s="37" t="s">
        <v>257</v>
      </c>
      <c r="B96" s="34">
        <v>18.8</v>
      </c>
      <c r="C96" s="34" t="s">
        <v>286</v>
      </c>
      <c r="D96" s="34" t="s">
        <v>263</v>
      </c>
      <c r="E96" s="69">
        <v>43287</v>
      </c>
      <c r="F96" s="74">
        <v>0.67986111111111114</v>
      </c>
      <c r="G96" s="74">
        <v>0.7631944444444444</v>
      </c>
      <c r="H96" s="76">
        <f t="shared" si="17"/>
        <v>8.3333333333333259E-2</v>
      </c>
      <c r="I96" s="76">
        <f t="shared" si="18"/>
        <v>1.9999999999999982</v>
      </c>
      <c r="J96" s="65">
        <v>0</v>
      </c>
      <c r="K96" s="65">
        <v>1.38</v>
      </c>
      <c r="L96" s="65">
        <v>1.86</v>
      </c>
      <c r="M96" s="65" t="s">
        <v>260</v>
      </c>
      <c r="N96" s="66" t="str">
        <f>INDEX('Lookup Table'!$A$6:$C$195,MATCH(BACI_Sites_2018!M96,'Lookup Table'!$A$6:$A$195,0),3)</f>
        <v>Chironomidae</v>
      </c>
      <c r="O96" s="65">
        <v>5</v>
      </c>
      <c r="P96" s="65">
        <v>1</v>
      </c>
      <c r="Q96" s="66">
        <f t="shared" si="15"/>
        <v>-6.3199686140800182</v>
      </c>
      <c r="R96" s="66">
        <f t="shared" si="16"/>
        <v>2.617</v>
      </c>
      <c r="S96" s="66">
        <f t="shared" si="22"/>
        <v>0.12147223057773165</v>
      </c>
      <c r="T96" s="38"/>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row>
    <row r="97" spans="1:50" x14ac:dyDescent="0.2">
      <c r="A97" s="35" t="s">
        <v>257</v>
      </c>
      <c r="B97" s="23">
        <v>18.8</v>
      </c>
      <c r="C97" s="23" t="s">
        <v>286</v>
      </c>
      <c r="D97" s="23" t="s">
        <v>263</v>
      </c>
      <c r="E97" s="70">
        <v>43287</v>
      </c>
      <c r="F97" s="73">
        <v>0.67986111111111114</v>
      </c>
      <c r="G97" s="73">
        <v>0.7631944444444444</v>
      </c>
      <c r="H97" s="77">
        <f t="shared" si="17"/>
        <v>8.3333333333333259E-2</v>
      </c>
      <c r="I97" s="77">
        <f t="shared" si="18"/>
        <v>1.9999999999999982</v>
      </c>
      <c r="J97" s="61">
        <v>0</v>
      </c>
      <c r="K97" s="61">
        <v>1.38</v>
      </c>
      <c r="L97" s="61">
        <v>1.86</v>
      </c>
      <c r="M97" s="61" t="s">
        <v>188</v>
      </c>
      <c r="N97" s="62" t="str">
        <f>INDEX('Lookup Table'!$A$6:$C$195,MATCH(BACI_Sites_2018!M97,'Lookup Table'!$A$6:$A$195,0),3)</f>
        <v>Simuliidae</v>
      </c>
      <c r="O97" s="61">
        <v>2</v>
      </c>
      <c r="P97" s="61">
        <v>2</v>
      </c>
      <c r="Q97" s="62">
        <f t="shared" si="15"/>
        <v>-6.2146080984221914</v>
      </c>
      <c r="R97" s="62">
        <f t="shared" si="16"/>
        <v>3.0110000000000001</v>
      </c>
      <c r="S97" s="62">
        <f t="shared" si="22"/>
        <v>3.224492033313614E-2</v>
      </c>
      <c r="T97" s="36"/>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row>
    <row r="98" spans="1:50" x14ac:dyDescent="0.2">
      <c r="A98" s="35" t="s">
        <v>257</v>
      </c>
      <c r="B98" s="23">
        <v>18.8</v>
      </c>
      <c r="C98" s="23" t="s">
        <v>286</v>
      </c>
      <c r="D98" s="23" t="s">
        <v>263</v>
      </c>
      <c r="E98" s="70">
        <v>43287</v>
      </c>
      <c r="F98" s="73">
        <v>0.67986111111111114</v>
      </c>
      <c r="G98" s="73">
        <v>0.7631944444444444</v>
      </c>
      <c r="H98" s="77">
        <f t="shared" si="17"/>
        <v>8.3333333333333259E-2</v>
      </c>
      <c r="I98" s="77">
        <f t="shared" si="18"/>
        <v>1.9999999999999982</v>
      </c>
      <c r="J98" s="61">
        <v>0</v>
      </c>
      <c r="K98" s="61">
        <v>1.38</v>
      </c>
      <c r="L98" s="61">
        <v>1.86</v>
      </c>
      <c r="M98" s="61" t="s">
        <v>291</v>
      </c>
      <c r="N98" s="62" t="str">
        <f>INDEX('Lookup Table'!$A$6:$C$195,MATCH(BACI_Sites_2018!M98,'Lookup Table'!$A$6:$A$195,0),3)</f>
        <v>Coleoptera (adult)</v>
      </c>
      <c r="O98" s="61">
        <v>6</v>
      </c>
      <c r="P98" s="61">
        <v>1</v>
      </c>
      <c r="Q98" s="62">
        <f t="shared" ref="Q98:Q141" si="23">VLOOKUP($N98,regresnum,2,FALSE)</f>
        <v>-3.2188758248682006</v>
      </c>
      <c r="R98" s="62">
        <f t="shared" ref="R98:R141" si="24">VLOOKUP($N98,regresnum,3,FALSE)</f>
        <v>2.64</v>
      </c>
      <c r="S98" s="62">
        <f t="shared" si="22"/>
        <v>4.5329329208683671</v>
      </c>
      <c r="T98" s="36"/>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row>
    <row r="99" spans="1:50" x14ac:dyDescent="0.2">
      <c r="A99" s="35" t="s">
        <v>257</v>
      </c>
      <c r="B99" s="23">
        <v>18.8</v>
      </c>
      <c r="C99" s="23" t="s">
        <v>286</v>
      </c>
      <c r="D99" s="23" t="s">
        <v>263</v>
      </c>
      <c r="E99" s="70">
        <v>43287</v>
      </c>
      <c r="F99" s="73">
        <v>0.67986111111111114</v>
      </c>
      <c r="G99" s="73">
        <v>0.7631944444444444</v>
      </c>
      <c r="H99" s="77">
        <f t="shared" si="17"/>
        <v>8.3333333333333259E-2</v>
      </c>
      <c r="I99" s="77">
        <f t="shared" si="18"/>
        <v>1.9999999999999982</v>
      </c>
      <c r="J99" s="61">
        <v>0</v>
      </c>
      <c r="K99" s="61">
        <v>1.38</v>
      </c>
      <c r="L99" s="61">
        <v>1.86</v>
      </c>
      <c r="M99" s="61" t="s">
        <v>260</v>
      </c>
      <c r="N99" s="62" t="str">
        <f>INDEX('Lookup Table'!$A$6:$C$195,MATCH(BACI_Sites_2018!M99,'Lookup Table'!$A$6:$A$195,0),3)</f>
        <v>Chironomidae</v>
      </c>
      <c r="O99" s="61">
        <v>4</v>
      </c>
      <c r="P99" s="61">
        <v>6</v>
      </c>
      <c r="Q99" s="62">
        <f t="shared" si="23"/>
        <v>-6.3199686140800182</v>
      </c>
      <c r="R99" s="62">
        <f t="shared" si="24"/>
        <v>2.617</v>
      </c>
      <c r="S99" s="62">
        <f t="shared" si="22"/>
        <v>0.40645713610055723</v>
      </c>
      <c r="T99" s="36"/>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row>
    <row r="100" spans="1:50" x14ac:dyDescent="0.2">
      <c r="A100" s="35" t="s">
        <v>257</v>
      </c>
      <c r="B100" s="23">
        <v>18.8</v>
      </c>
      <c r="C100" s="23" t="s">
        <v>286</v>
      </c>
      <c r="D100" s="23" t="s">
        <v>263</v>
      </c>
      <c r="E100" s="70">
        <v>43287</v>
      </c>
      <c r="F100" s="73">
        <v>0.67986111111111114</v>
      </c>
      <c r="G100" s="73">
        <v>0.7631944444444444</v>
      </c>
      <c r="H100" s="77">
        <f t="shared" si="17"/>
        <v>8.3333333333333259E-2</v>
      </c>
      <c r="I100" s="77">
        <f t="shared" si="18"/>
        <v>1.9999999999999982</v>
      </c>
      <c r="J100" s="61">
        <v>0</v>
      </c>
      <c r="K100" s="61">
        <v>1.38</v>
      </c>
      <c r="L100" s="61">
        <v>1.86</v>
      </c>
      <c r="M100" s="61" t="s">
        <v>43</v>
      </c>
      <c r="N100" s="62" t="str">
        <f>INDEX('Lookup Table'!$A$6:$C$195,MATCH(BACI_Sites_2018!M100,'Lookup Table'!$A$6:$A$195,0),3)</f>
        <v>Diptera (pupa)</v>
      </c>
      <c r="O100" s="61">
        <v>3</v>
      </c>
      <c r="P100" s="61">
        <v>1</v>
      </c>
      <c r="Q100" s="62">
        <f t="shared" si="23"/>
        <v>-5.2210000000000001</v>
      </c>
      <c r="R100" s="62">
        <f t="shared" si="24"/>
        <v>2.4300000000000002</v>
      </c>
      <c r="S100" s="62">
        <f t="shared" si="22"/>
        <v>7.7974600609312661E-2</v>
      </c>
      <c r="T100" s="36"/>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row>
    <row r="101" spans="1:50" x14ac:dyDescent="0.2">
      <c r="A101" s="35" t="s">
        <v>257</v>
      </c>
      <c r="B101" s="23">
        <v>18.8</v>
      </c>
      <c r="C101" s="23" t="s">
        <v>286</v>
      </c>
      <c r="D101" s="23" t="s">
        <v>263</v>
      </c>
      <c r="E101" s="70">
        <v>43287</v>
      </c>
      <c r="F101" s="73">
        <v>0.67986111111111114</v>
      </c>
      <c r="G101" s="73">
        <v>0.7631944444444444</v>
      </c>
      <c r="H101" s="77">
        <f t="shared" si="17"/>
        <v>8.3333333333333259E-2</v>
      </c>
      <c r="I101" s="77">
        <f t="shared" si="18"/>
        <v>1.9999999999999982</v>
      </c>
      <c r="J101" s="61">
        <v>0</v>
      </c>
      <c r="K101" s="61">
        <v>1.38</v>
      </c>
      <c r="L101" s="61">
        <v>1.86</v>
      </c>
      <c r="M101" s="61" t="s">
        <v>292</v>
      </c>
      <c r="N101" s="62" t="str">
        <f>INDEX('Lookup Table'!$A$6:$C$195,MATCH(BACI_Sites_2018!M101,'Lookup Table'!$A$6:$A$195,0),3)</f>
        <v>Hydropsychidae</v>
      </c>
      <c r="O101" s="61">
        <v>3</v>
      </c>
      <c r="P101" s="61">
        <v>1</v>
      </c>
      <c r="Q101" s="62">
        <f t="shared" si="23"/>
        <v>-5.3816989754870876</v>
      </c>
      <c r="R101" s="62">
        <f t="shared" si="24"/>
        <v>2.9260000000000002</v>
      </c>
      <c r="S101" s="62">
        <f t="shared" si="22"/>
        <v>0.1145024087782841</v>
      </c>
      <c r="T101" s="36"/>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row>
    <row r="102" spans="1:50" x14ac:dyDescent="0.2">
      <c r="A102" s="35" t="s">
        <v>257</v>
      </c>
      <c r="B102" s="23">
        <v>18.8</v>
      </c>
      <c r="C102" s="23" t="s">
        <v>286</v>
      </c>
      <c r="D102" s="23" t="s">
        <v>263</v>
      </c>
      <c r="E102" s="70">
        <v>43287</v>
      </c>
      <c r="F102" s="73">
        <v>0.67986111111111114</v>
      </c>
      <c r="G102" s="73">
        <v>0.7631944444444444</v>
      </c>
      <c r="H102" s="77">
        <f t="shared" si="17"/>
        <v>8.3333333333333259E-2</v>
      </c>
      <c r="I102" s="77">
        <f t="shared" si="18"/>
        <v>1.9999999999999982</v>
      </c>
      <c r="J102" s="61">
        <v>0</v>
      </c>
      <c r="K102" s="61">
        <v>1.38</v>
      </c>
      <c r="L102" s="61">
        <v>1.86</v>
      </c>
      <c r="M102" s="61" t="s">
        <v>260</v>
      </c>
      <c r="N102" s="62" t="str">
        <f>INDEX('Lookup Table'!$A$6:$C$195,MATCH(BACI_Sites_2018!M102,'Lookup Table'!$A$6:$A$195,0),3)</f>
        <v>Chironomidae</v>
      </c>
      <c r="O102" s="61">
        <v>2</v>
      </c>
      <c r="P102" s="61">
        <v>2</v>
      </c>
      <c r="Q102" s="62">
        <f t="shared" si="23"/>
        <v>-6.3199686140800182</v>
      </c>
      <c r="R102" s="62">
        <f t="shared" si="24"/>
        <v>2.617</v>
      </c>
      <c r="S102" s="62">
        <f t="shared" si="22"/>
        <v>2.208503029929252E-2</v>
      </c>
      <c r="T102" s="36"/>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row>
    <row r="103" spans="1:50" x14ac:dyDescent="0.2">
      <c r="A103" s="35" t="s">
        <v>257</v>
      </c>
      <c r="B103" s="23">
        <v>18.8</v>
      </c>
      <c r="C103" s="23" t="s">
        <v>286</v>
      </c>
      <c r="D103" s="23" t="s">
        <v>263</v>
      </c>
      <c r="E103" s="70">
        <v>43287</v>
      </c>
      <c r="F103" s="73">
        <v>0.67986111111111114</v>
      </c>
      <c r="G103" s="73">
        <v>0.7631944444444444</v>
      </c>
      <c r="H103" s="77">
        <f t="shared" si="17"/>
        <v>8.3333333333333259E-2</v>
      </c>
      <c r="I103" s="77">
        <f t="shared" si="18"/>
        <v>1.9999999999999982</v>
      </c>
      <c r="J103" s="61">
        <v>0</v>
      </c>
      <c r="K103" s="61">
        <v>1.38</v>
      </c>
      <c r="L103" s="61">
        <v>1.86</v>
      </c>
      <c r="M103" s="61" t="s">
        <v>272</v>
      </c>
      <c r="N103" s="62" t="str">
        <f>INDEX('Lookup Table'!$A$6:$C$195,MATCH(BACI_Sites_2018!M103,'Lookup Table'!$A$6:$A$195,0),3)</f>
        <v>Lepidostomatidae</v>
      </c>
      <c r="O103" s="61">
        <v>3</v>
      </c>
      <c r="P103" s="61">
        <v>3</v>
      </c>
      <c r="Q103" s="62">
        <f t="shared" si="23"/>
        <v>-4.8408925195091612</v>
      </c>
      <c r="R103" s="62">
        <f t="shared" si="24"/>
        <v>2.649</v>
      </c>
      <c r="S103" s="62">
        <f t="shared" si="22"/>
        <v>0.43515356893538637</v>
      </c>
      <c r="T103" s="36"/>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row>
    <row r="104" spans="1:50" x14ac:dyDescent="0.2">
      <c r="A104" s="35" t="s">
        <v>257</v>
      </c>
      <c r="B104" s="23">
        <v>18.8</v>
      </c>
      <c r="C104" s="23" t="s">
        <v>286</v>
      </c>
      <c r="D104" s="23" t="s">
        <v>263</v>
      </c>
      <c r="E104" s="70">
        <v>43287</v>
      </c>
      <c r="F104" s="73">
        <v>0.67986111111111114</v>
      </c>
      <c r="G104" s="73">
        <v>0.7631944444444444</v>
      </c>
      <c r="H104" s="77">
        <f t="shared" si="17"/>
        <v>8.3333333333333259E-2</v>
      </c>
      <c r="I104" s="77">
        <f t="shared" si="18"/>
        <v>1.9999999999999982</v>
      </c>
      <c r="J104" s="61">
        <v>0</v>
      </c>
      <c r="K104" s="61">
        <v>1.38</v>
      </c>
      <c r="L104" s="61">
        <v>1.86</v>
      </c>
      <c r="M104" s="61" t="s">
        <v>272</v>
      </c>
      <c r="N104" s="62" t="str">
        <f>INDEX('Lookup Table'!$A$6:$C$195,MATCH(BACI_Sites_2018!M104,'Lookup Table'!$A$6:$A$195,0),3)</f>
        <v>Lepidostomatidae</v>
      </c>
      <c r="O104" s="61">
        <v>2</v>
      </c>
      <c r="P104" s="61">
        <v>2</v>
      </c>
      <c r="Q104" s="62">
        <f t="shared" si="23"/>
        <v>-4.8408925195091612</v>
      </c>
      <c r="R104" s="62">
        <f t="shared" si="24"/>
        <v>2.649</v>
      </c>
      <c r="S104" s="62">
        <f t="shared" si="22"/>
        <v>9.9102713395173361E-2</v>
      </c>
      <c r="T104" s="36"/>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row>
    <row r="105" spans="1:50" x14ac:dyDescent="0.2">
      <c r="A105" s="35" t="s">
        <v>257</v>
      </c>
      <c r="B105" s="23">
        <v>18.8</v>
      </c>
      <c r="C105" s="23" t="s">
        <v>286</v>
      </c>
      <c r="D105" s="23" t="s">
        <v>263</v>
      </c>
      <c r="E105" s="70">
        <v>43287</v>
      </c>
      <c r="F105" s="73">
        <v>0.67986111111111114</v>
      </c>
      <c r="G105" s="73">
        <v>0.7631944444444444</v>
      </c>
      <c r="H105" s="77">
        <f t="shared" si="17"/>
        <v>8.3333333333333259E-2</v>
      </c>
      <c r="I105" s="77">
        <f t="shared" si="18"/>
        <v>1.9999999999999982</v>
      </c>
      <c r="J105" s="61">
        <v>0</v>
      </c>
      <c r="K105" s="61">
        <v>1.38</v>
      </c>
      <c r="L105" s="61">
        <v>1.86</v>
      </c>
      <c r="M105" s="61" t="s">
        <v>272</v>
      </c>
      <c r="N105" s="62" t="str">
        <f>INDEX('Lookup Table'!$A$6:$C$195,MATCH(BACI_Sites_2018!M105,'Lookup Table'!$A$6:$A$195,0),3)</f>
        <v>Lepidostomatidae</v>
      </c>
      <c r="O105" s="61">
        <v>7</v>
      </c>
      <c r="P105" s="61">
        <v>1</v>
      </c>
      <c r="Q105" s="62">
        <f t="shared" si="23"/>
        <v>-4.8408925195091612</v>
      </c>
      <c r="R105" s="62">
        <f t="shared" si="24"/>
        <v>2.649</v>
      </c>
      <c r="S105" s="62">
        <f t="shared" si="22"/>
        <v>1.3686481013900347</v>
      </c>
      <c r="T105" s="36"/>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row>
    <row r="106" spans="1:50" x14ac:dyDescent="0.2">
      <c r="A106" s="35" t="s">
        <v>257</v>
      </c>
      <c r="B106" s="23">
        <v>18.8</v>
      </c>
      <c r="C106" s="23" t="s">
        <v>286</v>
      </c>
      <c r="D106" s="23" t="s">
        <v>263</v>
      </c>
      <c r="E106" s="70">
        <v>43287</v>
      </c>
      <c r="F106" s="73">
        <v>0.67986111111111114</v>
      </c>
      <c r="G106" s="73">
        <v>0.7631944444444444</v>
      </c>
      <c r="H106" s="77">
        <f t="shared" si="17"/>
        <v>8.3333333333333259E-2</v>
      </c>
      <c r="I106" s="77">
        <f t="shared" si="18"/>
        <v>1.9999999999999982</v>
      </c>
      <c r="J106" s="61">
        <v>0</v>
      </c>
      <c r="K106" s="61">
        <v>1.38</v>
      </c>
      <c r="L106" s="61">
        <v>1.86</v>
      </c>
      <c r="M106" s="61" t="s">
        <v>260</v>
      </c>
      <c r="N106" s="62" t="str">
        <f>INDEX('Lookup Table'!$A$6:$C$195,MATCH(BACI_Sites_2018!M106,'Lookup Table'!$A$6:$A$195,0),3)</f>
        <v>Chironomidae</v>
      </c>
      <c r="O106" s="61">
        <v>1</v>
      </c>
      <c r="P106" s="61">
        <v>1</v>
      </c>
      <c r="Q106" s="62">
        <f t="shared" si="23"/>
        <v>-6.3199686140800182</v>
      </c>
      <c r="R106" s="62">
        <f t="shared" si="24"/>
        <v>2.617</v>
      </c>
      <c r="S106" s="62">
        <f t="shared" si="22"/>
        <v>1.7999999999999997E-3</v>
      </c>
      <c r="T106" s="36"/>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row>
    <row r="107" spans="1:50" ht="16" thickBot="1" x14ac:dyDescent="0.25">
      <c r="A107" s="39" t="s">
        <v>257</v>
      </c>
      <c r="B107" s="40">
        <v>18.8</v>
      </c>
      <c r="C107" s="40" t="s">
        <v>286</v>
      </c>
      <c r="D107" s="40" t="s">
        <v>263</v>
      </c>
      <c r="E107" s="71">
        <v>43287</v>
      </c>
      <c r="F107" s="75">
        <v>0.67986111111111114</v>
      </c>
      <c r="G107" s="75">
        <v>0.7631944444444444</v>
      </c>
      <c r="H107" s="79">
        <f t="shared" si="17"/>
        <v>8.3333333333333259E-2</v>
      </c>
      <c r="I107" s="79">
        <f t="shared" si="18"/>
        <v>1.9999999999999982</v>
      </c>
      <c r="J107" s="63">
        <v>0</v>
      </c>
      <c r="K107" s="63">
        <v>1.38</v>
      </c>
      <c r="L107" s="63">
        <v>1.86</v>
      </c>
      <c r="M107" s="63" t="s">
        <v>272</v>
      </c>
      <c r="N107" s="64" t="str">
        <f>INDEX('Lookup Table'!$A$6:$C$195,MATCH(BACI_Sites_2018!M107,'Lookup Table'!$A$6:$A$195,0),3)</f>
        <v>Lepidostomatidae</v>
      </c>
      <c r="O107" s="63">
        <v>5</v>
      </c>
      <c r="P107" s="63">
        <v>1</v>
      </c>
      <c r="Q107" s="64">
        <f t="shared" si="23"/>
        <v>-4.8408925195091612</v>
      </c>
      <c r="R107" s="64">
        <f t="shared" si="24"/>
        <v>2.649</v>
      </c>
      <c r="S107" s="64">
        <f t="shared" si="22"/>
        <v>0.56130464060215668</v>
      </c>
      <c r="T107" s="41"/>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row>
    <row r="108" spans="1:50" x14ac:dyDescent="0.2">
      <c r="A108" s="35" t="s">
        <v>257</v>
      </c>
      <c r="B108" s="23">
        <v>18.600000000000001</v>
      </c>
      <c r="C108" s="23" t="s">
        <v>300</v>
      </c>
      <c r="D108" s="23" t="s">
        <v>262</v>
      </c>
      <c r="E108" s="70">
        <v>43280</v>
      </c>
      <c r="F108" s="73">
        <v>0.76527777777777783</v>
      </c>
      <c r="G108" s="73">
        <v>0.81736111111111109</v>
      </c>
      <c r="H108" s="77">
        <f t="shared" si="17"/>
        <v>5.2083333333333259E-2</v>
      </c>
      <c r="I108" s="77">
        <f t="shared" si="18"/>
        <v>1.2499999999999982</v>
      </c>
      <c r="J108" s="23">
        <v>0</v>
      </c>
      <c r="K108" s="61"/>
      <c r="L108" s="61"/>
      <c r="M108" s="61" t="s">
        <v>272</v>
      </c>
      <c r="N108" s="62" t="str">
        <f>INDEX('Lookup Table'!$A$6:$C$195,MATCH(BACI_Sites_2018!M108,'Lookup Table'!$A$6:$A$195,0),3)</f>
        <v>Lepidostomatidae</v>
      </c>
      <c r="O108" s="61">
        <v>10</v>
      </c>
      <c r="P108" s="61">
        <v>1</v>
      </c>
      <c r="Q108" s="62">
        <f t="shared" si="23"/>
        <v>-4.8408925195091612</v>
      </c>
      <c r="R108" s="62">
        <f t="shared" si="24"/>
        <v>2.649</v>
      </c>
      <c r="S108" s="62">
        <f t="shared" ref="S108:S111" si="25">(P108)*EXP(Q108+R108*LN(O108))</f>
        <v>3.5206843623402784</v>
      </c>
      <c r="T108" s="36" t="s">
        <v>311</v>
      </c>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row>
    <row r="109" spans="1:50" x14ac:dyDescent="0.2">
      <c r="A109" s="35" t="s">
        <v>257</v>
      </c>
      <c r="B109" s="23">
        <v>18.600000000000001</v>
      </c>
      <c r="C109" s="23" t="s">
        <v>300</v>
      </c>
      <c r="D109" s="23" t="s">
        <v>262</v>
      </c>
      <c r="E109" s="70">
        <v>43280</v>
      </c>
      <c r="F109" s="73">
        <v>0.76527777777777783</v>
      </c>
      <c r="G109" s="73">
        <v>0.81736111111111109</v>
      </c>
      <c r="H109" s="77">
        <f t="shared" si="17"/>
        <v>5.2083333333333259E-2</v>
      </c>
      <c r="I109" s="77">
        <f t="shared" si="18"/>
        <v>1.2499999999999982</v>
      </c>
      <c r="J109" s="61">
        <v>0</v>
      </c>
      <c r="K109" s="61"/>
      <c r="L109" s="61"/>
      <c r="M109" s="61" t="s">
        <v>304</v>
      </c>
      <c r="N109" s="62" t="str">
        <f>INDEX('Lookup Table'!$A$6:$C$195,MATCH(BACI_Sites_2018!M109,'Lookup Table'!$A$6:$A$195,0),3)</f>
        <v>Coleoptera</v>
      </c>
      <c r="O109" s="61">
        <v>2</v>
      </c>
      <c r="P109" s="61">
        <v>2</v>
      </c>
      <c r="Q109" s="62">
        <f t="shared" si="23"/>
        <v>-1.8781000000000001</v>
      </c>
      <c r="R109" s="62">
        <f t="shared" si="24"/>
        <v>2.1800000000000002</v>
      </c>
      <c r="S109" s="62">
        <f t="shared" si="25"/>
        <v>1.3855650491721363</v>
      </c>
      <c r="T109" s="36"/>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row>
    <row r="110" spans="1:50" x14ac:dyDescent="0.2">
      <c r="A110" s="35" t="s">
        <v>257</v>
      </c>
      <c r="B110" s="23">
        <v>18.600000000000001</v>
      </c>
      <c r="C110" s="23" t="s">
        <v>300</v>
      </c>
      <c r="D110" s="23" t="s">
        <v>262</v>
      </c>
      <c r="E110" s="70">
        <v>43280</v>
      </c>
      <c r="F110" s="73">
        <v>0.76527777777777783</v>
      </c>
      <c r="G110" s="73">
        <v>0.81736111111111109</v>
      </c>
      <c r="H110" s="77">
        <f t="shared" si="17"/>
        <v>5.2083333333333259E-2</v>
      </c>
      <c r="I110" s="77">
        <f t="shared" si="18"/>
        <v>1.2499999999999982</v>
      </c>
      <c r="J110" s="61">
        <v>0</v>
      </c>
      <c r="K110" s="61"/>
      <c r="L110" s="61"/>
      <c r="M110" s="61" t="s">
        <v>267</v>
      </c>
      <c r="N110" s="62" t="str">
        <f>INDEX('Lookup Table'!$A$6:$C$195,MATCH(BACI_Sites_2018!M110,'Lookup Table'!$A$6:$A$195,0),3)</f>
        <v>Acari</v>
      </c>
      <c r="O110" s="61">
        <v>1</v>
      </c>
      <c r="P110" s="61">
        <v>1</v>
      </c>
      <c r="Q110" s="62">
        <f t="shared" si="23"/>
        <v>-2.02</v>
      </c>
      <c r="R110" s="62">
        <f t="shared" si="24"/>
        <v>1.66</v>
      </c>
      <c r="S110" s="62">
        <f t="shared" si="25"/>
        <v>0.13265546508012172</v>
      </c>
      <c r="T110" s="36"/>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row>
    <row r="111" spans="1:50" ht="16" thickBot="1" x14ac:dyDescent="0.25">
      <c r="A111" s="39" t="s">
        <v>257</v>
      </c>
      <c r="B111" s="40">
        <v>18.600000000000001</v>
      </c>
      <c r="C111" s="40" t="s">
        <v>300</v>
      </c>
      <c r="D111" s="40" t="s">
        <v>262</v>
      </c>
      <c r="E111" s="71">
        <v>43280</v>
      </c>
      <c r="F111" s="75">
        <v>0.76527777777777783</v>
      </c>
      <c r="G111" s="75">
        <v>0.81736111111111109</v>
      </c>
      <c r="H111" s="79">
        <f t="shared" si="17"/>
        <v>5.2083333333333259E-2</v>
      </c>
      <c r="I111" s="79">
        <f t="shared" si="18"/>
        <v>1.2499999999999982</v>
      </c>
      <c r="J111" s="63">
        <v>0</v>
      </c>
      <c r="K111" s="63"/>
      <c r="L111" s="63"/>
      <c r="M111" s="63" t="s">
        <v>260</v>
      </c>
      <c r="N111" s="64" t="str">
        <f>INDEX('Lookup Table'!$A$6:$C$195,MATCH(BACI_Sites_2018!M111,'Lookup Table'!$A$6:$A$195,0),3)</f>
        <v>Chironomidae</v>
      </c>
      <c r="O111" s="63">
        <v>2</v>
      </c>
      <c r="P111" s="63">
        <v>1</v>
      </c>
      <c r="Q111" s="64">
        <f t="shared" si="23"/>
        <v>-6.3199686140800182</v>
      </c>
      <c r="R111" s="64">
        <f t="shared" si="24"/>
        <v>2.617</v>
      </c>
      <c r="S111" s="64">
        <f t="shared" si="25"/>
        <v>1.104251514964626E-2</v>
      </c>
      <c r="T111" s="41"/>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row>
    <row r="112" spans="1:50" x14ac:dyDescent="0.2">
      <c r="A112" s="37" t="s">
        <v>257</v>
      </c>
      <c r="B112" s="34">
        <v>18.600000000000001</v>
      </c>
      <c r="C112" s="34" t="s">
        <v>300</v>
      </c>
      <c r="D112" s="34" t="s">
        <v>263</v>
      </c>
      <c r="E112" s="69">
        <v>43287</v>
      </c>
      <c r="F112" s="74">
        <v>0.66736111111111107</v>
      </c>
      <c r="G112" s="74">
        <v>0.75069444444444444</v>
      </c>
      <c r="H112" s="76">
        <f t="shared" si="17"/>
        <v>8.333333333333337E-2</v>
      </c>
      <c r="I112" s="76">
        <f t="shared" si="18"/>
        <v>2.0000000000000009</v>
      </c>
      <c r="J112" s="65">
        <v>0</v>
      </c>
      <c r="K112" s="65">
        <v>1.69</v>
      </c>
      <c r="L112" s="65">
        <v>2.17</v>
      </c>
      <c r="M112" s="65" t="s">
        <v>268</v>
      </c>
      <c r="N112" s="66" t="str">
        <f>INDEX('Lookup Table'!$A$6:$C$195,MATCH(BACI_Sites_2018!M112,'Lookup Table'!$A$6:$A$195,0),3)</f>
        <v>Hemiptera</v>
      </c>
      <c r="O112" s="65">
        <v>3</v>
      </c>
      <c r="P112" s="65">
        <v>1</v>
      </c>
      <c r="Q112" s="66">
        <f t="shared" si="23"/>
        <v>-3.4609999999999999</v>
      </c>
      <c r="R112" s="66">
        <f t="shared" si="24"/>
        <v>2.4</v>
      </c>
      <c r="S112" s="66">
        <f t="shared" ref="S112:S115" si="26">(P112)*EXP(Q112+R112*LN(O112))</f>
        <v>0.43852848587353033</v>
      </c>
      <c r="T112" s="38"/>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row>
    <row r="113" spans="1:50" x14ac:dyDescent="0.2">
      <c r="A113" s="35" t="s">
        <v>257</v>
      </c>
      <c r="B113" s="23">
        <v>18.600000000000001</v>
      </c>
      <c r="C113" s="23" t="s">
        <v>300</v>
      </c>
      <c r="D113" s="23" t="s">
        <v>263</v>
      </c>
      <c r="E113" s="70">
        <v>43287</v>
      </c>
      <c r="F113" s="73">
        <v>0.66736111111111107</v>
      </c>
      <c r="G113" s="73">
        <v>0.75069444444444444</v>
      </c>
      <c r="H113" s="77">
        <f t="shared" si="17"/>
        <v>8.333333333333337E-2</v>
      </c>
      <c r="I113" s="77">
        <f t="shared" si="18"/>
        <v>2.0000000000000009</v>
      </c>
      <c r="J113" s="61">
        <v>0</v>
      </c>
      <c r="K113" s="61">
        <v>1.69</v>
      </c>
      <c r="L113" s="61">
        <v>2.17</v>
      </c>
      <c r="M113" s="61" t="s">
        <v>268</v>
      </c>
      <c r="N113" s="62" t="str">
        <f>INDEX('Lookup Table'!$A$6:$C$195,MATCH(BACI_Sites_2018!M113,'Lookup Table'!$A$6:$A$195,0),3)</f>
        <v>Hemiptera</v>
      </c>
      <c r="O113" s="61">
        <v>8</v>
      </c>
      <c r="P113" s="61">
        <v>1</v>
      </c>
      <c r="Q113" s="62">
        <f t="shared" si="23"/>
        <v>-3.4609999999999999</v>
      </c>
      <c r="R113" s="62">
        <f t="shared" si="24"/>
        <v>2.4</v>
      </c>
      <c r="S113" s="62">
        <f t="shared" si="26"/>
        <v>4.6166055242446173</v>
      </c>
      <c r="T113" s="36"/>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row>
    <row r="114" spans="1:50" x14ac:dyDescent="0.2">
      <c r="A114" s="35" t="s">
        <v>257</v>
      </c>
      <c r="B114" s="23">
        <v>18.600000000000001</v>
      </c>
      <c r="C114" s="23" t="s">
        <v>300</v>
      </c>
      <c r="D114" s="23" t="s">
        <v>263</v>
      </c>
      <c r="E114" s="70">
        <v>43287</v>
      </c>
      <c r="F114" s="73">
        <v>0.66736111111111107</v>
      </c>
      <c r="G114" s="73">
        <v>0.75069444444444444</v>
      </c>
      <c r="H114" s="77">
        <f t="shared" si="17"/>
        <v>8.333333333333337E-2</v>
      </c>
      <c r="I114" s="77">
        <f t="shared" si="18"/>
        <v>2.0000000000000009</v>
      </c>
      <c r="J114" s="61">
        <v>0</v>
      </c>
      <c r="K114" s="61">
        <v>1.69</v>
      </c>
      <c r="L114" s="61">
        <v>2.17</v>
      </c>
      <c r="M114" s="61" t="s">
        <v>260</v>
      </c>
      <c r="N114" s="62" t="str">
        <f>INDEX('Lookup Table'!$A$6:$C$195,MATCH(BACI_Sites_2018!M114,'Lookup Table'!$A$6:$A$195,0),3)</f>
        <v>Chironomidae</v>
      </c>
      <c r="O114" s="61">
        <v>2</v>
      </c>
      <c r="P114" s="61">
        <v>8</v>
      </c>
      <c r="Q114" s="62">
        <f t="shared" si="23"/>
        <v>-6.3199686140800182</v>
      </c>
      <c r="R114" s="62">
        <f t="shared" si="24"/>
        <v>2.617</v>
      </c>
      <c r="S114" s="62">
        <f t="shared" si="26"/>
        <v>8.8340121197170079E-2</v>
      </c>
      <c r="T114" s="36"/>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row>
    <row r="115" spans="1:50" x14ac:dyDescent="0.2">
      <c r="A115" s="35" t="s">
        <v>257</v>
      </c>
      <c r="B115" s="23">
        <v>18.600000000000001</v>
      </c>
      <c r="C115" s="23" t="s">
        <v>300</v>
      </c>
      <c r="D115" s="23" t="s">
        <v>263</v>
      </c>
      <c r="E115" s="70">
        <v>43287</v>
      </c>
      <c r="F115" s="73">
        <v>0.66736111111111107</v>
      </c>
      <c r="G115" s="73">
        <v>0.75069444444444444</v>
      </c>
      <c r="H115" s="77">
        <f t="shared" si="17"/>
        <v>8.333333333333337E-2</v>
      </c>
      <c r="I115" s="77">
        <f t="shared" si="18"/>
        <v>2.0000000000000009</v>
      </c>
      <c r="J115" s="61">
        <v>0</v>
      </c>
      <c r="K115" s="61">
        <v>1.69</v>
      </c>
      <c r="L115" s="61">
        <v>2.17</v>
      </c>
      <c r="M115" s="61" t="s">
        <v>260</v>
      </c>
      <c r="N115" s="62" t="str">
        <f>INDEX('Lookup Table'!$A$6:$C$195,MATCH(BACI_Sites_2018!M115,'Lookup Table'!$A$6:$A$195,0),3)</f>
        <v>Chironomidae</v>
      </c>
      <c r="O115" s="61">
        <v>3</v>
      </c>
      <c r="P115" s="61">
        <v>7</v>
      </c>
      <c r="Q115" s="62">
        <f t="shared" si="23"/>
        <v>-6.3199686140800182</v>
      </c>
      <c r="R115" s="62">
        <f t="shared" si="24"/>
        <v>2.617</v>
      </c>
      <c r="S115" s="62">
        <f t="shared" si="26"/>
        <v>0.22335561187409764</v>
      </c>
      <c r="T115" s="36"/>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row>
    <row r="116" spans="1:50" x14ac:dyDescent="0.2">
      <c r="A116" s="35" t="s">
        <v>257</v>
      </c>
      <c r="B116" s="23">
        <v>18.600000000000001</v>
      </c>
      <c r="C116" s="23" t="s">
        <v>300</v>
      </c>
      <c r="D116" s="23" t="s">
        <v>263</v>
      </c>
      <c r="E116" s="70">
        <v>43287</v>
      </c>
      <c r="F116" s="73">
        <v>0.66736111111111107</v>
      </c>
      <c r="G116" s="73">
        <v>0.75069444444444444</v>
      </c>
      <c r="H116" s="77">
        <f t="shared" si="17"/>
        <v>8.333333333333337E-2</v>
      </c>
      <c r="I116" s="77">
        <f t="shared" si="18"/>
        <v>2.0000000000000009</v>
      </c>
      <c r="J116" s="61">
        <v>0</v>
      </c>
      <c r="K116" s="61">
        <v>1.69</v>
      </c>
      <c r="L116" s="61">
        <v>2.17</v>
      </c>
      <c r="M116" s="61" t="s">
        <v>260</v>
      </c>
      <c r="N116" s="62" t="str">
        <f>INDEX('Lookup Table'!$A$6:$C$195,MATCH(BACI_Sites_2018!M116,'Lookup Table'!$A$6:$A$195,0),3)</f>
        <v>Chironomidae</v>
      </c>
      <c r="O116" s="61">
        <v>4</v>
      </c>
      <c r="P116" s="61">
        <v>3</v>
      </c>
      <c r="Q116" s="62">
        <f t="shared" si="23"/>
        <v>-6.3199686140800182</v>
      </c>
      <c r="R116" s="62">
        <f t="shared" si="24"/>
        <v>2.617</v>
      </c>
      <c r="S116" s="62">
        <f t="shared" ref="S116:S130" si="27">(P116)*EXP(Q116+R116*LN(O116))</f>
        <v>0.20322856805027861</v>
      </c>
      <c r="T116" s="36"/>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row>
    <row r="117" spans="1:50" x14ac:dyDescent="0.2">
      <c r="A117" s="35" t="s">
        <v>257</v>
      </c>
      <c r="B117" s="23">
        <v>18.600000000000001</v>
      </c>
      <c r="C117" s="23" t="s">
        <v>300</v>
      </c>
      <c r="D117" s="23" t="s">
        <v>263</v>
      </c>
      <c r="E117" s="70">
        <v>43287</v>
      </c>
      <c r="F117" s="73">
        <v>0.66736111111111107</v>
      </c>
      <c r="G117" s="73">
        <v>0.75069444444444444</v>
      </c>
      <c r="H117" s="77">
        <f t="shared" si="17"/>
        <v>8.333333333333337E-2</v>
      </c>
      <c r="I117" s="77">
        <f t="shared" si="18"/>
        <v>2.0000000000000009</v>
      </c>
      <c r="J117" s="61">
        <v>0</v>
      </c>
      <c r="K117" s="61">
        <v>1.69</v>
      </c>
      <c r="L117" s="61">
        <v>2.17</v>
      </c>
      <c r="M117" s="61" t="s">
        <v>260</v>
      </c>
      <c r="N117" s="62" t="str">
        <f>INDEX('Lookup Table'!$A$6:$C$195,MATCH(BACI_Sites_2018!M117,'Lookup Table'!$A$6:$A$195,0),3)</f>
        <v>Chironomidae</v>
      </c>
      <c r="O117" s="61">
        <v>5</v>
      </c>
      <c r="P117" s="61">
        <v>3</v>
      </c>
      <c r="Q117" s="62">
        <f t="shared" si="23"/>
        <v>-6.3199686140800182</v>
      </c>
      <c r="R117" s="62">
        <f t="shared" si="24"/>
        <v>2.617</v>
      </c>
      <c r="S117" s="62">
        <f t="shared" si="27"/>
        <v>0.36441669173319496</v>
      </c>
      <c r="T117" s="36"/>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row>
    <row r="118" spans="1:50" x14ac:dyDescent="0.2">
      <c r="A118" s="35" t="s">
        <v>257</v>
      </c>
      <c r="B118" s="23">
        <v>18.600000000000001</v>
      </c>
      <c r="C118" s="23" t="s">
        <v>300</v>
      </c>
      <c r="D118" s="23" t="s">
        <v>263</v>
      </c>
      <c r="E118" s="70">
        <v>43287</v>
      </c>
      <c r="F118" s="73">
        <v>0.66736111111111107</v>
      </c>
      <c r="G118" s="73">
        <v>0.75069444444444444</v>
      </c>
      <c r="H118" s="77">
        <f t="shared" si="17"/>
        <v>8.333333333333337E-2</v>
      </c>
      <c r="I118" s="77">
        <f t="shared" si="18"/>
        <v>2.0000000000000009</v>
      </c>
      <c r="J118" s="61">
        <v>0</v>
      </c>
      <c r="K118" s="61">
        <v>1.69</v>
      </c>
      <c r="L118" s="61">
        <v>2.17</v>
      </c>
      <c r="M118" s="61" t="s">
        <v>260</v>
      </c>
      <c r="N118" s="62" t="str">
        <f>INDEX('Lookup Table'!$A$6:$C$195,MATCH(BACI_Sites_2018!M118,'Lookup Table'!$A$6:$A$195,0),3)</f>
        <v>Chironomidae</v>
      </c>
      <c r="O118" s="61">
        <v>6</v>
      </c>
      <c r="P118" s="61">
        <v>2</v>
      </c>
      <c r="Q118" s="62">
        <f t="shared" si="23"/>
        <v>-6.3199686140800182</v>
      </c>
      <c r="R118" s="62">
        <f t="shared" si="24"/>
        <v>2.617</v>
      </c>
      <c r="S118" s="62">
        <f t="shared" si="27"/>
        <v>0.39149329013940198</v>
      </c>
      <c r="T118" s="36"/>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row>
    <row r="119" spans="1:50" x14ac:dyDescent="0.2">
      <c r="A119" s="35" t="s">
        <v>257</v>
      </c>
      <c r="B119" s="23">
        <v>18.600000000000001</v>
      </c>
      <c r="C119" s="23" t="s">
        <v>300</v>
      </c>
      <c r="D119" s="23" t="s">
        <v>263</v>
      </c>
      <c r="E119" s="70">
        <v>43287</v>
      </c>
      <c r="F119" s="73">
        <v>0.66736111111111107</v>
      </c>
      <c r="G119" s="73">
        <v>0.75069444444444444</v>
      </c>
      <c r="H119" s="77">
        <f t="shared" si="17"/>
        <v>8.333333333333337E-2</v>
      </c>
      <c r="I119" s="77">
        <f t="shared" si="18"/>
        <v>2.0000000000000009</v>
      </c>
      <c r="J119" s="61">
        <v>0</v>
      </c>
      <c r="K119" s="61">
        <v>1.69</v>
      </c>
      <c r="L119" s="61">
        <v>2.17</v>
      </c>
      <c r="M119" s="61" t="s">
        <v>243</v>
      </c>
      <c r="N119" s="62" t="str">
        <f>INDEX('Lookup Table'!$A$6:$C$195,MATCH(BACI_Sites_2018!M119,'Lookup Table'!$A$6:$A$195,0),3)</f>
        <v>Diptera</v>
      </c>
      <c r="O119" s="61">
        <v>2</v>
      </c>
      <c r="P119" s="61">
        <v>1</v>
      </c>
      <c r="Q119" s="62">
        <f t="shared" si="23"/>
        <v>-5.2210000000000001</v>
      </c>
      <c r="R119" s="62">
        <f t="shared" si="24"/>
        <v>2.4300000000000002</v>
      </c>
      <c r="S119" s="62">
        <f t="shared" si="27"/>
        <v>2.9110616264794414E-2</v>
      </c>
      <c r="T119" s="36"/>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row>
    <row r="120" spans="1:50" x14ac:dyDescent="0.2">
      <c r="A120" s="35" t="s">
        <v>257</v>
      </c>
      <c r="B120" s="23">
        <v>18.600000000000001</v>
      </c>
      <c r="C120" s="23" t="s">
        <v>300</v>
      </c>
      <c r="D120" s="23" t="s">
        <v>263</v>
      </c>
      <c r="E120" s="70">
        <v>43287</v>
      </c>
      <c r="F120" s="73">
        <v>0.66736111111111107</v>
      </c>
      <c r="G120" s="73">
        <v>0.75069444444444444</v>
      </c>
      <c r="H120" s="77">
        <f t="shared" si="17"/>
        <v>8.333333333333337E-2</v>
      </c>
      <c r="I120" s="77">
        <f t="shared" si="18"/>
        <v>2.0000000000000009</v>
      </c>
      <c r="J120" s="61">
        <v>0</v>
      </c>
      <c r="K120" s="61">
        <v>1.69</v>
      </c>
      <c r="L120" s="61">
        <v>2.17</v>
      </c>
      <c r="M120" s="61" t="s">
        <v>243</v>
      </c>
      <c r="N120" s="62" t="str">
        <f>INDEX('Lookup Table'!$A$6:$C$195,MATCH(BACI_Sites_2018!M120,'Lookup Table'!$A$6:$A$195,0),3)</f>
        <v>Diptera</v>
      </c>
      <c r="O120" s="61">
        <v>3</v>
      </c>
      <c r="P120" s="61">
        <v>2</v>
      </c>
      <c r="Q120" s="62">
        <f t="shared" si="23"/>
        <v>-5.2210000000000001</v>
      </c>
      <c r="R120" s="62">
        <f t="shared" si="24"/>
        <v>2.4300000000000002</v>
      </c>
      <c r="S120" s="62">
        <f t="shared" si="27"/>
        <v>0.15594920121862532</v>
      </c>
      <c r="T120" s="36"/>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row>
    <row r="121" spans="1:50" x14ac:dyDescent="0.2">
      <c r="A121" s="35" t="s">
        <v>257</v>
      </c>
      <c r="B121" s="23">
        <v>18.600000000000001</v>
      </c>
      <c r="C121" s="23" t="s">
        <v>300</v>
      </c>
      <c r="D121" s="23" t="s">
        <v>263</v>
      </c>
      <c r="E121" s="70">
        <v>43287</v>
      </c>
      <c r="F121" s="73">
        <v>0.66736111111111107</v>
      </c>
      <c r="G121" s="73">
        <v>0.75069444444444444</v>
      </c>
      <c r="H121" s="77">
        <f t="shared" si="17"/>
        <v>8.333333333333337E-2</v>
      </c>
      <c r="I121" s="77">
        <f t="shared" si="18"/>
        <v>2.0000000000000009</v>
      </c>
      <c r="J121" s="61">
        <v>0</v>
      </c>
      <c r="K121" s="61">
        <v>1.69</v>
      </c>
      <c r="L121" s="61">
        <v>2.17</v>
      </c>
      <c r="M121" s="61" t="s">
        <v>301</v>
      </c>
      <c r="N121" s="62" t="str">
        <f>INDEX('Lookup Table'!$A$6:$C$195,MATCH(BACI_Sites_2018!M121,'Lookup Table'!$A$6:$A$195,0),3)</f>
        <v>Limnephilidae</v>
      </c>
      <c r="O121" s="61">
        <v>4</v>
      </c>
      <c r="P121" s="61">
        <v>1</v>
      </c>
      <c r="Q121" s="62">
        <f t="shared" si="23"/>
        <v>-5.521460917862246</v>
      </c>
      <c r="R121" s="62">
        <f t="shared" si="24"/>
        <v>2.9329999999999998</v>
      </c>
      <c r="S121" s="62">
        <f t="shared" si="27"/>
        <v>0.23329312784310818</v>
      </c>
      <c r="T121" s="36"/>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row>
    <row r="122" spans="1:50" x14ac:dyDescent="0.2">
      <c r="A122" s="35" t="s">
        <v>257</v>
      </c>
      <c r="B122" s="23">
        <v>18.600000000000001</v>
      </c>
      <c r="C122" s="23" t="s">
        <v>300</v>
      </c>
      <c r="D122" s="23" t="s">
        <v>263</v>
      </c>
      <c r="E122" s="70">
        <v>43287</v>
      </c>
      <c r="F122" s="73">
        <v>0.66736111111111107</v>
      </c>
      <c r="G122" s="73">
        <v>0.75069444444444444</v>
      </c>
      <c r="H122" s="77">
        <f t="shared" si="17"/>
        <v>8.333333333333337E-2</v>
      </c>
      <c r="I122" s="77">
        <f t="shared" si="18"/>
        <v>2.0000000000000009</v>
      </c>
      <c r="J122" s="61">
        <v>0</v>
      </c>
      <c r="K122" s="61">
        <v>1.69</v>
      </c>
      <c r="L122" s="61">
        <v>2.17</v>
      </c>
      <c r="M122" s="61" t="s">
        <v>301</v>
      </c>
      <c r="N122" s="62" t="str">
        <f>INDEX('Lookup Table'!$A$6:$C$195,MATCH(BACI_Sites_2018!M122,'Lookup Table'!$A$6:$A$195,0),3)</f>
        <v>Limnephilidae</v>
      </c>
      <c r="O122" s="61">
        <v>5</v>
      </c>
      <c r="P122" s="61">
        <v>1</v>
      </c>
      <c r="Q122" s="62">
        <f t="shared" si="23"/>
        <v>-5.521460917862246</v>
      </c>
      <c r="R122" s="62">
        <f t="shared" si="24"/>
        <v>2.9329999999999998</v>
      </c>
      <c r="S122" s="62">
        <f t="shared" si="27"/>
        <v>0.44888905258528855</v>
      </c>
      <c r="T122" s="36"/>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row>
    <row r="123" spans="1:50" x14ac:dyDescent="0.2">
      <c r="A123" s="35" t="s">
        <v>257</v>
      </c>
      <c r="B123" s="23">
        <v>18.600000000000001</v>
      </c>
      <c r="C123" s="23" t="s">
        <v>300</v>
      </c>
      <c r="D123" s="23" t="s">
        <v>263</v>
      </c>
      <c r="E123" s="70">
        <v>43287</v>
      </c>
      <c r="F123" s="73">
        <v>0.66736111111111107</v>
      </c>
      <c r="G123" s="73">
        <v>0.75069444444444444</v>
      </c>
      <c r="H123" s="77">
        <f t="shared" si="17"/>
        <v>8.333333333333337E-2</v>
      </c>
      <c r="I123" s="77">
        <f t="shared" si="18"/>
        <v>2.0000000000000009</v>
      </c>
      <c r="J123" s="61">
        <v>0</v>
      </c>
      <c r="K123" s="61">
        <v>1.69</v>
      </c>
      <c r="L123" s="61">
        <v>2.17</v>
      </c>
      <c r="M123" s="61" t="s">
        <v>301</v>
      </c>
      <c r="N123" s="62" t="str">
        <f>INDEX('Lookup Table'!$A$6:$C$195,MATCH(BACI_Sites_2018!M123,'Lookup Table'!$A$6:$A$195,0),3)</f>
        <v>Limnephilidae</v>
      </c>
      <c r="O123" s="61">
        <v>7</v>
      </c>
      <c r="P123" s="61">
        <v>2</v>
      </c>
      <c r="Q123" s="62">
        <f t="shared" si="23"/>
        <v>-5.521460917862246</v>
      </c>
      <c r="R123" s="62">
        <f t="shared" si="24"/>
        <v>2.9329999999999998</v>
      </c>
      <c r="S123" s="62">
        <f t="shared" si="27"/>
        <v>2.4085881112584793</v>
      </c>
      <c r="T123" s="36"/>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row>
    <row r="124" spans="1:50" x14ac:dyDescent="0.2">
      <c r="A124" s="35" t="s">
        <v>257</v>
      </c>
      <c r="B124" s="23">
        <v>18.600000000000001</v>
      </c>
      <c r="C124" s="23" t="s">
        <v>300</v>
      </c>
      <c r="D124" s="23" t="s">
        <v>263</v>
      </c>
      <c r="E124" s="70">
        <v>43287</v>
      </c>
      <c r="F124" s="73">
        <v>0.66736111111111107</v>
      </c>
      <c r="G124" s="73">
        <v>0.75069444444444444</v>
      </c>
      <c r="H124" s="77">
        <f t="shared" si="17"/>
        <v>8.333333333333337E-2</v>
      </c>
      <c r="I124" s="77">
        <f t="shared" si="18"/>
        <v>2.0000000000000009</v>
      </c>
      <c r="J124" s="61">
        <v>0</v>
      </c>
      <c r="K124" s="61">
        <v>1.69</v>
      </c>
      <c r="L124" s="61">
        <v>2.17</v>
      </c>
      <c r="M124" s="61" t="s">
        <v>301</v>
      </c>
      <c r="N124" s="62" t="str">
        <f>INDEX('Lookup Table'!$A$6:$C$195,MATCH(BACI_Sites_2018!M124,'Lookup Table'!$A$6:$A$195,0),3)</f>
        <v>Limnephilidae</v>
      </c>
      <c r="O124" s="61">
        <v>8</v>
      </c>
      <c r="P124" s="61">
        <v>1</v>
      </c>
      <c r="Q124" s="62">
        <f t="shared" si="23"/>
        <v>-5.521460917862246</v>
      </c>
      <c r="R124" s="62">
        <f t="shared" si="24"/>
        <v>2.9329999999999998</v>
      </c>
      <c r="S124" s="62">
        <f t="shared" si="27"/>
        <v>1.7816521783473152</v>
      </c>
      <c r="T124" s="36"/>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row>
    <row r="125" spans="1:50" x14ac:dyDescent="0.2">
      <c r="A125" s="35" t="s">
        <v>257</v>
      </c>
      <c r="B125" s="23">
        <v>18.600000000000001</v>
      </c>
      <c r="C125" s="23" t="s">
        <v>300</v>
      </c>
      <c r="D125" s="23" t="s">
        <v>263</v>
      </c>
      <c r="E125" s="70">
        <v>43287</v>
      </c>
      <c r="F125" s="73">
        <v>0.66736111111111107</v>
      </c>
      <c r="G125" s="73">
        <v>0.75069444444444444</v>
      </c>
      <c r="H125" s="77">
        <f t="shared" si="17"/>
        <v>8.333333333333337E-2</v>
      </c>
      <c r="I125" s="77">
        <f t="shared" si="18"/>
        <v>2.0000000000000009</v>
      </c>
      <c r="J125" s="61">
        <v>0</v>
      </c>
      <c r="K125" s="61">
        <v>1.69</v>
      </c>
      <c r="L125" s="61">
        <v>2.17</v>
      </c>
      <c r="M125" s="67" t="s">
        <v>4</v>
      </c>
      <c r="N125" s="62" t="str">
        <f>INDEX('Lookup Table'!$A$6:$C$195,MATCH(BACI_Sites_2018!M125,'Lookup Table'!$A$6:$A$195,0),3)</f>
        <v>Formicidae</v>
      </c>
      <c r="O125" s="61">
        <v>2</v>
      </c>
      <c r="P125" s="61">
        <v>1</v>
      </c>
      <c r="Q125" s="62">
        <f t="shared" si="23"/>
        <v>-3.6119184129778081</v>
      </c>
      <c r="R125" s="62">
        <f t="shared" si="24"/>
        <v>2.6659999999999999</v>
      </c>
      <c r="S125" s="62">
        <f t="shared" si="27"/>
        <v>0.17136011012928679</v>
      </c>
      <c r="T125" s="36"/>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row>
    <row r="126" spans="1:50" x14ac:dyDescent="0.2">
      <c r="A126" s="35" t="s">
        <v>257</v>
      </c>
      <c r="B126" s="23">
        <v>18.600000000000001</v>
      </c>
      <c r="C126" s="23" t="s">
        <v>300</v>
      </c>
      <c r="D126" s="23" t="s">
        <v>263</v>
      </c>
      <c r="E126" s="70">
        <v>43287</v>
      </c>
      <c r="F126" s="73">
        <v>0.66736111111111107</v>
      </c>
      <c r="G126" s="73">
        <v>0.75069444444444444</v>
      </c>
      <c r="H126" s="77">
        <f t="shared" si="17"/>
        <v>8.333333333333337E-2</v>
      </c>
      <c r="I126" s="77">
        <f t="shared" si="18"/>
        <v>2.0000000000000009</v>
      </c>
      <c r="J126" s="61">
        <v>0</v>
      </c>
      <c r="K126" s="61">
        <v>1.69</v>
      </c>
      <c r="L126" s="61">
        <v>2.17</v>
      </c>
      <c r="M126" s="67" t="s">
        <v>4</v>
      </c>
      <c r="N126" s="62" t="str">
        <f>INDEX('Lookup Table'!$A$6:$C$195,MATCH(BACI_Sites_2018!M126,'Lookup Table'!$A$6:$A$195,0),3)</f>
        <v>Formicidae</v>
      </c>
      <c r="O126" s="61">
        <v>3</v>
      </c>
      <c r="P126" s="61">
        <v>4</v>
      </c>
      <c r="Q126" s="62">
        <f t="shared" si="23"/>
        <v>-3.6119184129778081</v>
      </c>
      <c r="R126" s="62">
        <f t="shared" si="24"/>
        <v>2.6659999999999999</v>
      </c>
      <c r="S126" s="62">
        <f t="shared" si="27"/>
        <v>2.0203612048931134</v>
      </c>
      <c r="T126" s="36"/>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row>
    <row r="127" spans="1:50" x14ac:dyDescent="0.2">
      <c r="A127" s="35" t="s">
        <v>257</v>
      </c>
      <c r="B127" s="23">
        <v>18.600000000000001</v>
      </c>
      <c r="C127" s="23" t="s">
        <v>300</v>
      </c>
      <c r="D127" s="23" t="s">
        <v>263</v>
      </c>
      <c r="E127" s="70">
        <v>43287</v>
      </c>
      <c r="F127" s="73">
        <v>0.66736111111111107</v>
      </c>
      <c r="G127" s="73">
        <v>0.75069444444444444</v>
      </c>
      <c r="H127" s="77">
        <f t="shared" si="17"/>
        <v>8.333333333333337E-2</v>
      </c>
      <c r="I127" s="77">
        <f t="shared" si="18"/>
        <v>2.0000000000000009</v>
      </c>
      <c r="J127" s="61">
        <v>0</v>
      </c>
      <c r="K127" s="61">
        <v>1.69</v>
      </c>
      <c r="L127" s="61">
        <v>2.17</v>
      </c>
      <c r="M127" s="68" t="s">
        <v>60</v>
      </c>
      <c r="N127" s="62" t="str">
        <f>INDEX('Lookup Table'!$A$6:$C$195,MATCH(BACI_Sites_2018!M127,'Lookup Table'!$A$6:$A$195,0),3)</f>
        <v>Trichoptera</v>
      </c>
      <c r="O127" s="61">
        <v>3</v>
      </c>
      <c r="P127" s="61">
        <v>1</v>
      </c>
      <c r="Q127" s="62">
        <f t="shared" si="23"/>
        <v>-6.266</v>
      </c>
      <c r="R127" s="62">
        <f t="shared" si="24"/>
        <v>3.12</v>
      </c>
      <c r="S127" s="62">
        <f t="shared" si="27"/>
        <v>5.8523338279353021E-2</v>
      </c>
      <c r="T127" s="36"/>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row>
    <row r="128" spans="1:50" x14ac:dyDescent="0.2">
      <c r="A128" s="35" t="s">
        <v>257</v>
      </c>
      <c r="B128" s="23">
        <v>18.600000000000001</v>
      </c>
      <c r="C128" s="23" t="s">
        <v>300</v>
      </c>
      <c r="D128" s="23" t="s">
        <v>263</v>
      </c>
      <c r="E128" s="70">
        <v>43287</v>
      </c>
      <c r="F128" s="73">
        <v>0.66736111111111107</v>
      </c>
      <c r="G128" s="73">
        <v>0.75069444444444444</v>
      </c>
      <c r="H128" s="77">
        <f t="shared" si="17"/>
        <v>8.333333333333337E-2</v>
      </c>
      <c r="I128" s="77">
        <f t="shared" si="18"/>
        <v>2.0000000000000009</v>
      </c>
      <c r="J128" s="61">
        <v>0</v>
      </c>
      <c r="K128" s="61">
        <v>1.69</v>
      </c>
      <c r="L128" s="61">
        <v>2.17</v>
      </c>
      <c r="M128" s="68" t="s">
        <v>57</v>
      </c>
      <c r="N128" s="62" t="str">
        <f>INDEX('Lookup Table'!$A$6:$C$195,MATCH(BACI_Sites_2018!M128,'Lookup Table'!$A$6:$A$195,0),3)</f>
        <v>Culicidae (adult)</v>
      </c>
      <c r="O128" s="61">
        <v>4</v>
      </c>
      <c r="P128" s="61">
        <v>1</v>
      </c>
      <c r="Q128" s="62">
        <f t="shared" si="23"/>
        <v>-3.4420193761824103</v>
      </c>
      <c r="R128" s="62">
        <f t="shared" si="24"/>
        <v>2.0379999999999998</v>
      </c>
      <c r="S128" s="62">
        <f t="shared" si="27"/>
        <v>0.53969480872485764</v>
      </c>
      <c r="T128" s="36"/>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row>
    <row r="129" spans="1:50" x14ac:dyDescent="0.2">
      <c r="A129" s="35" t="s">
        <v>257</v>
      </c>
      <c r="B129" s="23">
        <v>18.600000000000001</v>
      </c>
      <c r="C129" s="23" t="s">
        <v>300</v>
      </c>
      <c r="D129" s="23" t="s">
        <v>263</v>
      </c>
      <c r="E129" s="70">
        <v>43287</v>
      </c>
      <c r="F129" s="73">
        <v>0.66736111111111107</v>
      </c>
      <c r="G129" s="73">
        <v>0.75069444444444444</v>
      </c>
      <c r="H129" s="77">
        <f t="shared" si="17"/>
        <v>8.333333333333337E-2</v>
      </c>
      <c r="I129" s="77">
        <f t="shared" si="18"/>
        <v>2.0000000000000009</v>
      </c>
      <c r="J129" s="61">
        <v>0</v>
      </c>
      <c r="K129" s="61">
        <v>1.69</v>
      </c>
      <c r="L129" s="61">
        <v>2.17</v>
      </c>
      <c r="M129" s="61" t="s">
        <v>276</v>
      </c>
      <c r="N129" s="62" t="str">
        <f>INDEX('Lookup Table'!$A$6:$C$195,MATCH(BACI_Sites_2018!M129,'Lookup Table'!$A$6:$A$195,0),3)</f>
        <v>Veliidae</v>
      </c>
      <c r="O129" s="61">
        <v>2</v>
      </c>
      <c r="P129" s="61">
        <v>2</v>
      </c>
      <c r="Q129" s="62">
        <f t="shared" si="23"/>
        <v>-4.3740584650247047</v>
      </c>
      <c r="R129" s="62">
        <f t="shared" si="24"/>
        <v>2.7189999999999999</v>
      </c>
      <c r="S129" s="62">
        <f t="shared" si="27"/>
        <v>0.16592090160818748</v>
      </c>
      <c r="T129" s="36"/>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row>
    <row r="130" spans="1:50" ht="16" thickBot="1" x14ac:dyDescent="0.25">
      <c r="A130" s="39" t="s">
        <v>257</v>
      </c>
      <c r="B130" s="40">
        <v>18.600000000000001</v>
      </c>
      <c r="C130" s="40" t="s">
        <v>300</v>
      </c>
      <c r="D130" s="40" t="s">
        <v>263</v>
      </c>
      <c r="E130" s="71">
        <v>43287</v>
      </c>
      <c r="F130" s="75">
        <v>0.66736111111111107</v>
      </c>
      <c r="G130" s="75">
        <v>0.75069444444444444</v>
      </c>
      <c r="H130" s="79">
        <f t="shared" si="17"/>
        <v>8.333333333333337E-2</v>
      </c>
      <c r="I130" s="79">
        <f t="shared" si="18"/>
        <v>2.0000000000000009</v>
      </c>
      <c r="J130" s="63">
        <v>0</v>
      </c>
      <c r="K130" s="63">
        <v>1.69</v>
      </c>
      <c r="L130" s="63">
        <v>2.17</v>
      </c>
      <c r="M130" s="63" t="s">
        <v>303</v>
      </c>
      <c r="N130" s="64" t="str">
        <f>INDEX('Lookup Table'!$A$6:$C$195,MATCH(BACI_Sites_2018!M130,'Lookup Table'!$A$6:$A$195,0),3)</f>
        <v>Hemiptera</v>
      </c>
      <c r="O130" s="63">
        <v>4</v>
      </c>
      <c r="P130" s="63">
        <v>1</v>
      </c>
      <c r="Q130" s="64">
        <f t="shared" si="23"/>
        <v>-3.4609999999999999</v>
      </c>
      <c r="R130" s="64">
        <f t="shared" si="24"/>
        <v>2.4</v>
      </c>
      <c r="S130" s="64">
        <f t="shared" si="27"/>
        <v>0.8746831842676237</v>
      </c>
      <c r="T130" s="41"/>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row>
    <row r="131" spans="1:50" x14ac:dyDescent="0.2">
      <c r="A131" s="35" t="s">
        <v>257</v>
      </c>
      <c r="B131" s="23">
        <v>18.399999999999999</v>
      </c>
      <c r="C131" s="23" t="s">
        <v>305</v>
      </c>
      <c r="D131" s="23" t="s">
        <v>262</v>
      </c>
      <c r="E131" s="70">
        <v>43282</v>
      </c>
      <c r="F131" s="73">
        <v>0.7055555555555556</v>
      </c>
      <c r="G131" s="73">
        <v>0.77361111111111114</v>
      </c>
      <c r="H131" s="77">
        <f t="shared" ref="H131:H141" si="28">G131-F131</f>
        <v>6.8055555555555536E-2</v>
      </c>
      <c r="I131" s="77">
        <f t="shared" ref="I131:I141" si="29">H131*24</f>
        <v>1.6333333333333329</v>
      </c>
      <c r="J131" s="61">
        <v>3</v>
      </c>
      <c r="K131" s="61">
        <v>3.07</v>
      </c>
      <c r="L131" s="61">
        <v>3.55</v>
      </c>
      <c r="M131" s="61" t="s">
        <v>296</v>
      </c>
      <c r="N131" s="62" t="str">
        <f>INDEX('Lookup Table'!$A$6:$C$195,MATCH(BACI_Sites_2018!M131,'Lookup Table'!$A$6:$A$195,0),3)</f>
        <v>Simuliidae</v>
      </c>
      <c r="O131" s="61">
        <v>2</v>
      </c>
      <c r="P131" s="61">
        <v>3</v>
      </c>
      <c r="Q131" s="62">
        <f t="shared" si="23"/>
        <v>-6.2146080984221914</v>
      </c>
      <c r="R131" s="62">
        <f t="shared" si="24"/>
        <v>3.0110000000000001</v>
      </c>
      <c r="S131" s="62">
        <f t="shared" ref="S131:S134" si="30">(P131)*EXP(Q131+R131*LN(O131))</f>
        <v>4.836738049970421E-2</v>
      </c>
      <c r="T131" s="36" t="s">
        <v>307</v>
      </c>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row>
    <row r="132" spans="1:50" x14ac:dyDescent="0.2">
      <c r="A132" s="35" t="s">
        <v>257</v>
      </c>
      <c r="B132" s="23">
        <v>18.399999999999999</v>
      </c>
      <c r="C132" s="23" t="s">
        <v>305</v>
      </c>
      <c r="D132" s="23" t="s">
        <v>262</v>
      </c>
      <c r="E132" s="70">
        <v>43282</v>
      </c>
      <c r="F132" s="73">
        <v>0.7055555555555556</v>
      </c>
      <c r="G132" s="73">
        <v>0.77361111111111114</v>
      </c>
      <c r="H132" s="77">
        <f t="shared" si="28"/>
        <v>6.8055555555555536E-2</v>
      </c>
      <c r="I132" s="77">
        <f t="shared" si="29"/>
        <v>1.6333333333333329</v>
      </c>
      <c r="J132" s="61">
        <v>3</v>
      </c>
      <c r="K132" s="61">
        <v>3.07</v>
      </c>
      <c r="L132" s="61">
        <v>3.55</v>
      </c>
      <c r="M132" s="61" t="s">
        <v>296</v>
      </c>
      <c r="N132" s="62" t="str">
        <f>INDEX('Lookup Table'!$A$6:$C$195,MATCH(BACI_Sites_2018!M132,'Lookup Table'!$A$6:$A$195,0),3)</f>
        <v>Simuliidae</v>
      </c>
      <c r="O132" s="61">
        <v>3</v>
      </c>
      <c r="P132" s="61">
        <v>1</v>
      </c>
      <c r="Q132" s="62">
        <f t="shared" si="23"/>
        <v>-6.2146080984221914</v>
      </c>
      <c r="R132" s="62">
        <f t="shared" si="24"/>
        <v>3.0110000000000001</v>
      </c>
      <c r="S132" s="62">
        <f t="shared" si="30"/>
        <v>5.4656534733610096E-2</v>
      </c>
      <c r="T132" s="36"/>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row>
    <row r="133" spans="1:50" x14ac:dyDescent="0.2">
      <c r="A133" s="35" t="s">
        <v>257</v>
      </c>
      <c r="B133" s="23">
        <v>18.399999999999999</v>
      </c>
      <c r="C133" s="23" t="s">
        <v>305</v>
      </c>
      <c r="D133" s="23" t="s">
        <v>262</v>
      </c>
      <c r="E133" s="70">
        <v>43282</v>
      </c>
      <c r="F133" s="73">
        <v>0.7055555555555556</v>
      </c>
      <c r="G133" s="73">
        <v>0.77361111111111114</v>
      </c>
      <c r="H133" s="77">
        <f t="shared" si="28"/>
        <v>6.8055555555555536E-2</v>
      </c>
      <c r="I133" s="77">
        <f t="shared" si="29"/>
        <v>1.6333333333333329</v>
      </c>
      <c r="J133" s="61">
        <v>3</v>
      </c>
      <c r="K133" s="61">
        <v>3.07</v>
      </c>
      <c r="L133" s="61">
        <v>3.55</v>
      </c>
      <c r="M133" s="61" t="s">
        <v>47</v>
      </c>
      <c r="N133" s="62" t="str">
        <f>INDEX('Lookup Table'!$A$6:$C$195,MATCH(BACI_Sites_2018!M133,'Lookup Table'!$A$6:$A$195,0),3)</f>
        <v>Brachycentridae</v>
      </c>
      <c r="O133" s="61">
        <v>1</v>
      </c>
      <c r="P133" s="61">
        <v>1</v>
      </c>
      <c r="Q133" s="62">
        <f t="shared" si="23"/>
        <v>-4.7914997641795845</v>
      </c>
      <c r="R133" s="62">
        <f t="shared" si="24"/>
        <v>2.8180000000000001</v>
      </c>
      <c r="S133" s="62">
        <f t="shared" si="30"/>
        <v>8.3000000000000036E-3</v>
      </c>
      <c r="T133" s="36"/>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row>
    <row r="134" spans="1:50" x14ac:dyDescent="0.2">
      <c r="A134" s="35" t="s">
        <v>257</v>
      </c>
      <c r="B134" s="23">
        <v>18.399999999999999</v>
      </c>
      <c r="C134" s="23" t="s">
        <v>305</v>
      </c>
      <c r="D134" s="23" t="s">
        <v>262</v>
      </c>
      <c r="E134" s="70">
        <v>43282</v>
      </c>
      <c r="F134" s="73">
        <v>0.7055555555555556</v>
      </c>
      <c r="G134" s="73">
        <v>0.77361111111111114</v>
      </c>
      <c r="H134" s="77">
        <f t="shared" si="28"/>
        <v>6.8055555555555536E-2</v>
      </c>
      <c r="I134" s="77">
        <f t="shared" si="29"/>
        <v>1.6333333333333329</v>
      </c>
      <c r="J134" s="61">
        <v>3</v>
      </c>
      <c r="K134" s="61">
        <v>3.07</v>
      </c>
      <c r="L134" s="61">
        <v>3.55</v>
      </c>
      <c r="M134" s="61" t="s">
        <v>261</v>
      </c>
      <c r="N134" s="62" t="str">
        <f>INDEX('Lookup Table'!$A$6:$C$195,MATCH(BACI_Sites_2018!M134,'Lookup Table'!$A$6:$A$195,0),3)</f>
        <v>Baetidae</v>
      </c>
      <c r="O134" s="61">
        <v>2</v>
      </c>
      <c r="P134" s="61">
        <v>2</v>
      </c>
      <c r="Q134" s="62">
        <f t="shared" si="23"/>
        <v>-5.2400484584240612</v>
      </c>
      <c r="R134" s="62">
        <f t="shared" si="24"/>
        <v>2.875</v>
      </c>
      <c r="S134" s="62">
        <f t="shared" si="30"/>
        <v>7.7761942863756095E-2</v>
      </c>
      <c r="T134" s="36"/>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row>
    <row r="135" spans="1:50" x14ac:dyDescent="0.2">
      <c r="A135" s="35" t="s">
        <v>257</v>
      </c>
      <c r="B135" s="23">
        <v>18.399999999999999</v>
      </c>
      <c r="C135" s="23" t="s">
        <v>305</v>
      </c>
      <c r="D135" s="23" t="s">
        <v>262</v>
      </c>
      <c r="E135" s="70">
        <v>43282</v>
      </c>
      <c r="F135" s="73">
        <v>0.7055555555555556</v>
      </c>
      <c r="G135" s="73">
        <v>0.77361111111111114</v>
      </c>
      <c r="H135" s="77">
        <f t="shared" si="28"/>
        <v>6.8055555555555536E-2</v>
      </c>
      <c r="I135" s="77">
        <f t="shared" si="29"/>
        <v>1.6333333333333329</v>
      </c>
      <c r="J135" s="61">
        <v>3</v>
      </c>
      <c r="K135" s="61">
        <v>3.07</v>
      </c>
      <c r="L135" s="61">
        <v>3.55</v>
      </c>
      <c r="M135" s="61" t="s">
        <v>260</v>
      </c>
      <c r="N135" s="62" t="str">
        <f>INDEX('Lookup Table'!$A$6:$C$195,MATCH(BACI_Sites_2018!M135,'Lookup Table'!$A$6:$A$195,0),3)</f>
        <v>Chironomidae</v>
      </c>
      <c r="O135" s="61">
        <v>2</v>
      </c>
      <c r="P135" s="61">
        <v>3</v>
      </c>
      <c r="Q135" s="62">
        <f t="shared" si="23"/>
        <v>-6.3199686140800182</v>
      </c>
      <c r="R135" s="62">
        <f t="shared" si="24"/>
        <v>2.617</v>
      </c>
      <c r="S135" s="62">
        <f t="shared" ref="S135:S140" si="31">(P135)*EXP(Q135+R135*LN(O135))</f>
        <v>3.3127545448938783E-2</v>
      </c>
      <c r="T135" s="36"/>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row>
    <row r="136" spans="1:50" ht="16" thickBot="1" x14ac:dyDescent="0.25">
      <c r="A136" s="35" t="s">
        <v>257</v>
      </c>
      <c r="B136" s="23">
        <v>18.399999999999999</v>
      </c>
      <c r="C136" s="23" t="s">
        <v>305</v>
      </c>
      <c r="D136" s="23" t="s">
        <v>262</v>
      </c>
      <c r="E136" s="70">
        <v>43282</v>
      </c>
      <c r="F136" s="73">
        <v>0.7055555555555556</v>
      </c>
      <c r="G136" s="73">
        <v>0.77361111111111114</v>
      </c>
      <c r="H136" s="77">
        <f t="shared" si="28"/>
        <v>6.8055555555555536E-2</v>
      </c>
      <c r="I136" s="77">
        <f t="shared" si="29"/>
        <v>1.6333333333333329</v>
      </c>
      <c r="J136" s="61">
        <v>3</v>
      </c>
      <c r="K136" s="61">
        <v>3.07</v>
      </c>
      <c r="L136" s="61">
        <v>3.55</v>
      </c>
      <c r="M136" s="61" t="s">
        <v>306</v>
      </c>
      <c r="N136" s="62" t="str">
        <f>INDEX('Lookup Table'!$A$6:$C$195,MATCH(BACI_Sites_2018!M136,'Lookup Table'!$A$6:$A$195,0),3)</f>
        <v>Elmidae</v>
      </c>
      <c r="O136" s="61">
        <v>3</v>
      </c>
      <c r="P136" s="61">
        <v>1</v>
      </c>
      <c r="Q136" s="62">
        <f t="shared" si="23"/>
        <v>-4.9062752787720125</v>
      </c>
      <c r="R136" s="62">
        <f t="shared" si="24"/>
        <v>2.879</v>
      </c>
      <c r="S136" s="62">
        <f t="shared" si="31"/>
        <v>0.17492980502023356</v>
      </c>
      <c r="T136" s="36"/>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row>
    <row r="137" spans="1:50" x14ac:dyDescent="0.2">
      <c r="A137" s="37" t="s">
        <v>257</v>
      </c>
      <c r="B137" s="34">
        <v>18.399999999999999</v>
      </c>
      <c r="C137" s="34" t="s">
        <v>305</v>
      </c>
      <c r="D137" s="34" t="s">
        <v>263</v>
      </c>
      <c r="E137" s="69">
        <v>43288</v>
      </c>
      <c r="F137" s="74">
        <v>0.70347222222222217</v>
      </c>
      <c r="G137" s="74">
        <v>0.78680555555555554</v>
      </c>
      <c r="H137" s="76">
        <f t="shared" si="28"/>
        <v>8.333333333333337E-2</v>
      </c>
      <c r="I137" s="76">
        <f t="shared" si="29"/>
        <v>2.0000000000000009</v>
      </c>
      <c r="J137" s="65">
        <v>6.5</v>
      </c>
      <c r="K137" s="65"/>
      <c r="L137" s="65"/>
      <c r="M137" s="65" t="s">
        <v>268</v>
      </c>
      <c r="N137" s="66" t="str">
        <f>INDEX('Lookup Table'!$A$6:$C$195,MATCH(BACI_Sites_2018!M137,'Lookup Table'!$A$6:$A$195,0),3)</f>
        <v>Hemiptera</v>
      </c>
      <c r="O137" s="65">
        <v>2</v>
      </c>
      <c r="P137" s="65">
        <v>1</v>
      </c>
      <c r="Q137" s="66">
        <f t="shared" si="23"/>
        <v>-3.4609999999999999</v>
      </c>
      <c r="R137" s="66">
        <f t="shared" si="24"/>
        <v>2.4</v>
      </c>
      <c r="S137" s="66">
        <f t="shared" si="31"/>
        <v>0.16572147410531307</v>
      </c>
      <c r="T137" s="38" t="s">
        <v>312</v>
      </c>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row>
    <row r="138" spans="1:50" x14ac:dyDescent="0.2">
      <c r="A138" s="35" t="s">
        <v>257</v>
      </c>
      <c r="B138" s="23">
        <v>18.399999999999999</v>
      </c>
      <c r="C138" s="23" t="s">
        <v>305</v>
      </c>
      <c r="D138" s="23" t="s">
        <v>263</v>
      </c>
      <c r="E138" s="70">
        <v>43288</v>
      </c>
      <c r="F138" s="73">
        <v>0.70347222222222217</v>
      </c>
      <c r="G138" s="73">
        <v>0.78680555555555554</v>
      </c>
      <c r="H138" s="77">
        <f t="shared" si="28"/>
        <v>8.333333333333337E-2</v>
      </c>
      <c r="I138" s="77">
        <f t="shared" si="29"/>
        <v>2.0000000000000009</v>
      </c>
      <c r="J138" s="61">
        <v>6.5</v>
      </c>
      <c r="K138" s="61"/>
      <c r="L138" s="61"/>
      <c r="M138" s="61" t="s">
        <v>268</v>
      </c>
      <c r="N138" s="62" t="str">
        <f>INDEX('Lookup Table'!$A$6:$C$195,MATCH(BACI_Sites_2018!M138,'Lookup Table'!$A$6:$A$195,0),3)</f>
        <v>Hemiptera</v>
      </c>
      <c r="O138" s="61">
        <v>6</v>
      </c>
      <c r="P138" s="61">
        <v>1</v>
      </c>
      <c r="Q138" s="62">
        <f t="shared" si="23"/>
        <v>-3.4609999999999999</v>
      </c>
      <c r="R138" s="62">
        <f t="shared" si="24"/>
        <v>2.4</v>
      </c>
      <c r="S138" s="62">
        <f t="shared" si="31"/>
        <v>2.3145672248375293</v>
      </c>
      <c r="T138" s="36" t="s">
        <v>313</v>
      </c>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row>
    <row r="139" spans="1:50" x14ac:dyDescent="0.2">
      <c r="A139" s="35" t="s">
        <v>257</v>
      </c>
      <c r="B139" s="23">
        <v>18.399999999999999</v>
      </c>
      <c r="C139" s="23" t="s">
        <v>305</v>
      </c>
      <c r="D139" s="23" t="s">
        <v>263</v>
      </c>
      <c r="E139" s="70">
        <v>43288</v>
      </c>
      <c r="F139" s="73">
        <v>0.70347222222222217</v>
      </c>
      <c r="G139" s="73">
        <v>0.78680555555555554</v>
      </c>
      <c r="H139" s="77">
        <f t="shared" si="28"/>
        <v>8.333333333333337E-2</v>
      </c>
      <c r="I139" s="77">
        <f t="shared" si="29"/>
        <v>2.0000000000000009</v>
      </c>
      <c r="J139" s="61">
        <v>6.5</v>
      </c>
      <c r="K139" s="61"/>
      <c r="L139" s="61"/>
      <c r="M139" s="61" t="s">
        <v>11</v>
      </c>
      <c r="N139" s="62" t="str">
        <f>INDEX('Lookup Table'!$A$6:$C$195,MATCH(BACI_Sites_2018!M139,'Lookup Table'!$A$6:$A$195,0),3)</f>
        <v>Coleoptera</v>
      </c>
      <c r="O139" s="61">
        <v>3</v>
      </c>
      <c r="P139" s="61">
        <v>1</v>
      </c>
      <c r="Q139" s="62">
        <f t="shared" si="23"/>
        <v>-1.8781000000000001</v>
      </c>
      <c r="R139" s="62">
        <f t="shared" si="24"/>
        <v>2.1800000000000002</v>
      </c>
      <c r="S139" s="62">
        <f t="shared" si="31"/>
        <v>1.6767791644673451</v>
      </c>
      <c r="T139" s="36"/>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row>
    <row r="140" spans="1:50" x14ac:dyDescent="0.2">
      <c r="A140" s="35" t="s">
        <v>257</v>
      </c>
      <c r="B140" s="23">
        <v>18.399999999999999</v>
      </c>
      <c r="C140" s="23" t="s">
        <v>305</v>
      </c>
      <c r="D140" s="23" t="s">
        <v>263</v>
      </c>
      <c r="E140" s="70">
        <v>43288</v>
      </c>
      <c r="F140" s="73">
        <v>0.70347222222222217</v>
      </c>
      <c r="G140" s="73">
        <v>0.78680555555555554</v>
      </c>
      <c r="H140" s="77">
        <f t="shared" si="28"/>
        <v>8.333333333333337E-2</v>
      </c>
      <c r="I140" s="77">
        <f t="shared" si="29"/>
        <v>2.0000000000000009</v>
      </c>
      <c r="J140" s="61">
        <v>6.5</v>
      </c>
      <c r="K140" s="61"/>
      <c r="L140" s="61"/>
      <c r="M140" s="61" t="s">
        <v>22</v>
      </c>
      <c r="N140" s="62" t="str">
        <f>INDEX('Lookup Table'!$A$6:$C$195,MATCH(BACI_Sites_2018!M140,'Lookup Table'!$A$6:$A$195,0),3)</f>
        <v>Araneae</v>
      </c>
      <c r="O140" s="61">
        <v>3</v>
      </c>
      <c r="P140" s="61">
        <v>1</v>
      </c>
      <c r="Q140" s="62">
        <f t="shared" si="23"/>
        <v>-2.9957322735539909</v>
      </c>
      <c r="R140" s="62">
        <f t="shared" si="24"/>
        <v>2.06</v>
      </c>
      <c r="S140" s="62">
        <f t="shared" si="31"/>
        <v>0.48066199985227437</v>
      </c>
      <c r="T140" s="36"/>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row>
    <row r="141" spans="1:50" ht="16" thickBot="1" x14ac:dyDescent="0.25">
      <c r="A141" s="39" t="s">
        <v>257</v>
      </c>
      <c r="B141" s="40">
        <v>18.399999999999999</v>
      </c>
      <c r="C141" s="40" t="s">
        <v>305</v>
      </c>
      <c r="D141" s="40" t="s">
        <v>263</v>
      </c>
      <c r="E141" s="71">
        <v>43288</v>
      </c>
      <c r="F141" s="75">
        <v>0.70347222222222217</v>
      </c>
      <c r="G141" s="75">
        <v>0.78680555555555554</v>
      </c>
      <c r="H141" s="79">
        <f t="shared" si="28"/>
        <v>8.333333333333337E-2</v>
      </c>
      <c r="I141" s="79">
        <f t="shared" si="29"/>
        <v>2.0000000000000009</v>
      </c>
      <c r="J141" s="63">
        <v>6.5</v>
      </c>
      <c r="K141" s="63"/>
      <c r="L141" s="63"/>
      <c r="M141" s="63" t="s">
        <v>47</v>
      </c>
      <c r="N141" s="64" t="str">
        <f>INDEX('Lookup Table'!$A$6:$C$195,MATCH(BACI_Sites_2018!M141,'Lookup Table'!$A$6:$A$195,0),3)</f>
        <v>Brachycentridae</v>
      </c>
      <c r="O141" s="63">
        <v>1</v>
      </c>
      <c r="P141" s="63">
        <v>1</v>
      </c>
      <c r="Q141" s="64">
        <f t="shared" si="23"/>
        <v>-4.7914997641795845</v>
      </c>
      <c r="R141" s="64">
        <f t="shared" si="24"/>
        <v>2.8180000000000001</v>
      </c>
      <c r="S141" s="64">
        <f t="shared" ref="S141" si="32">(P141)*EXP(Q141+R141*LN(O141))</f>
        <v>8.3000000000000036E-3</v>
      </c>
      <c r="T141" s="41"/>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row>
    <row r="142" spans="1:50" x14ac:dyDescent="0.2">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row>
    <row r="143" spans="1:50" x14ac:dyDescent="0.2">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row>
    <row r="144" spans="1:50" x14ac:dyDescent="0.2">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row>
    <row r="145" spans="4:50" x14ac:dyDescent="0.2">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row>
    <row r="146" spans="4:50" x14ac:dyDescent="0.2">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row>
    <row r="147" spans="4:50" x14ac:dyDescent="0.2">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row>
    <row r="148" spans="4:50" x14ac:dyDescent="0.2">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row>
    <row r="149" spans="4:50" x14ac:dyDescent="0.2">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row>
    <row r="150" spans="4:50" x14ac:dyDescent="0.2">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row>
    <row r="151" spans="4:50" x14ac:dyDescent="0.2">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row>
    <row r="152" spans="4:50" x14ac:dyDescent="0.2">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row>
    <row r="153" spans="4:50" x14ac:dyDescent="0.2">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row>
    <row r="154" spans="4:50" x14ac:dyDescent="0.2">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row>
    <row r="155" spans="4:50" x14ac:dyDescent="0.2">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row>
    <row r="156" spans="4:50" x14ac:dyDescent="0.2">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row>
    <row r="157" spans="4:50" x14ac:dyDescent="0.2">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row>
    <row r="158" spans="4:50" x14ac:dyDescent="0.2">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row>
    <row r="159" spans="4:50" x14ac:dyDescent="0.2">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row>
    <row r="160" spans="4:50" x14ac:dyDescent="0.2">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row>
    <row r="161" spans="4:50" x14ac:dyDescent="0.2">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row>
    <row r="162" spans="4:50" x14ac:dyDescent="0.2">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row>
    <row r="163" spans="4:50" x14ac:dyDescent="0.2">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row>
    <row r="164" spans="4:50" x14ac:dyDescent="0.2">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row>
    <row r="165" spans="4:50" x14ac:dyDescent="0.2">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row>
    <row r="166" spans="4:50" x14ac:dyDescent="0.2">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row>
    <row r="167" spans="4:50" x14ac:dyDescent="0.2">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row>
    <row r="168" spans="4:50" x14ac:dyDescent="0.2">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row>
    <row r="169" spans="4:50" x14ac:dyDescent="0.2">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row>
    <row r="170" spans="4:50" x14ac:dyDescent="0.2">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row>
    <row r="171" spans="4:50" x14ac:dyDescent="0.2">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row>
    <row r="172" spans="4:50" x14ac:dyDescent="0.2">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row>
    <row r="173" spans="4:50" x14ac:dyDescent="0.2">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row>
    <row r="174" spans="4:50" x14ac:dyDescent="0.2">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row>
    <row r="175" spans="4:50" x14ac:dyDescent="0.2">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row>
    <row r="176" spans="4:50" x14ac:dyDescent="0.2">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row>
    <row r="177" spans="4:50" x14ac:dyDescent="0.2">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row>
    <row r="178" spans="4:50" x14ac:dyDescent="0.2">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row>
    <row r="179" spans="4:50" x14ac:dyDescent="0.2">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row>
    <row r="180" spans="4:50" x14ac:dyDescent="0.2">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row>
    <row r="181" spans="4:50" x14ac:dyDescent="0.2">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row>
    <row r="182" spans="4:50" x14ac:dyDescent="0.2">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row>
    <row r="183" spans="4:50" x14ac:dyDescent="0.2">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row>
    <row r="184" spans="4:50" x14ac:dyDescent="0.2">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row>
    <row r="185" spans="4:50" x14ac:dyDescent="0.2">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row>
    <row r="186" spans="4:50" x14ac:dyDescent="0.2">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row>
    <row r="187" spans="4:50" x14ac:dyDescent="0.2">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row>
    <row r="188" spans="4:50" x14ac:dyDescent="0.2">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row>
    <row r="189" spans="4:50" x14ac:dyDescent="0.2">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row>
    <row r="190" spans="4:50" x14ac:dyDescent="0.2">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row>
    <row r="191" spans="4:50" x14ac:dyDescent="0.2">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row>
    <row r="192" spans="4:50" x14ac:dyDescent="0.2">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row>
    <row r="193" spans="4:50" x14ac:dyDescent="0.2">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row>
    <row r="194" spans="4:50" x14ac:dyDescent="0.2">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row>
    <row r="195" spans="4:50" x14ac:dyDescent="0.2">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row>
    <row r="196" spans="4:50" x14ac:dyDescent="0.2">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row>
    <row r="197" spans="4:50" x14ac:dyDescent="0.2">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row>
    <row r="198" spans="4:50" x14ac:dyDescent="0.2">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row>
    <row r="199" spans="4:50" x14ac:dyDescent="0.2">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row>
    <row r="200" spans="4:50" x14ac:dyDescent="0.2">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row>
    <row r="201" spans="4:50" x14ac:dyDescent="0.2">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row>
    <row r="202" spans="4:50" x14ac:dyDescent="0.2">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row>
    <row r="203" spans="4:50" x14ac:dyDescent="0.2">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row>
    <row r="204" spans="4:50" x14ac:dyDescent="0.2">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row>
    <row r="205" spans="4:50" x14ac:dyDescent="0.2">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row>
    <row r="206" spans="4:50" x14ac:dyDescent="0.2">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row>
    <row r="207" spans="4:50" x14ac:dyDescent="0.2">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row>
    <row r="208" spans="4:50" x14ac:dyDescent="0.2">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row>
    <row r="209" spans="4:50" x14ac:dyDescent="0.2">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row>
    <row r="210" spans="4:50" x14ac:dyDescent="0.2">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row>
    <row r="211" spans="4:50" x14ac:dyDescent="0.2">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row>
    <row r="212" spans="4:50" x14ac:dyDescent="0.2">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row>
    <row r="213" spans="4:50" x14ac:dyDescent="0.2">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row>
    <row r="214" spans="4:50" x14ac:dyDescent="0.2">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row>
    <row r="215" spans="4:50" x14ac:dyDescent="0.2">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row>
    <row r="216" spans="4:50" x14ac:dyDescent="0.2">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row>
    <row r="217" spans="4:50" x14ac:dyDescent="0.2">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row>
    <row r="218" spans="4:50" x14ac:dyDescent="0.2">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row>
    <row r="219" spans="4:50" x14ac:dyDescent="0.2">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row>
    <row r="220" spans="4:50" x14ac:dyDescent="0.2">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row>
    <row r="221" spans="4:50" x14ac:dyDescent="0.2">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row>
    <row r="222" spans="4:50" x14ac:dyDescent="0.2">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row>
    <row r="223" spans="4:50" x14ac:dyDescent="0.2">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row>
    <row r="224" spans="4:50" x14ac:dyDescent="0.2">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row>
    <row r="225" spans="4:50" x14ac:dyDescent="0.2">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row>
    <row r="226" spans="4:50" x14ac:dyDescent="0.2">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row>
    <row r="227" spans="4:50" x14ac:dyDescent="0.2">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row>
    <row r="228" spans="4:50" x14ac:dyDescent="0.2">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row>
    <row r="229" spans="4:50" x14ac:dyDescent="0.2">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row>
    <row r="230" spans="4:50" x14ac:dyDescent="0.2">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row>
    <row r="231" spans="4:50" x14ac:dyDescent="0.2">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row>
    <row r="232" spans="4:50" x14ac:dyDescent="0.2">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row>
    <row r="233" spans="4:50" x14ac:dyDescent="0.2">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row>
    <row r="234" spans="4:50" x14ac:dyDescent="0.2">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row>
    <row r="235" spans="4:50" x14ac:dyDescent="0.2">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row>
    <row r="236" spans="4:50" x14ac:dyDescent="0.2">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row>
    <row r="237" spans="4:50" x14ac:dyDescent="0.2">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row>
    <row r="238" spans="4:50" x14ac:dyDescent="0.2">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row>
    <row r="239" spans="4:50" x14ac:dyDescent="0.2">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row>
    <row r="240" spans="4:50" x14ac:dyDescent="0.2">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row>
    <row r="241" spans="4:50" x14ac:dyDescent="0.2">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row>
    <row r="242" spans="4:50" x14ac:dyDescent="0.2">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row>
    <row r="243" spans="4:50" x14ac:dyDescent="0.2">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row>
    <row r="244" spans="4:50" x14ac:dyDescent="0.2">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row>
    <row r="245" spans="4:50" x14ac:dyDescent="0.2">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row>
    <row r="246" spans="4:50" x14ac:dyDescent="0.2">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row>
    <row r="247" spans="4:50" x14ac:dyDescent="0.2">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row>
    <row r="248" spans="4:50" x14ac:dyDescent="0.2">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row>
    <row r="249" spans="4:50" x14ac:dyDescent="0.2">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row>
    <row r="250" spans="4:50" x14ac:dyDescent="0.2">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row>
    <row r="251" spans="4:50" x14ac:dyDescent="0.2">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row>
    <row r="252" spans="4:50" x14ac:dyDescent="0.2">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row>
    <row r="253" spans="4:50" x14ac:dyDescent="0.2">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row>
    <row r="254" spans="4:50" x14ac:dyDescent="0.2">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row>
    <row r="255" spans="4:50" x14ac:dyDescent="0.2">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row>
    <row r="256" spans="4:50" x14ac:dyDescent="0.2">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row>
    <row r="257" spans="4:50" x14ac:dyDescent="0.2">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row>
    <row r="258" spans="4:50" x14ac:dyDescent="0.2">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row>
    <row r="259" spans="4:50" x14ac:dyDescent="0.2">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row>
    <row r="260" spans="4:50" x14ac:dyDescent="0.2">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row>
    <row r="261" spans="4:50" x14ac:dyDescent="0.2">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row>
    <row r="262" spans="4:50" x14ac:dyDescent="0.2">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row>
    <row r="263" spans="4:50" x14ac:dyDescent="0.2">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row>
    <row r="264" spans="4:50" x14ac:dyDescent="0.2">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row>
    <row r="265" spans="4:50" x14ac:dyDescent="0.2">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row>
    <row r="266" spans="4:50" x14ac:dyDescent="0.2">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row>
    <row r="267" spans="4:50" x14ac:dyDescent="0.2">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row>
    <row r="268" spans="4:50" x14ac:dyDescent="0.2">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row>
    <row r="269" spans="4:50" x14ac:dyDescent="0.2">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row>
    <row r="270" spans="4:50" x14ac:dyDescent="0.2">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row>
    <row r="271" spans="4:50" x14ac:dyDescent="0.2">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row>
    <row r="272" spans="4:50" x14ac:dyDescent="0.2">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row>
    <row r="273" spans="4:50" x14ac:dyDescent="0.2">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row>
    <row r="274" spans="4:50" x14ac:dyDescent="0.2">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row>
    <row r="275" spans="4:50" x14ac:dyDescent="0.2">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row>
    <row r="276" spans="4:50" x14ac:dyDescent="0.2">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row>
    <row r="277" spans="4:50" x14ac:dyDescent="0.2">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row>
    <row r="278" spans="4:50" x14ac:dyDescent="0.2">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row>
    <row r="279" spans="4:50" x14ac:dyDescent="0.2">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row>
    <row r="280" spans="4:50" x14ac:dyDescent="0.2">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row>
    <row r="281" spans="4:50" x14ac:dyDescent="0.2">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row>
    <row r="282" spans="4:50" x14ac:dyDescent="0.2">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row>
    <row r="283" spans="4:50" x14ac:dyDescent="0.2">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row>
    <row r="284" spans="4:50" x14ac:dyDescent="0.2">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row>
    <row r="285" spans="4:50" x14ac:dyDescent="0.2">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row>
    <row r="286" spans="4:50" x14ac:dyDescent="0.2">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row>
    <row r="287" spans="4:50" x14ac:dyDescent="0.2">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row>
    <row r="288" spans="4:50" x14ac:dyDescent="0.2">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row>
    <row r="289" spans="4:50" x14ac:dyDescent="0.2">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row>
    <row r="290" spans="4:50" x14ac:dyDescent="0.2">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row>
    <row r="291" spans="4:50" x14ac:dyDescent="0.2">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row>
    <row r="292" spans="4:50" x14ac:dyDescent="0.2">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row>
    <row r="293" spans="4:50" x14ac:dyDescent="0.2">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row>
    <row r="294" spans="4:50" x14ac:dyDescent="0.2">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row>
    <row r="295" spans="4:50" x14ac:dyDescent="0.2">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row>
    <row r="296" spans="4:50" x14ac:dyDescent="0.2">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row>
    <row r="297" spans="4:50" x14ac:dyDescent="0.2">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row>
    <row r="298" spans="4:50" x14ac:dyDescent="0.2">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row>
    <row r="299" spans="4:50" x14ac:dyDescent="0.2">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row>
    <row r="300" spans="4:50" x14ac:dyDescent="0.2">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row>
    <row r="301" spans="4:50" x14ac:dyDescent="0.2">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row>
    <row r="302" spans="4:50" x14ac:dyDescent="0.2">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row>
    <row r="303" spans="4:50" x14ac:dyDescent="0.2">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row>
    <row r="304" spans="4:50" x14ac:dyDescent="0.2">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row>
    <row r="305" spans="4:50" x14ac:dyDescent="0.2">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row>
    <row r="306" spans="4:50" x14ac:dyDescent="0.2">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row>
    <row r="307" spans="4:50" x14ac:dyDescent="0.2">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row>
    <row r="308" spans="4:50" x14ac:dyDescent="0.2">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row>
    <row r="309" spans="4:50" x14ac:dyDescent="0.2">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row>
    <row r="310" spans="4:50" x14ac:dyDescent="0.2">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row>
    <row r="311" spans="4:50" x14ac:dyDescent="0.2">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row>
    <row r="312" spans="4:50" x14ac:dyDescent="0.2">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row>
    <row r="313" spans="4:50" x14ac:dyDescent="0.2">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row>
    <row r="314" spans="4:50" x14ac:dyDescent="0.2">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row>
    <row r="315" spans="4:50" x14ac:dyDescent="0.2">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row>
    <row r="316" spans="4:50" x14ac:dyDescent="0.2">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row>
    <row r="317" spans="4:50" x14ac:dyDescent="0.2">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row>
    <row r="318" spans="4:50" x14ac:dyDescent="0.2">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row>
    <row r="319" spans="4:50" x14ac:dyDescent="0.2">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row>
    <row r="320" spans="4:50" x14ac:dyDescent="0.2">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row>
    <row r="321" spans="4:50" x14ac:dyDescent="0.2">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row>
    <row r="322" spans="4:50" x14ac:dyDescent="0.2">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row>
    <row r="323" spans="4:50" x14ac:dyDescent="0.2">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row>
    <row r="324" spans="4:50" x14ac:dyDescent="0.2">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row>
    <row r="325" spans="4:50" x14ac:dyDescent="0.2">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row>
    <row r="326" spans="4:50" x14ac:dyDescent="0.2">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row>
    <row r="327" spans="4:50" x14ac:dyDescent="0.2">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row>
    <row r="328" spans="4:50" x14ac:dyDescent="0.2">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row>
    <row r="329" spans="4:50" x14ac:dyDescent="0.2">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row>
    <row r="330" spans="4:50" x14ac:dyDescent="0.2">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row>
    <row r="331" spans="4:50" x14ac:dyDescent="0.2">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row>
    <row r="332" spans="4:50" x14ac:dyDescent="0.2">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row>
    <row r="333" spans="4:50" x14ac:dyDescent="0.2">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row>
    <row r="334" spans="4:50" x14ac:dyDescent="0.2">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row>
    <row r="335" spans="4:50" x14ac:dyDescent="0.2">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row>
    <row r="336" spans="4:50" x14ac:dyDescent="0.2">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row>
    <row r="337" spans="4:50" x14ac:dyDescent="0.2">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row>
    <row r="338" spans="4:50" x14ac:dyDescent="0.2">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row>
    <row r="339" spans="4:50" x14ac:dyDescent="0.2">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row>
    <row r="340" spans="4:50" x14ac:dyDescent="0.2">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row>
    <row r="341" spans="4:50" x14ac:dyDescent="0.2">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row>
    <row r="342" spans="4:50" x14ac:dyDescent="0.2">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row>
    <row r="343" spans="4:50" x14ac:dyDescent="0.2">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row>
    <row r="344" spans="4:50" x14ac:dyDescent="0.2">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row>
    <row r="345" spans="4:50" x14ac:dyDescent="0.2">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row>
    <row r="346" spans="4:50" x14ac:dyDescent="0.2">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row>
    <row r="347" spans="4:50" x14ac:dyDescent="0.2">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row>
    <row r="348" spans="4:50" x14ac:dyDescent="0.2">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row>
    <row r="349" spans="4:50" x14ac:dyDescent="0.2">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row>
    <row r="350" spans="4:50" x14ac:dyDescent="0.2">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row>
    <row r="351" spans="4:50" x14ac:dyDescent="0.2">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row>
    <row r="352" spans="4:50" x14ac:dyDescent="0.2">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row>
    <row r="353" spans="4:50" x14ac:dyDescent="0.2">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row>
    <row r="354" spans="4:50" x14ac:dyDescent="0.2">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row>
    <row r="355" spans="4:50" x14ac:dyDescent="0.2">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row>
    <row r="356" spans="4:50" x14ac:dyDescent="0.2">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row>
    <row r="357" spans="4:50" x14ac:dyDescent="0.2">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row>
    <row r="358" spans="4:50" x14ac:dyDescent="0.2">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row>
    <row r="359" spans="4:50" x14ac:dyDescent="0.2">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row>
    <row r="360" spans="4:50" x14ac:dyDescent="0.2">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row>
    <row r="361" spans="4:50" x14ac:dyDescent="0.2">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row>
    <row r="362" spans="4:50" x14ac:dyDescent="0.2">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row>
    <row r="363" spans="4:50" x14ac:dyDescent="0.2">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row>
    <row r="364" spans="4:50" x14ac:dyDescent="0.2">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row>
    <row r="365" spans="4:50" x14ac:dyDescent="0.2">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row>
    <row r="366" spans="4:50" x14ac:dyDescent="0.2">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row>
    <row r="367" spans="4:50" x14ac:dyDescent="0.2">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row>
    <row r="368" spans="4:50" x14ac:dyDescent="0.2">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row>
    <row r="369" spans="4:50" x14ac:dyDescent="0.2">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row>
    <row r="370" spans="4:50" x14ac:dyDescent="0.2">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row>
    <row r="371" spans="4:50" x14ac:dyDescent="0.2">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row>
    <row r="372" spans="4:50" x14ac:dyDescent="0.2">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row>
    <row r="373" spans="4:50" x14ac:dyDescent="0.2">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row>
    <row r="374" spans="4:50" x14ac:dyDescent="0.2">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row>
    <row r="375" spans="4:50" x14ac:dyDescent="0.2">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row>
    <row r="376" spans="4:50" x14ac:dyDescent="0.2">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row>
    <row r="377" spans="4:50" x14ac:dyDescent="0.2">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row>
    <row r="378" spans="4:50" x14ac:dyDescent="0.2">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row>
    <row r="379" spans="4:50" x14ac:dyDescent="0.2">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row>
    <row r="380" spans="4:50" x14ac:dyDescent="0.2">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row>
    <row r="381" spans="4:50" x14ac:dyDescent="0.2">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row>
    <row r="382" spans="4:50" x14ac:dyDescent="0.2">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row>
    <row r="383" spans="4:50" x14ac:dyDescent="0.2">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row>
    <row r="384" spans="4:50" x14ac:dyDescent="0.2">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row>
    <row r="385" spans="4:50" x14ac:dyDescent="0.2">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row>
    <row r="386" spans="4:50" x14ac:dyDescent="0.2">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row>
    <row r="387" spans="4:50" x14ac:dyDescent="0.2">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row>
    <row r="388" spans="4:50" x14ac:dyDescent="0.2">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row>
    <row r="389" spans="4:50" x14ac:dyDescent="0.2">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row>
    <row r="390" spans="4:50" x14ac:dyDescent="0.2">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row>
    <row r="391" spans="4:50" x14ac:dyDescent="0.2">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row>
    <row r="392" spans="4:50" x14ac:dyDescent="0.2">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row>
    <row r="393" spans="4:50" x14ac:dyDescent="0.2">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row>
    <row r="394" spans="4:50" x14ac:dyDescent="0.2">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row>
    <row r="395" spans="4:50" x14ac:dyDescent="0.2">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row>
    <row r="396" spans="4:50" x14ac:dyDescent="0.2">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row>
    <row r="397" spans="4:50" x14ac:dyDescent="0.2">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row>
    <row r="398" spans="4:50" x14ac:dyDescent="0.2">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row>
    <row r="399" spans="4:50" x14ac:dyDescent="0.2">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row>
    <row r="400" spans="4:50" x14ac:dyDescent="0.2">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row>
    <row r="401" spans="4:50" x14ac:dyDescent="0.2">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row>
    <row r="402" spans="4:50" x14ac:dyDescent="0.2">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row>
    <row r="403" spans="4:50" x14ac:dyDescent="0.2">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row>
    <row r="404" spans="4:50" x14ac:dyDescent="0.2">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row>
    <row r="405" spans="4:50" x14ac:dyDescent="0.2">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row>
    <row r="406" spans="4:50" x14ac:dyDescent="0.2">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row>
    <row r="407" spans="4:50" x14ac:dyDescent="0.2">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row>
    <row r="408" spans="4:50" x14ac:dyDescent="0.2">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row>
    <row r="409" spans="4:50" x14ac:dyDescent="0.2">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row>
    <row r="410" spans="4:50" x14ac:dyDescent="0.2">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row>
    <row r="411" spans="4:50" x14ac:dyDescent="0.2">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row>
    <row r="412" spans="4:50" x14ac:dyDescent="0.2">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row>
    <row r="413" spans="4:50" x14ac:dyDescent="0.2">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row>
    <row r="414" spans="4:50" x14ac:dyDescent="0.2">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row>
    <row r="415" spans="4:50" x14ac:dyDescent="0.2">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row>
    <row r="416" spans="4:50" x14ac:dyDescent="0.2">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row>
    <row r="417" spans="4:50" x14ac:dyDescent="0.2">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row>
    <row r="418" spans="4:50" x14ac:dyDescent="0.2">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row>
    <row r="419" spans="4:50" x14ac:dyDescent="0.2">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row>
    <row r="420" spans="4:50" x14ac:dyDescent="0.2">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row>
    <row r="421" spans="4:50" x14ac:dyDescent="0.2">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row>
    <row r="422" spans="4:50" x14ac:dyDescent="0.2">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row>
    <row r="423" spans="4:50" x14ac:dyDescent="0.2">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row>
    <row r="424" spans="4:50" x14ac:dyDescent="0.2">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row>
    <row r="425" spans="4:50" x14ac:dyDescent="0.2">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row>
    <row r="426" spans="4:50" x14ac:dyDescent="0.2">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row>
    <row r="427" spans="4:50" x14ac:dyDescent="0.2">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row>
    <row r="428" spans="4:50" x14ac:dyDescent="0.2">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row>
    <row r="429" spans="4:50" x14ac:dyDescent="0.2">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row>
    <row r="430" spans="4:50" x14ac:dyDescent="0.2">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row>
    <row r="431" spans="4:50" x14ac:dyDescent="0.2">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row>
    <row r="432" spans="4:50" x14ac:dyDescent="0.2">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row>
    <row r="433" spans="4:50" x14ac:dyDescent="0.2">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row>
    <row r="434" spans="4:50" x14ac:dyDescent="0.2">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row>
    <row r="435" spans="4:50" x14ac:dyDescent="0.2">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row>
    <row r="436" spans="4:50" x14ac:dyDescent="0.2">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row>
    <row r="437" spans="4:50" x14ac:dyDescent="0.2">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row>
    <row r="438" spans="4:50" x14ac:dyDescent="0.2">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row>
    <row r="439" spans="4:50" x14ac:dyDescent="0.2">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row>
    <row r="440" spans="4:50" x14ac:dyDescent="0.2">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row>
    <row r="441" spans="4:50" x14ac:dyDescent="0.2">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row>
    <row r="442" spans="4:50" x14ac:dyDescent="0.2">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row>
    <row r="443" spans="4:50" x14ac:dyDescent="0.2">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row>
    <row r="444" spans="4:50" x14ac:dyDescent="0.2">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row>
    <row r="445" spans="4:50" x14ac:dyDescent="0.2">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row>
    <row r="446" spans="4:50" x14ac:dyDescent="0.2">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row>
    <row r="447" spans="4:50" x14ac:dyDescent="0.2">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row>
    <row r="448" spans="4:50" x14ac:dyDescent="0.2">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row>
    <row r="449" spans="4:50" x14ac:dyDescent="0.2">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row>
    <row r="450" spans="4:50" x14ac:dyDescent="0.2">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row>
    <row r="451" spans="4:50" x14ac:dyDescent="0.2">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row>
    <row r="452" spans="4:50" x14ac:dyDescent="0.2">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row>
    <row r="453" spans="4:50" x14ac:dyDescent="0.2">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row>
    <row r="454" spans="4:50" x14ac:dyDescent="0.2">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row>
    <row r="455" spans="4:50" x14ac:dyDescent="0.2">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row>
    <row r="456" spans="4:50" x14ac:dyDescent="0.2">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row>
    <row r="457" spans="4:50" x14ac:dyDescent="0.2">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row>
    <row r="458" spans="4:50" x14ac:dyDescent="0.2">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row>
    <row r="459" spans="4:50" x14ac:dyDescent="0.2">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row>
    <row r="460" spans="4:50" x14ac:dyDescent="0.2">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row>
    <row r="461" spans="4:50" x14ac:dyDescent="0.2">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row>
    <row r="462" spans="4:50" x14ac:dyDescent="0.2">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row>
    <row r="463" spans="4:50" x14ac:dyDescent="0.2">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row>
    <row r="464" spans="4:50" x14ac:dyDescent="0.2">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row>
    <row r="465" spans="4:50" x14ac:dyDescent="0.2">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row>
    <row r="466" spans="4:50" x14ac:dyDescent="0.2">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row>
    <row r="467" spans="4:50" x14ac:dyDescent="0.2">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row>
    <row r="468" spans="4:50" x14ac:dyDescent="0.2">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row>
    <row r="469" spans="4:50" x14ac:dyDescent="0.2">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row>
    <row r="470" spans="4:50" x14ac:dyDescent="0.2">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row>
    <row r="471" spans="4:50" x14ac:dyDescent="0.2">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row>
    <row r="472" spans="4:50" x14ac:dyDescent="0.2">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row>
    <row r="473" spans="4:50" x14ac:dyDescent="0.2">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row>
    <row r="474" spans="4:50" x14ac:dyDescent="0.2">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row>
    <row r="475" spans="4:50" x14ac:dyDescent="0.2">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row>
    <row r="476" spans="4:50" x14ac:dyDescent="0.2">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row>
    <row r="477" spans="4:50" x14ac:dyDescent="0.2">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row>
    <row r="478" spans="4:50" x14ac:dyDescent="0.2">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row>
    <row r="479" spans="4:50" x14ac:dyDescent="0.2">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row>
    <row r="480" spans="4:50" x14ac:dyDescent="0.2">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row>
    <row r="481" spans="4:50" x14ac:dyDescent="0.2">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row>
    <row r="482" spans="4:50" x14ac:dyDescent="0.2">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row>
    <row r="483" spans="4:50" x14ac:dyDescent="0.2">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row>
    <row r="484" spans="4:50" x14ac:dyDescent="0.2">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row>
    <row r="485" spans="4:50" x14ac:dyDescent="0.2">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row>
    <row r="486" spans="4:50" x14ac:dyDescent="0.2">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row>
    <row r="487" spans="4:50" x14ac:dyDescent="0.2">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row>
    <row r="488" spans="4:50" x14ac:dyDescent="0.2">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row>
    <row r="489" spans="4:50" x14ac:dyDescent="0.2">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row>
    <row r="490" spans="4:50" x14ac:dyDescent="0.2">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row>
    <row r="491" spans="4:50" x14ac:dyDescent="0.2">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row>
    <row r="492" spans="4:50" x14ac:dyDescent="0.2">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row>
    <row r="493" spans="4:50" x14ac:dyDescent="0.2">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row>
    <row r="494" spans="4:50" x14ac:dyDescent="0.2">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row>
    <row r="495" spans="4:50" x14ac:dyDescent="0.2">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row>
    <row r="496" spans="4:50" x14ac:dyDescent="0.2">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row>
    <row r="497" spans="4:50" x14ac:dyDescent="0.2">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row>
    <row r="498" spans="4:50" x14ac:dyDescent="0.2">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row>
    <row r="499" spans="4:50" x14ac:dyDescent="0.2">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row>
    <row r="500" spans="4:50" x14ac:dyDescent="0.2">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row>
    <row r="501" spans="4:50" x14ac:dyDescent="0.2">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row>
    <row r="502" spans="4:50" x14ac:dyDescent="0.2">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row>
    <row r="503" spans="4:50" x14ac:dyDescent="0.2">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row>
    <row r="504" spans="4:50" x14ac:dyDescent="0.2">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row>
    <row r="505" spans="4:50" x14ac:dyDescent="0.2">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row>
    <row r="506" spans="4:50" x14ac:dyDescent="0.2">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row>
    <row r="507" spans="4:50" x14ac:dyDescent="0.2">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row>
    <row r="508" spans="4:50" x14ac:dyDescent="0.2">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row>
    <row r="509" spans="4:50" x14ac:dyDescent="0.2">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row>
    <row r="510" spans="4:50" x14ac:dyDescent="0.2">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row>
    <row r="511" spans="4:50" x14ac:dyDescent="0.2">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row>
    <row r="512" spans="4:50" x14ac:dyDescent="0.2">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row>
    <row r="513" spans="4:50" x14ac:dyDescent="0.2">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row>
    <row r="514" spans="4:50" x14ac:dyDescent="0.2">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row>
    <row r="515" spans="4:50" x14ac:dyDescent="0.2">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row>
    <row r="516" spans="4:50" x14ac:dyDescent="0.2">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row>
    <row r="517" spans="4:50" x14ac:dyDescent="0.2">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row>
    <row r="518" spans="4:50" x14ac:dyDescent="0.2">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row>
    <row r="519" spans="4:50" x14ac:dyDescent="0.2">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row>
    <row r="520" spans="4:50" x14ac:dyDescent="0.2">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row>
    <row r="521" spans="4:50" x14ac:dyDescent="0.2">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row>
    <row r="522" spans="4:50" x14ac:dyDescent="0.2">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row>
    <row r="523" spans="4:50" x14ac:dyDescent="0.2">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row>
    <row r="524" spans="4:50" x14ac:dyDescent="0.2">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row>
    <row r="525" spans="4:50" x14ac:dyDescent="0.2">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row>
    <row r="526" spans="4:50" x14ac:dyDescent="0.2">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row>
    <row r="527" spans="4:50" x14ac:dyDescent="0.2">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row>
    <row r="528" spans="4:50" x14ac:dyDescent="0.2">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row>
    <row r="529" spans="4:50" x14ac:dyDescent="0.2">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row>
    <row r="530" spans="4:50" x14ac:dyDescent="0.2">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row>
    <row r="531" spans="4:50" x14ac:dyDescent="0.2">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row>
    <row r="532" spans="4:50" x14ac:dyDescent="0.2">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row>
    <row r="533" spans="4:50" x14ac:dyDescent="0.2">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row>
    <row r="534" spans="4:50" x14ac:dyDescent="0.2">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row>
    <row r="535" spans="4:50" x14ac:dyDescent="0.2">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row>
    <row r="536" spans="4:50" x14ac:dyDescent="0.2">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row>
    <row r="537" spans="4:50" x14ac:dyDescent="0.2">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row>
    <row r="538" spans="4:50" x14ac:dyDescent="0.2">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row>
    <row r="539" spans="4:50" x14ac:dyDescent="0.2">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row>
    <row r="540" spans="4:50" x14ac:dyDescent="0.2">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row>
    <row r="541" spans="4:50" x14ac:dyDescent="0.2">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row>
    <row r="542" spans="4:50" x14ac:dyDescent="0.2">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row>
    <row r="543" spans="4:50" x14ac:dyDescent="0.2">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row>
    <row r="544" spans="4:50" x14ac:dyDescent="0.2">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row>
    <row r="545" spans="4:50" x14ac:dyDescent="0.2">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row>
    <row r="546" spans="4:50" x14ac:dyDescent="0.2">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row>
    <row r="547" spans="4:50" x14ac:dyDescent="0.2">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row>
    <row r="548" spans="4:50" x14ac:dyDescent="0.2">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row>
    <row r="549" spans="4:50" x14ac:dyDescent="0.2">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row>
    <row r="550" spans="4:50" x14ac:dyDescent="0.2">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row>
    <row r="551" spans="4:50" x14ac:dyDescent="0.2">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row>
    <row r="552" spans="4:50" x14ac:dyDescent="0.2">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row>
    <row r="553" spans="4:50" x14ac:dyDescent="0.2">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row>
    <row r="554" spans="4:50" x14ac:dyDescent="0.2">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row>
    <row r="555" spans="4:50" x14ac:dyDescent="0.2">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row>
    <row r="556" spans="4:50" x14ac:dyDescent="0.2">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row>
    <row r="557" spans="4:50" x14ac:dyDescent="0.2">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row>
    <row r="558" spans="4:50" x14ac:dyDescent="0.2">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row>
    <row r="559" spans="4:50" x14ac:dyDescent="0.2">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row>
    <row r="560" spans="4:50" x14ac:dyDescent="0.2">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row>
    <row r="561" spans="4:50" x14ac:dyDescent="0.2">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row>
    <row r="562" spans="4:50" x14ac:dyDescent="0.2">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row>
    <row r="563" spans="4:50" x14ac:dyDescent="0.2">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row>
    <row r="564" spans="4:50" x14ac:dyDescent="0.2">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row>
    <row r="565" spans="4:50" x14ac:dyDescent="0.2">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row>
    <row r="566" spans="4:50" x14ac:dyDescent="0.2">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row>
    <row r="567" spans="4:50" x14ac:dyDescent="0.2">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row>
    <row r="568" spans="4:50" x14ac:dyDescent="0.2">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row>
    <row r="569" spans="4:50" x14ac:dyDescent="0.2">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row>
    <row r="570" spans="4:50" x14ac:dyDescent="0.2">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row>
    <row r="571" spans="4:50" x14ac:dyDescent="0.2">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row>
    <row r="572" spans="4:50" x14ac:dyDescent="0.2">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row>
    <row r="573" spans="4:50" x14ac:dyDescent="0.2">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row>
    <row r="574" spans="4:50" x14ac:dyDescent="0.2">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row>
    <row r="575" spans="4:50" x14ac:dyDescent="0.2">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row>
    <row r="576" spans="4:50" x14ac:dyDescent="0.2">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row>
    <row r="577" spans="4:50" x14ac:dyDescent="0.2">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row>
    <row r="578" spans="4:50" x14ac:dyDescent="0.2">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row>
    <row r="579" spans="4:50" x14ac:dyDescent="0.2">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row>
    <row r="580" spans="4:50" x14ac:dyDescent="0.2">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row>
    <row r="581" spans="4:50" x14ac:dyDescent="0.2">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row>
    <row r="582" spans="4:50" x14ac:dyDescent="0.2">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row>
    <row r="583" spans="4:50" x14ac:dyDescent="0.2">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row>
    <row r="584" spans="4:50" x14ac:dyDescent="0.2">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row>
    <row r="585" spans="4:50" x14ac:dyDescent="0.2">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row>
    <row r="586" spans="4:50" x14ac:dyDescent="0.2">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row>
    <row r="587" spans="4:50" x14ac:dyDescent="0.2">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row>
    <row r="588" spans="4:50" x14ac:dyDescent="0.2">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row>
    <row r="589" spans="4:50" x14ac:dyDescent="0.2">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row>
    <row r="590" spans="4:50" x14ac:dyDescent="0.2">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row>
    <row r="591" spans="4:50" x14ac:dyDescent="0.2">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row>
    <row r="592" spans="4:50" x14ac:dyDescent="0.2">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row>
    <row r="593" spans="4:50" x14ac:dyDescent="0.2">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row>
    <row r="594" spans="4:50" x14ac:dyDescent="0.2">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row>
    <row r="595" spans="4:50" x14ac:dyDescent="0.2">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row>
    <row r="596" spans="4:50" x14ac:dyDescent="0.2">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row>
    <row r="597" spans="4:50" x14ac:dyDescent="0.2">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row>
    <row r="598" spans="4:50" x14ac:dyDescent="0.2">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row>
    <row r="599" spans="4:50" x14ac:dyDescent="0.2">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row>
    <row r="600" spans="4:50" x14ac:dyDescent="0.2">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row>
    <row r="601" spans="4:50" x14ac:dyDescent="0.2">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row>
    <row r="602" spans="4:50" x14ac:dyDescent="0.2">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row>
    <row r="603" spans="4:50" x14ac:dyDescent="0.2">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row>
    <row r="604" spans="4:50" x14ac:dyDescent="0.2">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row>
    <row r="605" spans="4:50" x14ac:dyDescent="0.2">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row>
    <row r="606" spans="4:50" x14ac:dyDescent="0.2">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row>
    <row r="607" spans="4:50" x14ac:dyDescent="0.2">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row>
    <row r="608" spans="4:50" x14ac:dyDescent="0.2">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row>
    <row r="609" spans="4:50" x14ac:dyDescent="0.2">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row>
    <row r="610" spans="4:50" x14ac:dyDescent="0.2">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row>
    <row r="611" spans="4:50" x14ac:dyDescent="0.2">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row>
    <row r="612" spans="4:50" x14ac:dyDescent="0.2">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row>
    <row r="613" spans="4:50" x14ac:dyDescent="0.2">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row>
    <row r="614" spans="4:50" x14ac:dyDescent="0.2">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row>
    <row r="615" spans="4:50" x14ac:dyDescent="0.2">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row>
    <row r="616" spans="4:50" x14ac:dyDescent="0.2">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row>
    <row r="617" spans="4:50" x14ac:dyDescent="0.2">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row>
    <row r="618" spans="4:50" x14ac:dyDescent="0.2">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row>
    <row r="619" spans="4:50" x14ac:dyDescent="0.2">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row>
    <row r="620" spans="4:50" x14ac:dyDescent="0.2">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row>
    <row r="621" spans="4:50" x14ac:dyDescent="0.2">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row>
    <row r="622" spans="4:50" x14ac:dyDescent="0.2">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row>
    <row r="623" spans="4:50" x14ac:dyDescent="0.2">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row>
    <row r="624" spans="4:50" x14ac:dyDescent="0.2">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row>
    <row r="625" spans="4:50" x14ac:dyDescent="0.2">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row>
    <row r="626" spans="4:50" x14ac:dyDescent="0.2">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row>
    <row r="627" spans="4:50" x14ac:dyDescent="0.2">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row>
    <row r="628" spans="4:50" x14ac:dyDescent="0.2">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row>
    <row r="629" spans="4:50" x14ac:dyDescent="0.2">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row>
    <row r="630" spans="4:50" x14ac:dyDescent="0.2">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row>
    <row r="631" spans="4:50" x14ac:dyDescent="0.2">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row>
    <row r="632" spans="4:50" x14ac:dyDescent="0.2">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row>
    <row r="633" spans="4:50" x14ac:dyDescent="0.2">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row>
    <row r="634" spans="4:50" x14ac:dyDescent="0.2">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row>
    <row r="635" spans="4:50" x14ac:dyDescent="0.2">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row>
    <row r="636" spans="4:50" x14ac:dyDescent="0.2">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row>
    <row r="637" spans="4:50" x14ac:dyDescent="0.2">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row>
    <row r="638" spans="4:50" x14ac:dyDescent="0.2">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row>
    <row r="639" spans="4:50" x14ac:dyDescent="0.2">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row>
    <row r="640" spans="4:50" x14ac:dyDescent="0.2">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row>
    <row r="641" spans="4:50" x14ac:dyDescent="0.2">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row>
    <row r="642" spans="4:50" x14ac:dyDescent="0.2">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row>
    <row r="643" spans="4:50" x14ac:dyDescent="0.2">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row>
    <row r="644" spans="4:50" x14ac:dyDescent="0.2">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row>
    <row r="645" spans="4:50" x14ac:dyDescent="0.2">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row>
    <row r="646" spans="4:50" x14ac:dyDescent="0.2">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row>
    <row r="647" spans="4:50" x14ac:dyDescent="0.2">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row>
    <row r="648" spans="4:50" x14ac:dyDescent="0.2">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row>
    <row r="649" spans="4:50" x14ac:dyDescent="0.2">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row>
    <row r="650" spans="4:50" x14ac:dyDescent="0.2">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row>
    <row r="651" spans="4:50" x14ac:dyDescent="0.2">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row>
    <row r="652" spans="4:50" x14ac:dyDescent="0.2">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row>
    <row r="653" spans="4:50" x14ac:dyDescent="0.2">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row>
    <row r="654" spans="4:50" x14ac:dyDescent="0.2">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row>
    <row r="655" spans="4:50" x14ac:dyDescent="0.2">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row>
    <row r="656" spans="4:50" x14ac:dyDescent="0.2">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row>
    <row r="657" spans="4:50" x14ac:dyDescent="0.2">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row>
    <row r="658" spans="4:50" x14ac:dyDescent="0.2">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row>
    <row r="659" spans="4:50" x14ac:dyDescent="0.2">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row>
    <row r="660" spans="4:50" x14ac:dyDescent="0.2">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row>
    <row r="661" spans="4:50" x14ac:dyDescent="0.2">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row>
    <row r="662" spans="4:50" x14ac:dyDescent="0.2">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row>
    <row r="663" spans="4:50" x14ac:dyDescent="0.2">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row>
    <row r="664" spans="4:50" x14ac:dyDescent="0.2">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row>
    <row r="665" spans="4:50" x14ac:dyDescent="0.2">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row>
    <row r="666" spans="4:50" x14ac:dyDescent="0.2">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row>
    <row r="667" spans="4:50" x14ac:dyDescent="0.2">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row>
    <row r="668" spans="4:50" x14ac:dyDescent="0.2">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row>
    <row r="669" spans="4:50" x14ac:dyDescent="0.2">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row>
    <row r="670" spans="4:50" x14ac:dyDescent="0.2">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row>
    <row r="671" spans="4:50" x14ac:dyDescent="0.2">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row>
    <row r="672" spans="4:50" x14ac:dyDescent="0.2">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row>
    <row r="673" spans="4:50" x14ac:dyDescent="0.2">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row>
    <row r="674" spans="4:50" x14ac:dyDescent="0.2">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row>
    <row r="675" spans="4:50" x14ac:dyDescent="0.2">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row>
    <row r="676" spans="4:50" x14ac:dyDescent="0.2">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row>
    <row r="677" spans="4:50" x14ac:dyDescent="0.2">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row>
    <row r="678" spans="4:50" x14ac:dyDescent="0.2">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row>
    <row r="679" spans="4:50" x14ac:dyDescent="0.2">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row>
    <row r="680" spans="4:50" x14ac:dyDescent="0.2">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row>
    <row r="681" spans="4:50" x14ac:dyDescent="0.2">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row>
    <row r="682" spans="4:50" x14ac:dyDescent="0.2">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row>
    <row r="683" spans="4:50" x14ac:dyDescent="0.2">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row>
    <row r="684" spans="4:50" x14ac:dyDescent="0.2">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row>
    <row r="685" spans="4:50" x14ac:dyDescent="0.2">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row>
    <row r="686" spans="4:50" x14ac:dyDescent="0.2">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row>
    <row r="687" spans="4:50" x14ac:dyDescent="0.2">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row>
    <row r="688" spans="4:50" x14ac:dyDescent="0.2">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row>
    <row r="689" spans="4:50" x14ac:dyDescent="0.2">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row>
    <row r="690" spans="4:50" x14ac:dyDescent="0.2">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row>
    <row r="691" spans="4:50" x14ac:dyDescent="0.2">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row>
    <row r="692" spans="4:50" x14ac:dyDescent="0.2">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row>
    <row r="693" spans="4:50" x14ac:dyDescent="0.2">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row>
    <row r="694" spans="4:50" x14ac:dyDescent="0.2">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row>
    <row r="695" spans="4:50" x14ac:dyDescent="0.2">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row>
    <row r="696" spans="4:50" x14ac:dyDescent="0.2">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row>
    <row r="697" spans="4:50" x14ac:dyDescent="0.2">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row>
    <row r="698" spans="4:50" x14ac:dyDescent="0.2">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row>
    <row r="699" spans="4:50" x14ac:dyDescent="0.2">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row>
    <row r="700" spans="4:50" x14ac:dyDescent="0.2">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row>
    <row r="701" spans="4:50" x14ac:dyDescent="0.2">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row>
    <row r="702" spans="4:50" x14ac:dyDescent="0.2">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row>
    <row r="703" spans="4:50" x14ac:dyDescent="0.2">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row>
    <row r="704" spans="4:50" x14ac:dyDescent="0.2">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row>
    <row r="705" spans="4:50" x14ac:dyDescent="0.2">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row>
    <row r="706" spans="4:50" x14ac:dyDescent="0.2">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row>
    <row r="707" spans="4:50" x14ac:dyDescent="0.2">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row>
    <row r="708" spans="4:50" x14ac:dyDescent="0.2">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row>
    <row r="709" spans="4:50" x14ac:dyDescent="0.2">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row>
    <row r="710" spans="4:50" x14ac:dyDescent="0.2">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row>
    <row r="711" spans="4:50" x14ac:dyDescent="0.2">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row>
    <row r="712" spans="4:50" x14ac:dyDescent="0.2">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row>
    <row r="713" spans="4:50" x14ac:dyDescent="0.2">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row>
    <row r="714" spans="4:50" x14ac:dyDescent="0.2">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row>
    <row r="715" spans="4:50" x14ac:dyDescent="0.2">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row>
    <row r="716" spans="4:50" x14ac:dyDescent="0.2">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row>
    <row r="717" spans="4:50" x14ac:dyDescent="0.2">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row>
    <row r="718" spans="4:50" x14ac:dyDescent="0.2">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row>
    <row r="719" spans="4:50" x14ac:dyDescent="0.2">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row>
    <row r="720" spans="4:50" x14ac:dyDescent="0.2">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row>
    <row r="721" spans="4:50" x14ac:dyDescent="0.2">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row>
    <row r="722" spans="4:50" x14ac:dyDescent="0.2">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row>
    <row r="723" spans="4:50" x14ac:dyDescent="0.2">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row>
    <row r="724" spans="4:50" x14ac:dyDescent="0.2">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row>
    <row r="725" spans="4:50" x14ac:dyDescent="0.2">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row>
    <row r="726" spans="4:50" x14ac:dyDescent="0.2">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row>
    <row r="727" spans="4:50" x14ac:dyDescent="0.2">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row>
    <row r="728" spans="4:50" x14ac:dyDescent="0.2">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row>
    <row r="729" spans="4:50" x14ac:dyDescent="0.2">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row>
    <row r="730" spans="4:50" x14ac:dyDescent="0.2">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row>
    <row r="731" spans="4:50" x14ac:dyDescent="0.2">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row>
    <row r="732" spans="4:50" x14ac:dyDescent="0.2">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row>
    <row r="733" spans="4:50" x14ac:dyDescent="0.2">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row>
    <row r="734" spans="4:50" x14ac:dyDescent="0.2">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row>
    <row r="735" spans="4:50" x14ac:dyDescent="0.2">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row>
    <row r="736" spans="4:50" x14ac:dyDescent="0.2">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row>
    <row r="737" spans="4:50" x14ac:dyDescent="0.2">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row>
    <row r="738" spans="4:50" x14ac:dyDescent="0.2">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row>
    <row r="739" spans="4:50" x14ac:dyDescent="0.2">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row>
    <row r="740" spans="4:50" x14ac:dyDescent="0.2">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row>
    <row r="741" spans="4:50" x14ac:dyDescent="0.2">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row>
    <row r="742" spans="4:50" x14ac:dyDescent="0.2">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row>
    <row r="743" spans="4:50" x14ac:dyDescent="0.2">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row>
    <row r="744" spans="4:50" x14ac:dyDescent="0.2">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row>
    <row r="745" spans="4:50" x14ac:dyDescent="0.2">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row>
    <row r="746" spans="4:50" x14ac:dyDescent="0.2">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row>
    <row r="747" spans="4:50" x14ac:dyDescent="0.2">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row>
    <row r="748" spans="4:50" x14ac:dyDescent="0.2">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row>
    <row r="749" spans="4:50" x14ac:dyDescent="0.2">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row>
    <row r="750" spans="4:50" x14ac:dyDescent="0.2">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row>
    <row r="751" spans="4:50" x14ac:dyDescent="0.2">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row>
    <row r="752" spans="4:50" x14ac:dyDescent="0.2">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row>
    <row r="753" spans="4:50" x14ac:dyDescent="0.2">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row>
    <row r="754" spans="4:50" x14ac:dyDescent="0.2">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row>
    <row r="755" spans="4:50" x14ac:dyDescent="0.2">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row>
    <row r="756" spans="4:50" x14ac:dyDescent="0.2">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row>
    <row r="757" spans="4:50" x14ac:dyDescent="0.2">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row>
    <row r="758" spans="4:50" x14ac:dyDescent="0.2">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row>
    <row r="759" spans="4:50" x14ac:dyDescent="0.2">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row>
    <row r="760" spans="4:50" x14ac:dyDescent="0.2">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row>
    <row r="761" spans="4:50" x14ac:dyDescent="0.2">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row>
    <row r="762" spans="4:50" x14ac:dyDescent="0.2">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row>
    <row r="763" spans="4:50" x14ac:dyDescent="0.2">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row>
    <row r="764" spans="4:50" x14ac:dyDescent="0.2">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row>
    <row r="765" spans="4:50" x14ac:dyDescent="0.2">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row>
    <row r="766" spans="4:50" x14ac:dyDescent="0.2">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row>
    <row r="767" spans="4:50" x14ac:dyDescent="0.2">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row>
    <row r="768" spans="4:50" x14ac:dyDescent="0.2">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row>
    <row r="769" spans="4:50" x14ac:dyDescent="0.2">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row>
    <row r="770" spans="4:50" x14ac:dyDescent="0.2">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row>
    <row r="771" spans="4:50" x14ac:dyDescent="0.2">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row>
    <row r="772" spans="4:50" x14ac:dyDescent="0.2">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row>
    <row r="773" spans="4:50" x14ac:dyDescent="0.2">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row>
    <row r="774" spans="4:50" x14ac:dyDescent="0.2">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row>
    <row r="775" spans="4:50" x14ac:dyDescent="0.2">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row>
    <row r="776" spans="4:50" x14ac:dyDescent="0.2">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row>
    <row r="777" spans="4:50" x14ac:dyDescent="0.2">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row>
    <row r="778" spans="4:50" x14ac:dyDescent="0.2">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row>
    <row r="779" spans="4:50" x14ac:dyDescent="0.2">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row>
    <row r="780" spans="4:50" x14ac:dyDescent="0.2">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row>
    <row r="781" spans="4:50" x14ac:dyDescent="0.2">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row>
    <row r="782" spans="4:50" x14ac:dyDescent="0.2">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row>
    <row r="783" spans="4:50" x14ac:dyDescent="0.2">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row>
    <row r="784" spans="4:50" x14ac:dyDescent="0.2">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row>
    <row r="785" spans="4:50" x14ac:dyDescent="0.2">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row>
    <row r="786" spans="4:50" x14ac:dyDescent="0.2">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row>
    <row r="787" spans="4:50" x14ac:dyDescent="0.2">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row>
    <row r="788" spans="4:50" x14ac:dyDescent="0.2">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row>
    <row r="789" spans="4:50" x14ac:dyDescent="0.2">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row>
    <row r="790" spans="4:50" x14ac:dyDescent="0.2">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row>
    <row r="791" spans="4:50" x14ac:dyDescent="0.2">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row>
    <row r="792" spans="4:50" x14ac:dyDescent="0.2">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row>
    <row r="793" spans="4:50" x14ac:dyDescent="0.2">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row>
    <row r="794" spans="4:50" x14ac:dyDescent="0.2">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row>
    <row r="795" spans="4:50" x14ac:dyDescent="0.2">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row>
    <row r="796" spans="4:50" x14ac:dyDescent="0.2">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row>
    <row r="797" spans="4:50" x14ac:dyDescent="0.2">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row>
    <row r="798" spans="4:50" x14ac:dyDescent="0.2">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row>
    <row r="799" spans="4:50" x14ac:dyDescent="0.2">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row>
    <row r="800" spans="4:50" x14ac:dyDescent="0.2">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row>
    <row r="801" spans="4:50" x14ac:dyDescent="0.2">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row>
    <row r="802" spans="4:50" x14ac:dyDescent="0.2">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row>
    <row r="803" spans="4:50" x14ac:dyDescent="0.2">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row>
    <row r="804" spans="4:50" x14ac:dyDescent="0.2">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row>
    <row r="805" spans="4:50" x14ac:dyDescent="0.2">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row>
    <row r="806" spans="4:50" x14ac:dyDescent="0.2">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row>
    <row r="807" spans="4:50" x14ac:dyDescent="0.2">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row>
    <row r="808" spans="4:50" x14ac:dyDescent="0.2">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row>
    <row r="809" spans="4:50" x14ac:dyDescent="0.2">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row>
    <row r="810" spans="4:50" x14ac:dyDescent="0.2">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row>
    <row r="811" spans="4:50" x14ac:dyDescent="0.2">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row>
    <row r="812" spans="4:50" x14ac:dyDescent="0.2">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row>
    <row r="813" spans="4:50" x14ac:dyDescent="0.2">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row>
    <row r="814" spans="4:50" x14ac:dyDescent="0.2">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row>
    <row r="815" spans="4:50" x14ac:dyDescent="0.2">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row>
    <row r="816" spans="4:50" x14ac:dyDescent="0.2">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row>
    <row r="817" spans="4:50" x14ac:dyDescent="0.2">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row>
    <row r="818" spans="4:50" x14ac:dyDescent="0.2">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row>
    <row r="819" spans="4:50" x14ac:dyDescent="0.2">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row>
    <row r="820" spans="4:50" x14ac:dyDescent="0.2">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row>
    <row r="821" spans="4:50" x14ac:dyDescent="0.2">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row>
    <row r="822" spans="4:50" x14ac:dyDescent="0.2">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row>
    <row r="823" spans="4:50" x14ac:dyDescent="0.2">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row>
    <row r="824" spans="4:50" x14ac:dyDescent="0.2">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row>
    <row r="825" spans="4:50" x14ac:dyDescent="0.2">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row>
    <row r="826" spans="4:50" x14ac:dyDescent="0.2">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row>
    <row r="827" spans="4:50" x14ac:dyDescent="0.2">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row>
    <row r="828" spans="4:50" x14ac:dyDescent="0.2">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row>
    <row r="829" spans="4:50" x14ac:dyDescent="0.2">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row>
    <row r="830" spans="4:50" x14ac:dyDescent="0.2">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row>
    <row r="831" spans="4:50" x14ac:dyDescent="0.2">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row>
    <row r="832" spans="4:50" x14ac:dyDescent="0.2">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row>
    <row r="833" spans="4:50" x14ac:dyDescent="0.2">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row>
    <row r="834" spans="4:50" x14ac:dyDescent="0.2">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row>
    <row r="835" spans="4:50" x14ac:dyDescent="0.2">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row>
    <row r="836" spans="4:50" x14ac:dyDescent="0.2">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row>
    <row r="837" spans="4:50" x14ac:dyDescent="0.2">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row>
    <row r="838" spans="4:50" x14ac:dyDescent="0.2">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row>
    <row r="839" spans="4:50" x14ac:dyDescent="0.2">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row>
    <row r="840" spans="4:50" x14ac:dyDescent="0.2">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row>
    <row r="841" spans="4:50" x14ac:dyDescent="0.2">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row>
    <row r="842" spans="4:50" x14ac:dyDescent="0.2">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row>
    <row r="843" spans="4:50" x14ac:dyDescent="0.2">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row>
    <row r="844" spans="4:50" x14ac:dyDescent="0.2">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row>
    <row r="845" spans="4:50" x14ac:dyDescent="0.2">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row>
    <row r="846" spans="4:50" x14ac:dyDescent="0.2">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row>
    <row r="847" spans="4:50" x14ac:dyDescent="0.2">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row>
    <row r="848" spans="4:50" x14ac:dyDescent="0.2">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row>
    <row r="849" spans="4:50" x14ac:dyDescent="0.2">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row>
    <row r="850" spans="4:50" x14ac:dyDescent="0.2">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row>
    <row r="851" spans="4:50" x14ac:dyDescent="0.2">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row>
    <row r="852" spans="4:50" x14ac:dyDescent="0.2">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row>
    <row r="853" spans="4:50" x14ac:dyDescent="0.2">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row>
    <row r="854" spans="4:50" x14ac:dyDescent="0.2">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row>
    <row r="855" spans="4:50" x14ac:dyDescent="0.2">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row>
    <row r="856" spans="4:50" x14ac:dyDescent="0.2">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row>
    <row r="857" spans="4:50" x14ac:dyDescent="0.2">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row>
    <row r="858" spans="4:50" x14ac:dyDescent="0.2">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row>
    <row r="859" spans="4:50" x14ac:dyDescent="0.2">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row>
    <row r="860" spans="4:50" x14ac:dyDescent="0.2">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row>
    <row r="861" spans="4:50" x14ac:dyDescent="0.2">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row>
    <row r="862" spans="4:50" x14ac:dyDescent="0.2">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row>
    <row r="863" spans="4:50" x14ac:dyDescent="0.2">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row>
    <row r="864" spans="4:50" x14ac:dyDescent="0.2">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row>
    <row r="865" spans="4:50" x14ac:dyDescent="0.2">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row>
    <row r="866" spans="4:50" x14ac:dyDescent="0.2">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row>
    <row r="867" spans="4:50" x14ac:dyDescent="0.2">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row>
    <row r="868" spans="4:50" x14ac:dyDescent="0.2">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row>
    <row r="869" spans="4:50" x14ac:dyDescent="0.2">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row>
    <row r="870" spans="4:50" x14ac:dyDescent="0.2">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row>
    <row r="871" spans="4:50" x14ac:dyDescent="0.2">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row>
    <row r="872" spans="4:50" x14ac:dyDescent="0.2">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row>
    <row r="873" spans="4:50" x14ac:dyDescent="0.2">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row>
    <row r="874" spans="4:50" x14ac:dyDescent="0.2">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row>
    <row r="875" spans="4:50" x14ac:dyDescent="0.2">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row>
    <row r="876" spans="4:50" x14ac:dyDescent="0.2">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row>
    <row r="877" spans="4:50" x14ac:dyDescent="0.2">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row>
    <row r="878" spans="4:50" x14ac:dyDescent="0.2">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row>
    <row r="879" spans="4:50" x14ac:dyDescent="0.2">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row>
    <row r="880" spans="4:50" x14ac:dyDescent="0.2">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row>
    <row r="881" spans="4:50" x14ac:dyDescent="0.2">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row>
    <row r="882" spans="4:50" x14ac:dyDescent="0.2">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row>
    <row r="883" spans="4:50" x14ac:dyDescent="0.2">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row>
    <row r="884" spans="4:50" x14ac:dyDescent="0.2">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row>
    <row r="885" spans="4:50" x14ac:dyDescent="0.2">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row>
    <row r="886" spans="4:50" x14ac:dyDescent="0.2">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row>
    <row r="887" spans="4:50" x14ac:dyDescent="0.2">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row>
    <row r="888" spans="4:50" x14ac:dyDescent="0.2">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row>
    <row r="889" spans="4:50" x14ac:dyDescent="0.2">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row>
    <row r="890" spans="4:50" x14ac:dyDescent="0.2">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row>
    <row r="891" spans="4:50" x14ac:dyDescent="0.2">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row>
    <row r="892" spans="4:50" x14ac:dyDescent="0.2">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row>
    <row r="893" spans="4:50" x14ac:dyDescent="0.2">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row>
    <row r="894" spans="4:50" x14ac:dyDescent="0.2">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row>
    <row r="895" spans="4:50" x14ac:dyDescent="0.2">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row>
    <row r="896" spans="4:50" x14ac:dyDescent="0.2">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row>
    <row r="897" spans="4:50" x14ac:dyDescent="0.2">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row>
    <row r="898" spans="4:50" x14ac:dyDescent="0.2">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row>
    <row r="899" spans="4:50" x14ac:dyDescent="0.2">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row>
    <row r="900" spans="4:50" x14ac:dyDescent="0.2">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row>
    <row r="901" spans="4:50" x14ac:dyDescent="0.2">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row>
    <row r="902" spans="4:50" x14ac:dyDescent="0.2">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row>
    <row r="903" spans="4:50" x14ac:dyDescent="0.2">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row>
    <row r="904" spans="4:50" x14ac:dyDescent="0.2">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row>
    <row r="905" spans="4:50" x14ac:dyDescent="0.2">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row>
    <row r="906" spans="4:50" x14ac:dyDescent="0.2">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row>
    <row r="907" spans="4:50" x14ac:dyDescent="0.2">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row>
    <row r="908" spans="4:50" x14ac:dyDescent="0.2">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row>
    <row r="909" spans="4:50" x14ac:dyDescent="0.2">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row>
    <row r="910" spans="4:50" x14ac:dyDescent="0.2">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row>
    <row r="911" spans="4:50" x14ac:dyDescent="0.2">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row>
    <row r="912" spans="4:50" x14ac:dyDescent="0.2">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row>
    <row r="913" spans="4:50" x14ac:dyDescent="0.2">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row>
    <row r="914" spans="4:50" x14ac:dyDescent="0.2">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row>
    <row r="915" spans="4:50" x14ac:dyDescent="0.2">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row>
    <row r="916" spans="4:50" x14ac:dyDescent="0.2">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row>
    <row r="917" spans="4:50" x14ac:dyDescent="0.2">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row>
    <row r="918" spans="4:50" x14ac:dyDescent="0.2">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row>
    <row r="919" spans="4:50" x14ac:dyDescent="0.2">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row>
    <row r="920" spans="4:50" x14ac:dyDescent="0.2">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row>
    <row r="921" spans="4:50" x14ac:dyDescent="0.2">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row>
    <row r="922" spans="4:50" x14ac:dyDescent="0.2">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row>
    <row r="923" spans="4:50" x14ac:dyDescent="0.2">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row>
    <row r="924" spans="4:50" x14ac:dyDescent="0.2">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row>
    <row r="925" spans="4:50" x14ac:dyDescent="0.2">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row>
    <row r="926" spans="4:50" x14ac:dyDescent="0.2">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row>
    <row r="927" spans="4:50" x14ac:dyDescent="0.2">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row>
    <row r="928" spans="4:50" x14ac:dyDescent="0.2">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row>
    <row r="929" spans="4:50" x14ac:dyDescent="0.2">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row>
    <row r="930" spans="4:50" x14ac:dyDescent="0.2">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row>
    <row r="931" spans="4:50" x14ac:dyDescent="0.2">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row>
    <row r="932" spans="4:50" x14ac:dyDescent="0.2">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row>
    <row r="933" spans="4:50" x14ac:dyDescent="0.2">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row>
    <row r="934" spans="4:50" x14ac:dyDescent="0.2">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row>
    <row r="935" spans="4:50" x14ac:dyDescent="0.2">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row>
    <row r="936" spans="4:50" x14ac:dyDescent="0.2">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row>
    <row r="937" spans="4:50" x14ac:dyDescent="0.2">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row>
    <row r="938" spans="4:50" x14ac:dyDescent="0.2">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row>
    <row r="939" spans="4:50" x14ac:dyDescent="0.2">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row>
    <row r="940" spans="4:50" x14ac:dyDescent="0.2">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row>
    <row r="941" spans="4:50" x14ac:dyDescent="0.2">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row>
    <row r="942" spans="4:50" x14ac:dyDescent="0.2">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row>
    <row r="943" spans="4:50" x14ac:dyDescent="0.2">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row>
    <row r="944" spans="4:50" x14ac:dyDescent="0.2">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row>
    <row r="945" spans="4:50" x14ac:dyDescent="0.2">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row>
    <row r="946" spans="4:50" x14ac:dyDescent="0.2">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row>
    <row r="947" spans="4:50" x14ac:dyDescent="0.2">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row>
    <row r="948" spans="4:50" x14ac:dyDescent="0.2">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row>
    <row r="949" spans="4:50" x14ac:dyDescent="0.2">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row>
    <row r="950" spans="4:50" x14ac:dyDescent="0.2">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row>
    <row r="951" spans="4:50" x14ac:dyDescent="0.2">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row>
    <row r="952" spans="4:50" x14ac:dyDescent="0.2">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row>
    <row r="953" spans="4:50" x14ac:dyDescent="0.2">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row>
    <row r="954" spans="4:50" x14ac:dyDescent="0.2">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row>
    <row r="955" spans="4:50" x14ac:dyDescent="0.2">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row>
    <row r="956" spans="4:50" x14ac:dyDescent="0.2">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row>
    <row r="957" spans="4:50" x14ac:dyDescent="0.2">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row>
    <row r="958" spans="4:50" x14ac:dyDescent="0.2">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row>
    <row r="959" spans="4:50" x14ac:dyDescent="0.2">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row>
    <row r="960" spans="4:50" x14ac:dyDescent="0.2">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row>
    <row r="961" spans="4:50" x14ac:dyDescent="0.2">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row>
    <row r="962" spans="4:50" x14ac:dyDescent="0.2">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row>
    <row r="963" spans="4:50" x14ac:dyDescent="0.2">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row>
    <row r="964" spans="4:50" x14ac:dyDescent="0.2">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row>
    <row r="965" spans="4:50" x14ac:dyDescent="0.2">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row>
    <row r="966" spans="4:50" x14ac:dyDescent="0.2">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row>
    <row r="967" spans="4:50" x14ac:dyDescent="0.2">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row>
    <row r="968" spans="4:50" x14ac:dyDescent="0.2">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row>
    <row r="969" spans="4:50" x14ac:dyDescent="0.2">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row>
    <row r="970" spans="4:50" x14ac:dyDescent="0.2">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row>
    <row r="971" spans="4:50" x14ac:dyDescent="0.2">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row>
    <row r="972" spans="4:50" x14ac:dyDescent="0.2">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row>
    <row r="973" spans="4:50" x14ac:dyDescent="0.2">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row>
    <row r="974" spans="4:50" x14ac:dyDescent="0.2">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row>
    <row r="975" spans="4:50" x14ac:dyDescent="0.2">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row>
    <row r="976" spans="4:50" x14ac:dyDescent="0.2">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row>
    <row r="977" spans="4:50" x14ac:dyDescent="0.2">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row>
    <row r="978" spans="4:50" x14ac:dyDescent="0.2">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row>
    <row r="979" spans="4:50" x14ac:dyDescent="0.2">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row>
    <row r="980" spans="4:50" x14ac:dyDescent="0.2">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row>
    <row r="981" spans="4:50" x14ac:dyDescent="0.2">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row>
    <row r="982" spans="4:50" x14ac:dyDescent="0.2">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row>
    <row r="983" spans="4:50" x14ac:dyDescent="0.2">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row>
    <row r="984" spans="4:50" x14ac:dyDescent="0.2">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row>
    <row r="985" spans="4:50" x14ac:dyDescent="0.2">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row>
    <row r="986" spans="4:50" x14ac:dyDescent="0.2">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row>
    <row r="987" spans="4:50" x14ac:dyDescent="0.2">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row>
    <row r="988" spans="4:50" x14ac:dyDescent="0.2">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row>
    <row r="989" spans="4:50" x14ac:dyDescent="0.2">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row>
    <row r="990" spans="4:50" x14ac:dyDescent="0.2">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row>
    <row r="991" spans="4:50" x14ac:dyDescent="0.2">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row>
    <row r="992" spans="4:50" x14ac:dyDescent="0.2">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row>
    <row r="993" spans="4:50" x14ac:dyDescent="0.2">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row>
    <row r="994" spans="4:50" x14ac:dyDescent="0.2">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row>
    <row r="995" spans="4:50" x14ac:dyDescent="0.2">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row>
    <row r="996" spans="4:50" x14ac:dyDescent="0.2">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row>
    <row r="997" spans="4:50" x14ac:dyDescent="0.2">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row>
    <row r="998" spans="4:50" x14ac:dyDescent="0.2">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row>
    <row r="999" spans="4:50" x14ac:dyDescent="0.2">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row>
    <row r="1000" spans="4:50" x14ac:dyDescent="0.2">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row>
    <row r="1001" spans="4:50" x14ac:dyDescent="0.2">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c r="AU1001" s="24"/>
      <c r="AV1001" s="24"/>
      <c r="AW1001" s="24"/>
      <c r="AX1001" s="24"/>
    </row>
    <row r="1002" spans="4:50" x14ac:dyDescent="0.2">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c r="AR1002" s="24"/>
      <c r="AS1002" s="24"/>
      <c r="AT1002" s="24"/>
      <c r="AU1002" s="24"/>
      <c r="AV1002" s="24"/>
      <c r="AW1002" s="24"/>
      <c r="AX1002" s="24"/>
    </row>
    <row r="1003" spans="4:50" x14ac:dyDescent="0.2">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c r="AU1003" s="24"/>
      <c r="AV1003" s="24"/>
      <c r="AW1003" s="24"/>
      <c r="AX1003" s="24"/>
    </row>
    <row r="1004" spans="4:50" x14ac:dyDescent="0.2">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c r="AQ1004" s="24"/>
      <c r="AR1004" s="24"/>
      <c r="AS1004" s="24"/>
      <c r="AT1004" s="24"/>
      <c r="AU1004" s="24"/>
      <c r="AV1004" s="24"/>
      <c r="AW1004" s="24"/>
      <c r="AX1004" s="24"/>
    </row>
    <row r="1005" spans="4:50" x14ac:dyDescent="0.2">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c r="AQ1005" s="24"/>
      <c r="AR1005" s="24"/>
      <c r="AS1005" s="24"/>
      <c r="AT1005" s="24"/>
      <c r="AU1005" s="24"/>
      <c r="AV1005" s="24"/>
      <c r="AW1005" s="24"/>
      <c r="AX1005" s="24"/>
    </row>
    <row r="1006" spans="4:50" x14ac:dyDescent="0.2">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c r="AO1006" s="24"/>
      <c r="AP1006" s="24"/>
      <c r="AQ1006" s="24"/>
      <c r="AR1006" s="24"/>
      <c r="AS1006" s="24"/>
      <c r="AT1006" s="24"/>
      <c r="AU1006" s="24"/>
      <c r="AV1006" s="24"/>
      <c r="AW1006" s="24"/>
      <c r="AX1006" s="24"/>
    </row>
    <row r="1007" spans="4:50" x14ac:dyDescent="0.2">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c r="AO1007" s="24"/>
      <c r="AP1007" s="24"/>
      <c r="AQ1007" s="24"/>
      <c r="AR1007" s="24"/>
      <c r="AS1007" s="24"/>
      <c r="AT1007" s="24"/>
      <c r="AU1007" s="24"/>
      <c r="AV1007" s="24"/>
      <c r="AW1007" s="24"/>
      <c r="AX1007" s="24"/>
    </row>
    <row r="1008" spans="4:50" x14ac:dyDescent="0.2">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c r="AK1008" s="24"/>
      <c r="AL1008" s="24"/>
      <c r="AM1008" s="24"/>
      <c r="AN1008" s="24"/>
      <c r="AO1008" s="24"/>
      <c r="AP1008" s="24"/>
      <c r="AQ1008" s="24"/>
      <c r="AR1008" s="24"/>
      <c r="AS1008" s="24"/>
      <c r="AT1008" s="24"/>
      <c r="AU1008" s="24"/>
      <c r="AV1008" s="24"/>
      <c r="AW1008" s="24"/>
      <c r="AX1008" s="24"/>
    </row>
    <row r="1009" spans="4:50" x14ac:dyDescent="0.2">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c r="AO1009" s="24"/>
      <c r="AP1009" s="24"/>
      <c r="AQ1009" s="24"/>
      <c r="AR1009" s="24"/>
      <c r="AS1009" s="24"/>
      <c r="AT1009" s="24"/>
      <c r="AU1009" s="24"/>
      <c r="AV1009" s="24"/>
      <c r="AW1009" s="24"/>
      <c r="AX1009" s="24"/>
    </row>
    <row r="1010" spans="4:50" x14ac:dyDescent="0.2">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c r="AJ1010" s="24"/>
      <c r="AK1010" s="24"/>
      <c r="AL1010" s="24"/>
      <c r="AM1010" s="24"/>
      <c r="AN1010" s="24"/>
      <c r="AO1010" s="24"/>
      <c r="AP1010" s="24"/>
      <c r="AQ1010" s="24"/>
      <c r="AR1010" s="24"/>
      <c r="AS1010" s="24"/>
      <c r="AT1010" s="24"/>
      <c r="AU1010" s="24"/>
      <c r="AV1010" s="24"/>
      <c r="AW1010" s="24"/>
      <c r="AX1010" s="24"/>
    </row>
    <row r="1011" spans="4:50" x14ac:dyDescent="0.2">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c r="AK1011" s="24"/>
      <c r="AL1011" s="24"/>
      <c r="AM1011" s="24"/>
      <c r="AN1011" s="24"/>
      <c r="AO1011" s="24"/>
      <c r="AP1011" s="24"/>
      <c r="AQ1011" s="24"/>
      <c r="AR1011" s="24"/>
      <c r="AS1011" s="24"/>
      <c r="AT1011" s="24"/>
      <c r="AU1011" s="24"/>
      <c r="AV1011" s="24"/>
      <c r="AW1011" s="24"/>
      <c r="AX1011" s="24"/>
    </row>
    <row r="1012" spans="4:50" x14ac:dyDescent="0.2">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4"/>
      <c r="AN1012" s="24"/>
      <c r="AO1012" s="24"/>
      <c r="AP1012" s="24"/>
      <c r="AQ1012" s="24"/>
      <c r="AR1012" s="24"/>
      <c r="AS1012" s="24"/>
      <c r="AT1012" s="24"/>
      <c r="AU1012" s="24"/>
      <c r="AV1012" s="24"/>
      <c r="AW1012" s="24"/>
      <c r="AX1012" s="24"/>
    </row>
    <row r="1013" spans="4:50" x14ac:dyDescent="0.2">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c r="AK1013" s="24"/>
      <c r="AL1013" s="24"/>
      <c r="AM1013" s="24"/>
      <c r="AN1013" s="24"/>
      <c r="AO1013" s="24"/>
      <c r="AP1013" s="24"/>
      <c r="AQ1013" s="24"/>
      <c r="AR1013" s="24"/>
      <c r="AS1013" s="24"/>
      <c r="AT1013" s="24"/>
      <c r="AU1013" s="24"/>
      <c r="AV1013" s="24"/>
      <c r="AW1013" s="24"/>
      <c r="AX1013" s="24"/>
    </row>
    <row r="1014" spans="4:50" x14ac:dyDescent="0.2">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row>
    <row r="1015" spans="4:50" x14ac:dyDescent="0.2">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c r="AK1015" s="24"/>
      <c r="AL1015" s="24"/>
      <c r="AM1015" s="24"/>
      <c r="AN1015" s="24"/>
      <c r="AO1015" s="24"/>
      <c r="AP1015" s="24"/>
      <c r="AQ1015" s="24"/>
      <c r="AR1015" s="24"/>
      <c r="AS1015" s="24"/>
      <c r="AT1015" s="24"/>
      <c r="AU1015" s="24"/>
      <c r="AV1015" s="24"/>
      <c r="AW1015" s="24"/>
      <c r="AX1015" s="24"/>
    </row>
    <row r="1016" spans="4:50" x14ac:dyDescent="0.2">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4"/>
      <c r="AM1016" s="24"/>
      <c r="AN1016" s="24"/>
      <c r="AO1016" s="24"/>
      <c r="AP1016" s="24"/>
      <c r="AQ1016" s="24"/>
      <c r="AR1016" s="24"/>
      <c r="AS1016" s="24"/>
      <c r="AT1016" s="24"/>
      <c r="AU1016" s="24"/>
      <c r="AV1016" s="24"/>
      <c r="AW1016" s="24"/>
      <c r="AX1016" s="24"/>
    </row>
    <row r="1017" spans="4:50" x14ac:dyDescent="0.2">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c r="AK1017" s="24"/>
      <c r="AL1017" s="24"/>
      <c r="AM1017" s="24"/>
      <c r="AN1017" s="24"/>
      <c r="AO1017" s="24"/>
      <c r="AP1017" s="24"/>
      <c r="AQ1017" s="24"/>
      <c r="AR1017" s="24"/>
      <c r="AS1017" s="24"/>
      <c r="AT1017" s="24"/>
      <c r="AU1017" s="24"/>
      <c r="AV1017" s="24"/>
      <c r="AW1017" s="24"/>
      <c r="AX1017" s="24"/>
    </row>
    <row r="1018" spans="4:50" x14ac:dyDescent="0.2">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4"/>
      <c r="AN1018" s="24"/>
      <c r="AO1018" s="24"/>
      <c r="AP1018" s="24"/>
      <c r="AQ1018" s="24"/>
      <c r="AR1018" s="24"/>
      <c r="AS1018" s="24"/>
      <c r="AT1018" s="24"/>
      <c r="AU1018" s="24"/>
      <c r="AV1018" s="24"/>
      <c r="AW1018" s="24"/>
      <c r="AX1018" s="24"/>
    </row>
    <row r="1019" spans="4:50" x14ac:dyDescent="0.2">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c r="AK1019" s="24"/>
      <c r="AL1019" s="24"/>
      <c r="AM1019" s="24"/>
      <c r="AN1019" s="24"/>
      <c r="AO1019" s="24"/>
      <c r="AP1019" s="24"/>
      <c r="AQ1019" s="24"/>
      <c r="AR1019" s="24"/>
      <c r="AS1019" s="24"/>
      <c r="AT1019" s="24"/>
      <c r="AU1019" s="24"/>
      <c r="AV1019" s="24"/>
      <c r="AW1019" s="24"/>
      <c r="AX1019" s="24"/>
    </row>
    <row r="1020" spans="4:50" x14ac:dyDescent="0.2">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c r="AJ1020" s="24"/>
      <c r="AK1020" s="24"/>
      <c r="AL1020" s="24"/>
      <c r="AM1020" s="24"/>
      <c r="AN1020" s="24"/>
      <c r="AO1020" s="24"/>
      <c r="AP1020" s="24"/>
      <c r="AQ1020" s="24"/>
      <c r="AR1020" s="24"/>
      <c r="AS1020" s="24"/>
      <c r="AT1020" s="24"/>
      <c r="AU1020" s="24"/>
      <c r="AV1020" s="24"/>
      <c r="AW1020" s="24"/>
      <c r="AX1020" s="24"/>
    </row>
    <row r="1021" spans="4:50" x14ac:dyDescent="0.2">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c r="AK1021" s="24"/>
      <c r="AL1021" s="24"/>
      <c r="AM1021" s="24"/>
      <c r="AN1021" s="24"/>
      <c r="AO1021" s="24"/>
      <c r="AP1021" s="24"/>
      <c r="AQ1021" s="24"/>
      <c r="AR1021" s="24"/>
      <c r="AS1021" s="24"/>
      <c r="AT1021" s="24"/>
      <c r="AU1021" s="24"/>
      <c r="AV1021" s="24"/>
      <c r="AW1021" s="24"/>
      <c r="AX1021" s="24"/>
    </row>
    <row r="1022" spans="4:50" x14ac:dyDescent="0.2">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c r="AV1022" s="24"/>
      <c r="AW1022" s="24"/>
      <c r="AX1022" s="24"/>
    </row>
    <row r="1023" spans="4:50" x14ac:dyDescent="0.2">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c r="AK1023" s="24"/>
      <c r="AL1023" s="24"/>
      <c r="AM1023" s="24"/>
      <c r="AN1023" s="24"/>
      <c r="AO1023" s="24"/>
      <c r="AP1023" s="24"/>
      <c r="AQ1023" s="24"/>
      <c r="AR1023" s="24"/>
      <c r="AS1023" s="24"/>
      <c r="AT1023" s="24"/>
      <c r="AU1023" s="24"/>
      <c r="AV1023" s="24"/>
      <c r="AW1023" s="24"/>
      <c r="AX1023" s="24"/>
    </row>
    <row r="1024" spans="4:50" x14ac:dyDescent="0.2">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4"/>
      <c r="AM1024" s="24"/>
      <c r="AN1024" s="24"/>
      <c r="AO1024" s="24"/>
      <c r="AP1024" s="24"/>
      <c r="AQ1024" s="24"/>
      <c r="AR1024" s="24"/>
      <c r="AS1024" s="24"/>
      <c r="AT1024" s="24"/>
      <c r="AU1024" s="24"/>
      <c r="AV1024" s="24"/>
      <c r="AW1024" s="24"/>
      <c r="AX1024" s="24"/>
    </row>
    <row r="1025" spans="4:50" x14ac:dyDescent="0.2">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c r="AK1025" s="24"/>
      <c r="AL1025" s="24"/>
      <c r="AM1025" s="24"/>
      <c r="AN1025" s="24"/>
      <c r="AO1025" s="24"/>
      <c r="AP1025" s="24"/>
      <c r="AQ1025" s="24"/>
      <c r="AR1025" s="24"/>
      <c r="AS1025" s="24"/>
      <c r="AT1025" s="24"/>
      <c r="AU1025" s="24"/>
      <c r="AV1025" s="24"/>
      <c r="AW1025" s="24"/>
      <c r="AX1025" s="24"/>
    </row>
    <row r="1026" spans="4:50" x14ac:dyDescent="0.2">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c r="AJ1026" s="24"/>
      <c r="AK1026" s="24"/>
      <c r="AL1026" s="24"/>
      <c r="AM1026" s="24"/>
      <c r="AN1026" s="24"/>
      <c r="AO1026" s="24"/>
      <c r="AP1026" s="24"/>
      <c r="AQ1026" s="24"/>
      <c r="AR1026" s="24"/>
      <c r="AS1026" s="24"/>
      <c r="AT1026" s="24"/>
      <c r="AU1026" s="24"/>
      <c r="AV1026" s="24"/>
      <c r="AW1026" s="24"/>
      <c r="AX1026" s="24"/>
    </row>
    <row r="1027" spans="4:50" x14ac:dyDescent="0.2">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4"/>
      <c r="AM1027" s="24"/>
      <c r="AN1027" s="24"/>
      <c r="AO1027" s="24"/>
      <c r="AP1027" s="24"/>
      <c r="AQ1027" s="24"/>
      <c r="AR1027" s="24"/>
      <c r="AS1027" s="24"/>
      <c r="AT1027" s="24"/>
      <c r="AU1027" s="24"/>
      <c r="AV1027" s="24"/>
      <c r="AW1027" s="24"/>
      <c r="AX1027" s="24"/>
    </row>
    <row r="1028" spans="4:50" x14ac:dyDescent="0.2">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c r="AJ1028" s="24"/>
      <c r="AK1028" s="24"/>
      <c r="AL1028" s="24"/>
      <c r="AM1028" s="24"/>
      <c r="AN1028" s="24"/>
      <c r="AO1028" s="24"/>
      <c r="AP1028" s="24"/>
      <c r="AQ1028" s="24"/>
      <c r="AR1028" s="24"/>
      <c r="AS1028" s="24"/>
      <c r="AT1028" s="24"/>
      <c r="AU1028" s="24"/>
      <c r="AV1028" s="24"/>
      <c r="AW1028" s="24"/>
      <c r="AX1028" s="24"/>
    </row>
    <row r="1029" spans="4:50" x14ac:dyDescent="0.2">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c r="AK1029" s="24"/>
      <c r="AL1029" s="24"/>
      <c r="AM1029" s="24"/>
      <c r="AN1029" s="24"/>
      <c r="AO1029" s="24"/>
      <c r="AP1029" s="24"/>
      <c r="AQ1029" s="24"/>
      <c r="AR1029" s="24"/>
      <c r="AS1029" s="24"/>
      <c r="AT1029" s="24"/>
      <c r="AU1029" s="24"/>
      <c r="AV1029" s="24"/>
      <c r="AW1029" s="24"/>
      <c r="AX1029" s="24"/>
    </row>
    <row r="1030" spans="4:50" x14ac:dyDescent="0.2">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4"/>
      <c r="AN1030" s="24"/>
      <c r="AO1030" s="24"/>
      <c r="AP1030" s="24"/>
      <c r="AQ1030" s="24"/>
      <c r="AR1030" s="24"/>
      <c r="AS1030" s="24"/>
      <c r="AT1030" s="24"/>
      <c r="AU1030" s="24"/>
      <c r="AV1030" s="24"/>
      <c r="AW1030" s="24"/>
      <c r="AX1030" s="24"/>
    </row>
    <row r="1031" spans="4:50" x14ac:dyDescent="0.2">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c r="AK1031" s="24"/>
      <c r="AL1031" s="24"/>
      <c r="AM1031" s="24"/>
      <c r="AN1031" s="24"/>
      <c r="AO1031" s="24"/>
      <c r="AP1031" s="24"/>
      <c r="AQ1031" s="24"/>
      <c r="AR1031" s="24"/>
      <c r="AS1031" s="24"/>
      <c r="AT1031" s="24"/>
      <c r="AU1031" s="24"/>
      <c r="AV1031" s="24"/>
      <c r="AW1031" s="24"/>
      <c r="AX1031" s="24"/>
    </row>
    <row r="1032" spans="4:50" x14ac:dyDescent="0.2">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c r="AJ1032" s="24"/>
      <c r="AK1032" s="24"/>
      <c r="AL1032" s="24"/>
      <c r="AM1032" s="24"/>
      <c r="AN1032" s="24"/>
      <c r="AO1032" s="24"/>
      <c r="AP1032" s="24"/>
      <c r="AQ1032" s="24"/>
      <c r="AR1032" s="24"/>
      <c r="AS1032" s="24"/>
      <c r="AT1032" s="24"/>
      <c r="AU1032" s="24"/>
      <c r="AV1032" s="24"/>
      <c r="AW1032" s="24"/>
      <c r="AX1032" s="24"/>
    </row>
    <row r="1033" spans="4:50" x14ac:dyDescent="0.2">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c r="AK1033" s="24"/>
      <c r="AL1033" s="24"/>
      <c r="AM1033" s="24"/>
      <c r="AN1033" s="24"/>
      <c r="AO1033" s="24"/>
      <c r="AP1033" s="24"/>
      <c r="AQ1033" s="24"/>
      <c r="AR1033" s="24"/>
      <c r="AS1033" s="24"/>
      <c r="AT1033" s="24"/>
      <c r="AU1033" s="24"/>
      <c r="AV1033" s="24"/>
      <c r="AW1033" s="24"/>
      <c r="AX1033" s="24"/>
    </row>
    <row r="1034" spans="4:50" x14ac:dyDescent="0.2">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c r="AJ1034" s="24"/>
      <c r="AK1034" s="24"/>
      <c r="AL1034" s="24"/>
      <c r="AM1034" s="24"/>
      <c r="AN1034" s="24"/>
      <c r="AO1034" s="24"/>
      <c r="AP1034" s="24"/>
      <c r="AQ1034" s="24"/>
      <c r="AR1034" s="24"/>
      <c r="AS1034" s="24"/>
      <c r="AT1034" s="24"/>
      <c r="AU1034" s="24"/>
      <c r="AV1034" s="24"/>
      <c r="AW1034" s="24"/>
      <c r="AX1034" s="24"/>
    </row>
    <row r="1035" spans="4:50" x14ac:dyDescent="0.2">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c r="AJ1035" s="24"/>
      <c r="AK1035" s="24"/>
      <c r="AL1035" s="24"/>
      <c r="AM1035" s="24"/>
      <c r="AN1035" s="24"/>
      <c r="AO1035" s="24"/>
      <c r="AP1035" s="24"/>
      <c r="AQ1035" s="24"/>
      <c r="AR1035" s="24"/>
      <c r="AS1035" s="24"/>
      <c r="AT1035" s="24"/>
      <c r="AU1035" s="24"/>
      <c r="AV1035" s="24"/>
      <c r="AW1035" s="24"/>
      <c r="AX1035" s="24"/>
    </row>
    <row r="1036" spans="4:50" x14ac:dyDescent="0.2">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c r="AK1036" s="24"/>
      <c r="AL1036" s="24"/>
      <c r="AM1036" s="24"/>
      <c r="AN1036" s="24"/>
      <c r="AO1036" s="24"/>
      <c r="AP1036" s="24"/>
      <c r="AQ1036" s="24"/>
      <c r="AR1036" s="24"/>
      <c r="AS1036" s="24"/>
      <c r="AT1036" s="24"/>
      <c r="AU1036" s="24"/>
      <c r="AV1036" s="24"/>
      <c r="AW1036" s="24"/>
      <c r="AX1036" s="24"/>
    </row>
    <row r="1037" spans="4:50" x14ac:dyDescent="0.2">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c r="AJ1037" s="24"/>
      <c r="AK1037" s="24"/>
      <c r="AL1037" s="24"/>
      <c r="AM1037" s="24"/>
      <c r="AN1037" s="24"/>
      <c r="AO1037" s="24"/>
      <c r="AP1037" s="24"/>
      <c r="AQ1037" s="24"/>
      <c r="AR1037" s="24"/>
      <c r="AS1037" s="24"/>
      <c r="AT1037" s="24"/>
      <c r="AU1037" s="24"/>
      <c r="AV1037" s="24"/>
      <c r="AW1037" s="24"/>
      <c r="AX1037" s="24"/>
    </row>
    <row r="1038" spans="4:50" x14ac:dyDescent="0.2">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4"/>
      <c r="AM1038" s="24"/>
      <c r="AN1038" s="24"/>
      <c r="AO1038" s="24"/>
      <c r="AP1038" s="24"/>
      <c r="AQ1038" s="24"/>
      <c r="AR1038" s="24"/>
      <c r="AS1038" s="24"/>
      <c r="AT1038" s="24"/>
      <c r="AU1038" s="24"/>
      <c r="AV1038" s="24"/>
      <c r="AW1038" s="24"/>
      <c r="AX1038" s="24"/>
    </row>
    <row r="1039" spans="4:50" x14ac:dyDescent="0.2">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row>
    <row r="1040" spans="4:50" x14ac:dyDescent="0.2">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c r="AJ1040" s="24"/>
      <c r="AK1040" s="24"/>
      <c r="AL1040" s="24"/>
      <c r="AM1040" s="24"/>
      <c r="AN1040" s="24"/>
      <c r="AO1040" s="24"/>
      <c r="AP1040" s="24"/>
      <c r="AQ1040" s="24"/>
      <c r="AR1040" s="24"/>
      <c r="AS1040" s="24"/>
      <c r="AT1040" s="24"/>
      <c r="AU1040" s="24"/>
      <c r="AV1040" s="24"/>
      <c r="AW1040" s="24"/>
      <c r="AX1040" s="24"/>
    </row>
    <row r="1041" spans="4:50" x14ac:dyDescent="0.2">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c r="AJ1041" s="24"/>
      <c r="AK1041" s="24"/>
      <c r="AL1041" s="24"/>
      <c r="AM1041" s="24"/>
      <c r="AN1041" s="24"/>
      <c r="AO1041" s="24"/>
      <c r="AP1041" s="24"/>
      <c r="AQ1041" s="24"/>
      <c r="AR1041" s="24"/>
      <c r="AS1041" s="24"/>
      <c r="AT1041" s="24"/>
      <c r="AU1041" s="24"/>
      <c r="AV1041" s="24"/>
      <c r="AW1041" s="24"/>
      <c r="AX1041" s="24"/>
    </row>
    <row r="1042" spans="4:50" x14ac:dyDescent="0.2">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c r="AK1042" s="24"/>
      <c r="AL1042" s="24"/>
      <c r="AM1042" s="24"/>
      <c r="AN1042" s="24"/>
      <c r="AO1042" s="24"/>
      <c r="AP1042" s="24"/>
      <c r="AQ1042" s="24"/>
      <c r="AR1042" s="24"/>
      <c r="AS1042" s="24"/>
      <c r="AT1042" s="24"/>
      <c r="AU1042" s="24"/>
      <c r="AV1042" s="24"/>
      <c r="AW1042" s="24"/>
      <c r="AX1042" s="24"/>
    </row>
    <row r="1043" spans="4:50" x14ac:dyDescent="0.2">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c r="AJ1043" s="24"/>
      <c r="AK1043" s="24"/>
      <c r="AL1043" s="24"/>
      <c r="AM1043" s="24"/>
      <c r="AN1043" s="24"/>
      <c r="AO1043" s="24"/>
      <c r="AP1043" s="24"/>
      <c r="AQ1043" s="24"/>
      <c r="AR1043" s="24"/>
      <c r="AS1043" s="24"/>
      <c r="AT1043" s="24"/>
      <c r="AU1043" s="24"/>
      <c r="AV1043" s="24"/>
      <c r="AW1043" s="24"/>
      <c r="AX1043" s="24"/>
    </row>
    <row r="1044" spans="4:50" x14ac:dyDescent="0.2">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c r="AJ1044" s="24"/>
      <c r="AK1044" s="24"/>
      <c r="AL1044" s="24"/>
      <c r="AM1044" s="24"/>
      <c r="AN1044" s="24"/>
      <c r="AO1044" s="24"/>
      <c r="AP1044" s="24"/>
      <c r="AQ1044" s="24"/>
      <c r="AR1044" s="24"/>
      <c r="AS1044" s="24"/>
      <c r="AT1044" s="24"/>
      <c r="AU1044" s="24"/>
      <c r="AV1044" s="24"/>
      <c r="AW1044" s="24"/>
      <c r="AX1044" s="24"/>
    </row>
    <row r="1045" spans="4:50" x14ac:dyDescent="0.2">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c r="AJ1045" s="24"/>
      <c r="AK1045" s="24"/>
      <c r="AL1045" s="24"/>
      <c r="AM1045" s="24"/>
      <c r="AN1045" s="24"/>
      <c r="AO1045" s="24"/>
      <c r="AP1045" s="24"/>
      <c r="AQ1045" s="24"/>
      <c r="AR1045" s="24"/>
      <c r="AS1045" s="24"/>
      <c r="AT1045" s="24"/>
      <c r="AU1045" s="24"/>
      <c r="AV1045" s="24"/>
      <c r="AW1045" s="24"/>
      <c r="AX1045" s="24"/>
    </row>
    <row r="1046" spans="4:50" x14ac:dyDescent="0.2">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c r="AJ1046" s="24"/>
      <c r="AK1046" s="24"/>
      <c r="AL1046" s="24"/>
      <c r="AM1046" s="24"/>
      <c r="AN1046" s="24"/>
      <c r="AO1046" s="24"/>
      <c r="AP1046" s="24"/>
      <c r="AQ1046" s="24"/>
      <c r="AR1046" s="24"/>
      <c r="AS1046" s="24"/>
      <c r="AT1046" s="24"/>
      <c r="AU1046" s="24"/>
      <c r="AV1046" s="24"/>
      <c r="AW1046" s="24"/>
      <c r="AX1046" s="24"/>
    </row>
    <row r="1047" spans="4:50" x14ac:dyDescent="0.2">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c r="AJ1047" s="24"/>
      <c r="AK1047" s="24"/>
      <c r="AL1047" s="24"/>
      <c r="AM1047" s="24"/>
      <c r="AN1047" s="24"/>
      <c r="AO1047" s="24"/>
      <c r="AP1047" s="24"/>
      <c r="AQ1047" s="24"/>
      <c r="AR1047" s="24"/>
      <c r="AS1047" s="24"/>
      <c r="AT1047" s="24"/>
      <c r="AU1047" s="24"/>
      <c r="AV1047" s="24"/>
      <c r="AW1047" s="24"/>
      <c r="AX1047" s="24"/>
    </row>
    <row r="1048" spans="4:50" x14ac:dyDescent="0.2">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c r="AK1048" s="24"/>
      <c r="AL1048" s="24"/>
      <c r="AM1048" s="24"/>
      <c r="AN1048" s="24"/>
      <c r="AO1048" s="24"/>
      <c r="AP1048" s="24"/>
      <c r="AQ1048" s="24"/>
      <c r="AR1048" s="24"/>
      <c r="AS1048" s="24"/>
      <c r="AT1048" s="24"/>
      <c r="AU1048" s="24"/>
      <c r="AV1048" s="24"/>
      <c r="AW1048" s="24"/>
      <c r="AX1048" s="24"/>
    </row>
    <row r="1049" spans="4:50" x14ac:dyDescent="0.2">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c r="AK1049" s="24"/>
      <c r="AL1049" s="24"/>
      <c r="AM1049" s="24"/>
      <c r="AN1049" s="24"/>
      <c r="AO1049" s="24"/>
      <c r="AP1049" s="24"/>
      <c r="AQ1049" s="24"/>
      <c r="AR1049" s="24"/>
      <c r="AS1049" s="24"/>
      <c r="AT1049" s="24"/>
      <c r="AU1049" s="24"/>
      <c r="AV1049" s="24"/>
      <c r="AW1049" s="24"/>
      <c r="AX1049" s="24"/>
    </row>
    <row r="1050" spans="4:50" x14ac:dyDescent="0.2">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c r="AJ1050" s="24"/>
      <c r="AK1050" s="24"/>
      <c r="AL1050" s="24"/>
      <c r="AM1050" s="24"/>
      <c r="AN1050" s="24"/>
      <c r="AO1050" s="24"/>
      <c r="AP1050" s="24"/>
      <c r="AQ1050" s="24"/>
      <c r="AR1050" s="24"/>
      <c r="AS1050" s="24"/>
      <c r="AT1050" s="24"/>
      <c r="AU1050" s="24"/>
      <c r="AV1050" s="24"/>
      <c r="AW1050" s="24"/>
      <c r="AX1050" s="24"/>
    </row>
    <row r="1051" spans="4:50" x14ac:dyDescent="0.2">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c r="AJ1051" s="24"/>
      <c r="AK1051" s="24"/>
      <c r="AL1051" s="24"/>
      <c r="AM1051" s="24"/>
      <c r="AN1051" s="24"/>
      <c r="AO1051" s="24"/>
      <c r="AP1051" s="24"/>
      <c r="AQ1051" s="24"/>
      <c r="AR1051" s="24"/>
      <c r="AS1051" s="24"/>
      <c r="AT1051" s="24"/>
      <c r="AU1051" s="24"/>
      <c r="AV1051" s="24"/>
      <c r="AW1051" s="24"/>
      <c r="AX1051" s="24"/>
    </row>
    <row r="1052" spans="4:50" x14ac:dyDescent="0.2">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c r="AJ1052" s="24"/>
      <c r="AK1052" s="24"/>
      <c r="AL1052" s="24"/>
      <c r="AM1052" s="24"/>
      <c r="AN1052" s="24"/>
      <c r="AO1052" s="24"/>
      <c r="AP1052" s="24"/>
      <c r="AQ1052" s="24"/>
      <c r="AR1052" s="24"/>
      <c r="AS1052" s="24"/>
      <c r="AT1052" s="24"/>
      <c r="AU1052" s="24"/>
      <c r="AV1052" s="24"/>
      <c r="AW1052" s="24"/>
      <c r="AX1052" s="24"/>
    </row>
    <row r="1053" spans="4:50" x14ac:dyDescent="0.2">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c r="AJ1053" s="24"/>
      <c r="AK1053" s="24"/>
      <c r="AL1053" s="24"/>
      <c r="AM1053" s="24"/>
      <c r="AN1053" s="24"/>
      <c r="AO1053" s="24"/>
      <c r="AP1053" s="24"/>
      <c r="AQ1053" s="24"/>
      <c r="AR1053" s="24"/>
      <c r="AS1053" s="24"/>
      <c r="AT1053" s="24"/>
      <c r="AU1053" s="24"/>
      <c r="AV1053" s="24"/>
      <c r="AW1053" s="24"/>
      <c r="AX1053" s="24"/>
    </row>
    <row r="1054" spans="4:50" x14ac:dyDescent="0.2">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4"/>
      <c r="AM1054" s="24"/>
      <c r="AN1054" s="24"/>
      <c r="AO1054" s="24"/>
      <c r="AP1054" s="24"/>
      <c r="AQ1054" s="24"/>
      <c r="AR1054" s="24"/>
      <c r="AS1054" s="24"/>
      <c r="AT1054" s="24"/>
      <c r="AU1054" s="24"/>
      <c r="AV1054" s="24"/>
      <c r="AW1054" s="24"/>
      <c r="AX1054" s="24"/>
    </row>
    <row r="1055" spans="4:50" x14ac:dyDescent="0.2">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c r="AJ1055" s="24"/>
      <c r="AK1055" s="24"/>
      <c r="AL1055" s="24"/>
      <c r="AM1055" s="24"/>
      <c r="AN1055" s="24"/>
      <c r="AO1055" s="24"/>
      <c r="AP1055" s="24"/>
      <c r="AQ1055" s="24"/>
      <c r="AR1055" s="24"/>
      <c r="AS1055" s="24"/>
      <c r="AT1055" s="24"/>
      <c r="AU1055" s="24"/>
      <c r="AV1055" s="24"/>
      <c r="AW1055" s="24"/>
      <c r="AX1055" s="24"/>
    </row>
    <row r="1056" spans="4:50" x14ac:dyDescent="0.2">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c r="AJ1056" s="24"/>
      <c r="AK1056" s="24"/>
      <c r="AL1056" s="24"/>
      <c r="AM1056" s="24"/>
      <c r="AN1056" s="24"/>
      <c r="AO1056" s="24"/>
      <c r="AP1056" s="24"/>
      <c r="AQ1056" s="24"/>
      <c r="AR1056" s="24"/>
      <c r="AS1056" s="24"/>
      <c r="AT1056" s="24"/>
      <c r="AU1056" s="24"/>
      <c r="AV1056" s="24"/>
      <c r="AW1056" s="24"/>
      <c r="AX1056" s="24"/>
    </row>
    <row r="1057" spans="4:50" x14ac:dyDescent="0.2">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c r="AJ1057" s="24"/>
      <c r="AK1057" s="24"/>
      <c r="AL1057" s="24"/>
      <c r="AM1057" s="24"/>
      <c r="AN1057" s="24"/>
      <c r="AO1057" s="24"/>
      <c r="AP1057" s="24"/>
      <c r="AQ1057" s="24"/>
      <c r="AR1057" s="24"/>
      <c r="AS1057" s="24"/>
      <c r="AT1057" s="24"/>
      <c r="AU1057" s="24"/>
      <c r="AV1057" s="24"/>
      <c r="AW1057" s="24"/>
      <c r="AX1057" s="24"/>
    </row>
    <row r="1058" spans="4:50" x14ac:dyDescent="0.2">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c r="AJ1058" s="24"/>
      <c r="AK1058" s="24"/>
      <c r="AL1058" s="24"/>
      <c r="AM1058" s="24"/>
      <c r="AN1058" s="24"/>
      <c r="AO1058" s="24"/>
      <c r="AP1058" s="24"/>
      <c r="AQ1058" s="24"/>
      <c r="AR1058" s="24"/>
      <c r="AS1058" s="24"/>
      <c r="AT1058" s="24"/>
      <c r="AU1058" s="24"/>
      <c r="AV1058" s="24"/>
      <c r="AW1058" s="24"/>
      <c r="AX1058" s="24"/>
    </row>
    <row r="1059" spans="4:50" x14ac:dyDescent="0.2">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c r="AJ1059" s="24"/>
      <c r="AK1059" s="24"/>
      <c r="AL1059" s="24"/>
      <c r="AM1059" s="24"/>
      <c r="AN1059" s="24"/>
      <c r="AO1059" s="24"/>
      <c r="AP1059" s="24"/>
      <c r="AQ1059" s="24"/>
      <c r="AR1059" s="24"/>
      <c r="AS1059" s="24"/>
      <c r="AT1059" s="24"/>
      <c r="AU1059" s="24"/>
      <c r="AV1059" s="24"/>
      <c r="AW1059" s="24"/>
      <c r="AX1059" s="24"/>
    </row>
    <row r="1060" spans="4:50" x14ac:dyDescent="0.2">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4"/>
      <c r="AM1060" s="24"/>
      <c r="AN1060" s="24"/>
      <c r="AO1060" s="24"/>
      <c r="AP1060" s="24"/>
      <c r="AQ1060" s="24"/>
      <c r="AR1060" s="24"/>
      <c r="AS1060" s="24"/>
      <c r="AT1060" s="24"/>
      <c r="AU1060" s="24"/>
      <c r="AV1060" s="24"/>
      <c r="AW1060" s="24"/>
      <c r="AX1060" s="24"/>
    </row>
    <row r="1061" spans="4:50" x14ac:dyDescent="0.2">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c r="AJ1061" s="24"/>
      <c r="AK1061" s="24"/>
      <c r="AL1061" s="24"/>
      <c r="AM1061" s="24"/>
      <c r="AN1061" s="24"/>
      <c r="AO1061" s="24"/>
      <c r="AP1061" s="24"/>
      <c r="AQ1061" s="24"/>
      <c r="AR1061" s="24"/>
      <c r="AS1061" s="24"/>
      <c r="AT1061" s="24"/>
      <c r="AU1061" s="24"/>
      <c r="AV1061" s="24"/>
      <c r="AW1061" s="24"/>
      <c r="AX1061" s="24"/>
    </row>
    <row r="1062" spans="4:50" x14ac:dyDescent="0.2">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c r="AJ1062" s="24"/>
      <c r="AK1062" s="24"/>
      <c r="AL1062" s="24"/>
      <c r="AM1062" s="24"/>
      <c r="AN1062" s="24"/>
      <c r="AO1062" s="24"/>
      <c r="AP1062" s="24"/>
      <c r="AQ1062" s="24"/>
      <c r="AR1062" s="24"/>
      <c r="AS1062" s="24"/>
      <c r="AT1062" s="24"/>
      <c r="AU1062" s="24"/>
      <c r="AV1062" s="24"/>
      <c r="AW1062" s="24"/>
      <c r="AX1062" s="24"/>
    </row>
    <row r="1063" spans="4:50" x14ac:dyDescent="0.2">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c r="AJ1063" s="24"/>
      <c r="AK1063" s="24"/>
      <c r="AL1063" s="24"/>
      <c r="AM1063" s="24"/>
      <c r="AN1063" s="24"/>
      <c r="AO1063" s="24"/>
      <c r="AP1063" s="24"/>
      <c r="AQ1063" s="24"/>
      <c r="AR1063" s="24"/>
      <c r="AS1063" s="24"/>
      <c r="AT1063" s="24"/>
      <c r="AU1063" s="24"/>
      <c r="AV1063" s="24"/>
      <c r="AW1063" s="24"/>
      <c r="AX1063" s="24"/>
    </row>
    <row r="1064" spans="4:50" x14ac:dyDescent="0.2">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c r="AV1064" s="24"/>
      <c r="AW1064" s="24"/>
      <c r="AX1064" s="24"/>
    </row>
    <row r="1065" spans="4:50" x14ac:dyDescent="0.2">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c r="AJ1065" s="24"/>
      <c r="AK1065" s="24"/>
      <c r="AL1065" s="24"/>
      <c r="AM1065" s="24"/>
      <c r="AN1065" s="24"/>
      <c r="AO1065" s="24"/>
      <c r="AP1065" s="24"/>
      <c r="AQ1065" s="24"/>
      <c r="AR1065" s="24"/>
      <c r="AS1065" s="24"/>
      <c r="AT1065" s="24"/>
      <c r="AU1065" s="24"/>
      <c r="AV1065" s="24"/>
      <c r="AW1065" s="24"/>
      <c r="AX1065" s="24"/>
    </row>
    <row r="1066" spans="4:50" x14ac:dyDescent="0.2">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c r="AK1066" s="24"/>
      <c r="AL1066" s="24"/>
      <c r="AM1066" s="24"/>
      <c r="AN1066" s="24"/>
      <c r="AO1066" s="24"/>
      <c r="AP1066" s="24"/>
      <c r="AQ1066" s="24"/>
      <c r="AR1066" s="24"/>
      <c r="AS1066" s="24"/>
      <c r="AT1066" s="24"/>
      <c r="AU1066" s="24"/>
      <c r="AV1066" s="24"/>
      <c r="AW1066" s="24"/>
      <c r="AX1066" s="24"/>
    </row>
    <row r="1067" spans="4:50" x14ac:dyDescent="0.2">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c r="AJ1067" s="24"/>
      <c r="AK1067" s="24"/>
      <c r="AL1067" s="24"/>
      <c r="AM1067" s="24"/>
      <c r="AN1067" s="24"/>
      <c r="AO1067" s="24"/>
      <c r="AP1067" s="24"/>
      <c r="AQ1067" s="24"/>
      <c r="AR1067" s="24"/>
      <c r="AS1067" s="24"/>
      <c r="AT1067" s="24"/>
      <c r="AU1067" s="24"/>
      <c r="AV1067" s="24"/>
      <c r="AW1067" s="24"/>
      <c r="AX1067" s="24"/>
    </row>
    <row r="1068" spans="4:50" x14ac:dyDescent="0.2">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c r="AJ1068" s="24"/>
      <c r="AK1068" s="24"/>
      <c r="AL1068" s="24"/>
      <c r="AM1068" s="24"/>
      <c r="AN1068" s="24"/>
      <c r="AO1068" s="24"/>
      <c r="AP1068" s="24"/>
      <c r="AQ1068" s="24"/>
      <c r="AR1068" s="24"/>
      <c r="AS1068" s="24"/>
      <c r="AT1068" s="24"/>
      <c r="AU1068" s="24"/>
      <c r="AV1068" s="24"/>
      <c r="AW1068" s="24"/>
      <c r="AX1068" s="24"/>
    </row>
    <row r="1069" spans="4:50" x14ac:dyDescent="0.2">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c r="AJ1069" s="24"/>
      <c r="AK1069" s="24"/>
      <c r="AL1069" s="24"/>
      <c r="AM1069" s="24"/>
      <c r="AN1069" s="24"/>
      <c r="AO1069" s="24"/>
      <c r="AP1069" s="24"/>
      <c r="AQ1069" s="24"/>
      <c r="AR1069" s="24"/>
      <c r="AS1069" s="24"/>
      <c r="AT1069" s="24"/>
      <c r="AU1069" s="24"/>
      <c r="AV1069" s="24"/>
      <c r="AW1069" s="24"/>
      <c r="AX1069" s="24"/>
    </row>
    <row r="1070" spans="4:50" x14ac:dyDescent="0.2">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c r="AJ1070" s="24"/>
      <c r="AK1070" s="24"/>
      <c r="AL1070" s="24"/>
      <c r="AM1070" s="24"/>
      <c r="AN1070" s="24"/>
      <c r="AO1070" s="24"/>
      <c r="AP1070" s="24"/>
      <c r="AQ1070" s="24"/>
      <c r="AR1070" s="24"/>
      <c r="AS1070" s="24"/>
      <c r="AT1070" s="24"/>
      <c r="AU1070" s="24"/>
      <c r="AV1070" s="24"/>
      <c r="AW1070" s="24"/>
      <c r="AX1070" s="24"/>
    </row>
    <row r="1071" spans="4:50" x14ac:dyDescent="0.2">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c r="AK1071" s="24"/>
      <c r="AL1071" s="24"/>
      <c r="AM1071" s="24"/>
      <c r="AN1071" s="24"/>
      <c r="AO1071" s="24"/>
      <c r="AP1071" s="24"/>
      <c r="AQ1071" s="24"/>
      <c r="AR1071" s="24"/>
      <c r="AS1071" s="24"/>
      <c r="AT1071" s="24"/>
      <c r="AU1071" s="24"/>
      <c r="AV1071" s="24"/>
      <c r="AW1071" s="24"/>
      <c r="AX1071" s="24"/>
    </row>
    <row r="1072" spans="4:50" x14ac:dyDescent="0.2">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c r="AK1072" s="24"/>
      <c r="AL1072" s="24"/>
      <c r="AM1072" s="24"/>
      <c r="AN1072" s="24"/>
      <c r="AO1072" s="24"/>
      <c r="AP1072" s="24"/>
      <c r="AQ1072" s="24"/>
      <c r="AR1072" s="24"/>
      <c r="AS1072" s="24"/>
      <c r="AT1072" s="24"/>
      <c r="AU1072" s="24"/>
      <c r="AV1072" s="24"/>
      <c r="AW1072" s="24"/>
      <c r="AX1072" s="24"/>
    </row>
    <row r="1073" spans="4:50" x14ac:dyDescent="0.2">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c r="AJ1073" s="24"/>
      <c r="AK1073" s="24"/>
      <c r="AL1073" s="24"/>
      <c r="AM1073" s="24"/>
      <c r="AN1073" s="24"/>
      <c r="AO1073" s="24"/>
      <c r="AP1073" s="24"/>
      <c r="AQ1073" s="24"/>
      <c r="AR1073" s="24"/>
      <c r="AS1073" s="24"/>
      <c r="AT1073" s="24"/>
      <c r="AU1073" s="24"/>
      <c r="AV1073" s="24"/>
      <c r="AW1073" s="24"/>
      <c r="AX1073" s="24"/>
    </row>
    <row r="1074" spans="4:50" x14ac:dyDescent="0.2">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c r="AJ1074" s="24"/>
      <c r="AK1074" s="24"/>
      <c r="AL1074" s="24"/>
      <c r="AM1074" s="24"/>
      <c r="AN1074" s="24"/>
      <c r="AO1074" s="24"/>
      <c r="AP1074" s="24"/>
      <c r="AQ1074" s="24"/>
      <c r="AR1074" s="24"/>
      <c r="AS1074" s="24"/>
      <c r="AT1074" s="24"/>
      <c r="AU1074" s="24"/>
      <c r="AV1074" s="24"/>
      <c r="AW1074" s="24"/>
      <c r="AX1074" s="24"/>
    </row>
    <row r="1075" spans="4:50" x14ac:dyDescent="0.2">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c r="AJ1075" s="24"/>
      <c r="AK1075" s="24"/>
      <c r="AL1075" s="24"/>
      <c r="AM1075" s="24"/>
      <c r="AN1075" s="24"/>
      <c r="AO1075" s="24"/>
      <c r="AP1075" s="24"/>
      <c r="AQ1075" s="24"/>
      <c r="AR1075" s="24"/>
      <c r="AS1075" s="24"/>
      <c r="AT1075" s="24"/>
      <c r="AU1075" s="24"/>
      <c r="AV1075" s="24"/>
      <c r="AW1075" s="24"/>
      <c r="AX1075" s="24"/>
    </row>
    <row r="1076" spans="4:50" x14ac:dyDescent="0.2">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c r="AJ1076" s="24"/>
      <c r="AK1076" s="24"/>
      <c r="AL1076" s="24"/>
      <c r="AM1076" s="24"/>
      <c r="AN1076" s="24"/>
      <c r="AO1076" s="24"/>
      <c r="AP1076" s="24"/>
      <c r="AQ1076" s="24"/>
      <c r="AR1076" s="24"/>
      <c r="AS1076" s="24"/>
      <c r="AT1076" s="24"/>
      <c r="AU1076" s="24"/>
      <c r="AV1076" s="24"/>
      <c r="AW1076" s="24"/>
      <c r="AX1076" s="24"/>
    </row>
    <row r="1077" spans="4:50" x14ac:dyDescent="0.2">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c r="AJ1077" s="24"/>
      <c r="AK1077" s="24"/>
      <c r="AL1077" s="24"/>
      <c r="AM1077" s="24"/>
      <c r="AN1077" s="24"/>
      <c r="AO1077" s="24"/>
      <c r="AP1077" s="24"/>
      <c r="AQ1077" s="24"/>
      <c r="AR1077" s="24"/>
      <c r="AS1077" s="24"/>
      <c r="AT1077" s="24"/>
      <c r="AU1077" s="24"/>
      <c r="AV1077" s="24"/>
      <c r="AW1077" s="24"/>
      <c r="AX1077" s="24"/>
    </row>
    <row r="1078" spans="4:50" x14ac:dyDescent="0.2">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4"/>
      <c r="AM1078" s="24"/>
      <c r="AN1078" s="24"/>
      <c r="AO1078" s="24"/>
      <c r="AP1078" s="24"/>
      <c r="AQ1078" s="24"/>
      <c r="AR1078" s="24"/>
      <c r="AS1078" s="24"/>
      <c r="AT1078" s="24"/>
      <c r="AU1078" s="24"/>
      <c r="AV1078" s="24"/>
      <c r="AW1078" s="24"/>
      <c r="AX1078" s="24"/>
    </row>
    <row r="1079" spans="4:50" x14ac:dyDescent="0.2">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c r="AJ1079" s="24"/>
      <c r="AK1079" s="24"/>
      <c r="AL1079" s="24"/>
      <c r="AM1079" s="24"/>
      <c r="AN1079" s="24"/>
      <c r="AO1079" s="24"/>
      <c r="AP1079" s="24"/>
      <c r="AQ1079" s="24"/>
      <c r="AR1079" s="24"/>
      <c r="AS1079" s="24"/>
      <c r="AT1079" s="24"/>
      <c r="AU1079" s="24"/>
      <c r="AV1079" s="24"/>
      <c r="AW1079" s="24"/>
      <c r="AX1079" s="24"/>
    </row>
    <row r="1080" spans="4:50" x14ac:dyDescent="0.2">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c r="AJ1080" s="24"/>
      <c r="AK1080" s="24"/>
      <c r="AL1080" s="24"/>
      <c r="AM1080" s="24"/>
      <c r="AN1080" s="24"/>
      <c r="AO1080" s="24"/>
      <c r="AP1080" s="24"/>
      <c r="AQ1080" s="24"/>
      <c r="AR1080" s="24"/>
      <c r="AS1080" s="24"/>
      <c r="AT1080" s="24"/>
      <c r="AU1080" s="24"/>
      <c r="AV1080" s="24"/>
      <c r="AW1080" s="24"/>
      <c r="AX1080" s="24"/>
    </row>
    <row r="1081" spans="4:50" x14ac:dyDescent="0.2">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c r="AJ1081" s="24"/>
      <c r="AK1081" s="24"/>
      <c r="AL1081" s="24"/>
      <c r="AM1081" s="24"/>
      <c r="AN1081" s="24"/>
      <c r="AO1081" s="24"/>
      <c r="AP1081" s="24"/>
      <c r="AQ1081" s="24"/>
      <c r="AR1081" s="24"/>
      <c r="AS1081" s="24"/>
      <c r="AT1081" s="24"/>
      <c r="AU1081" s="24"/>
      <c r="AV1081" s="24"/>
      <c r="AW1081" s="24"/>
      <c r="AX1081" s="24"/>
    </row>
    <row r="1082" spans="4:50" x14ac:dyDescent="0.2">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c r="AJ1082" s="24"/>
      <c r="AK1082" s="24"/>
      <c r="AL1082" s="24"/>
      <c r="AM1082" s="24"/>
      <c r="AN1082" s="24"/>
      <c r="AO1082" s="24"/>
      <c r="AP1082" s="24"/>
      <c r="AQ1082" s="24"/>
      <c r="AR1082" s="24"/>
      <c r="AS1082" s="24"/>
      <c r="AT1082" s="24"/>
      <c r="AU1082" s="24"/>
      <c r="AV1082" s="24"/>
      <c r="AW1082" s="24"/>
      <c r="AX1082" s="24"/>
    </row>
    <row r="1083" spans="4:50" x14ac:dyDescent="0.2">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c r="AJ1083" s="24"/>
      <c r="AK1083" s="24"/>
      <c r="AL1083" s="24"/>
      <c r="AM1083" s="24"/>
      <c r="AN1083" s="24"/>
      <c r="AO1083" s="24"/>
      <c r="AP1083" s="24"/>
      <c r="AQ1083" s="24"/>
      <c r="AR1083" s="24"/>
      <c r="AS1083" s="24"/>
      <c r="AT1083" s="24"/>
      <c r="AU1083" s="24"/>
      <c r="AV1083" s="24"/>
      <c r="AW1083" s="24"/>
      <c r="AX1083" s="24"/>
    </row>
    <row r="1084" spans="4:50" x14ac:dyDescent="0.2">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c r="AK1084" s="24"/>
      <c r="AL1084" s="24"/>
      <c r="AM1084" s="24"/>
      <c r="AN1084" s="24"/>
      <c r="AO1084" s="24"/>
      <c r="AP1084" s="24"/>
      <c r="AQ1084" s="24"/>
      <c r="AR1084" s="24"/>
      <c r="AS1084" s="24"/>
      <c r="AT1084" s="24"/>
      <c r="AU1084" s="24"/>
      <c r="AV1084" s="24"/>
      <c r="AW1084" s="24"/>
      <c r="AX1084" s="24"/>
    </row>
    <row r="1085" spans="4:50" x14ac:dyDescent="0.2">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c r="AJ1085" s="24"/>
      <c r="AK1085" s="24"/>
      <c r="AL1085" s="24"/>
      <c r="AM1085" s="24"/>
      <c r="AN1085" s="24"/>
      <c r="AO1085" s="24"/>
      <c r="AP1085" s="24"/>
      <c r="AQ1085" s="24"/>
      <c r="AR1085" s="24"/>
      <c r="AS1085" s="24"/>
      <c r="AT1085" s="24"/>
      <c r="AU1085" s="24"/>
      <c r="AV1085" s="24"/>
      <c r="AW1085" s="24"/>
      <c r="AX1085" s="24"/>
    </row>
    <row r="1086" spans="4:50" x14ac:dyDescent="0.2">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c r="AJ1086" s="24"/>
      <c r="AK1086" s="24"/>
      <c r="AL1086" s="24"/>
      <c r="AM1086" s="24"/>
      <c r="AN1086" s="24"/>
      <c r="AO1086" s="24"/>
      <c r="AP1086" s="24"/>
      <c r="AQ1086" s="24"/>
      <c r="AR1086" s="24"/>
      <c r="AS1086" s="24"/>
      <c r="AT1086" s="24"/>
      <c r="AU1086" s="24"/>
      <c r="AV1086" s="24"/>
      <c r="AW1086" s="24"/>
      <c r="AX1086" s="24"/>
    </row>
    <row r="1087" spans="4:50" x14ac:dyDescent="0.2">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c r="AJ1087" s="24"/>
      <c r="AK1087" s="24"/>
      <c r="AL1087" s="24"/>
      <c r="AM1087" s="24"/>
      <c r="AN1087" s="24"/>
      <c r="AO1087" s="24"/>
      <c r="AP1087" s="24"/>
      <c r="AQ1087" s="24"/>
      <c r="AR1087" s="24"/>
      <c r="AS1087" s="24"/>
      <c r="AT1087" s="24"/>
      <c r="AU1087" s="24"/>
      <c r="AV1087" s="24"/>
      <c r="AW1087" s="24"/>
      <c r="AX1087" s="24"/>
    </row>
    <row r="1088" spans="4:50" x14ac:dyDescent="0.2">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c r="AJ1088" s="24"/>
      <c r="AK1088" s="24"/>
      <c r="AL1088" s="24"/>
      <c r="AM1088" s="24"/>
      <c r="AN1088" s="24"/>
      <c r="AO1088" s="24"/>
      <c r="AP1088" s="24"/>
      <c r="AQ1088" s="24"/>
      <c r="AR1088" s="24"/>
      <c r="AS1088" s="24"/>
      <c r="AT1088" s="24"/>
      <c r="AU1088" s="24"/>
      <c r="AV1088" s="24"/>
      <c r="AW1088" s="24"/>
      <c r="AX1088" s="24"/>
    </row>
    <row r="1089" spans="4:50" x14ac:dyDescent="0.2">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row>
    <row r="1090" spans="4:50" x14ac:dyDescent="0.2">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c r="AK1090" s="24"/>
      <c r="AL1090" s="24"/>
      <c r="AM1090" s="24"/>
      <c r="AN1090" s="24"/>
      <c r="AO1090" s="24"/>
      <c r="AP1090" s="24"/>
      <c r="AQ1090" s="24"/>
      <c r="AR1090" s="24"/>
      <c r="AS1090" s="24"/>
      <c r="AT1090" s="24"/>
      <c r="AU1090" s="24"/>
      <c r="AV1090" s="24"/>
      <c r="AW1090" s="24"/>
      <c r="AX1090" s="24"/>
    </row>
    <row r="1091" spans="4:50" x14ac:dyDescent="0.2">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c r="AJ1091" s="24"/>
      <c r="AK1091" s="24"/>
      <c r="AL1091" s="24"/>
      <c r="AM1091" s="24"/>
      <c r="AN1091" s="24"/>
      <c r="AO1091" s="24"/>
      <c r="AP1091" s="24"/>
      <c r="AQ1091" s="24"/>
      <c r="AR1091" s="24"/>
      <c r="AS1091" s="24"/>
      <c r="AT1091" s="24"/>
      <c r="AU1091" s="24"/>
      <c r="AV1091" s="24"/>
      <c r="AW1091" s="24"/>
      <c r="AX1091" s="24"/>
    </row>
    <row r="1092" spans="4:50" x14ac:dyDescent="0.2">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c r="AJ1092" s="24"/>
      <c r="AK1092" s="24"/>
      <c r="AL1092" s="24"/>
      <c r="AM1092" s="24"/>
      <c r="AN1092" s="24"/>
      <c r="AO1092" s="24"/>
      <c r="AP1092" s="24"/>
      <c r="AQ1092" s="24"/>
      <c r="AR1092" s="24"/>
      <c r="AS1092" s="24"/>
      <c r="AT1092" s="24"/>
      <c r="AU1092" s="24"/>
      <c r="AV1092" s="24"/>
      <c r="AW1092" s="24"/>
      <c r="AX1092" s="24"/>
    </row>
    <row r="1093" spans="4:50" x14ac:dyDescent="0.2">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c r="AJ1093" s="24"/>
      <c r="AK1093" s="24"/>
      <c r="AL1093" s="24"/>
      <c r="AM1093" s="24"/>
      <c r="AN1093" s="24"/>
      <c r="AO1093" s="24"/>
      <c r="AP1093" s="24"/>
      <c r="AQ1093" s="24"/>
      <c r="AR1093" s="24"/>
      <c r="AS1093" s="24"/>
      <c r="AT1093" s="24"/>
      <c r="AU1093" s="24"/>
      <c r="AV1093" s="24"/>
      <c r="AW1093" s="24"/>
      <c r="AX1093" s="24"/>
    </row>
    <row r="1094" spans="4:50" x14ac:dyDescent="0.2">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c r="AJ1094" s="24"/>
      <c r="AK1094" s="24"/>
      <c r="AL1094" s="24"/>
      <c r="AM1094" s="24"/>
      <c r="AN1094" s="24"/>
      <c r="AO1094" s="24"/>
      <c r="AP1094" s="24"/>
      <c r="AQ1094" s="24"/>
      <c r="AR1094" s="24"/>
      <c r="AS1094" s="24"/>
      <c r="AT1094" s="24"/>
      <c r="AU1094" s="24"/>
      <c r="AV1094" s="24"/>
      <c r="AW1094" s="24"/>
      <c r="AX1094" s="24"/>
    </row>
    <row r="1095" spans="4:50" x14ac:dyDescent="0.2">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c r="AJ1095" s="24"/>
      <c r="AK1095" s="24"/>
      <c r="AL1095" s="24"/>
      <c r="AM1095" s="24"/>
      <c r="AN1095" s="24"/>
      <c r="AO1095" s="24"/>
      <c r="AP1095" s="24"/>
      <c r="AQ1095" s="24"/>
      <c r="AR1095" s="24"/>
      <c r="AS1095" s="24"/>
      <c r="AT1095" s="24"/>
      <c r="AU1095" s="24"/>
      <c r="AV1095" s="24"/>
      <c r="AW1095" s="24"/>
      <c r="AX1095" s="24"/>
    </row>
    <row r="1096" spans="4:50" x14ac:dyDescent="0.2">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c r="AJ1096" s="24"/>
      <c r="AK1096" s="24"/>
      <c r="AL1096" s="24"/>
      <c r="AM1096" s="24"/>
      <c r="AN1096" s="24"/>
      <c r="AO1096" s="24"/>
      <c r="AP1096" s="24"/>
      <c r="AQ1096" s="24"/>
      <c r="AR1096" s="24"/>
      <c r="AS1096" s="24"/>
      <c r="AT1096" s="24"/>
      <c r="AU1096" s="24"/>
      <c r="AV1096" s="24"/>
      <c r="AW1096" s="24"/>
      <c r="AX1096" s="24"/>
    </row>
    <row r="1097" spans="4:50" x14ac:dyDescent="0.2">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c r="AJ1097" s="24"/>
      <c r="AK1097" s="24"/>
      <c r="AL1097" s="24"/>
      <c r="AM1097" s="24"/>
      <c r="AN1097" s="24"/>
      <c r="AO1097" s="24"/>
      <c r="AP1097" s="24"/>
      <c r="AQ1097" s="24"/>
      <c r="AR1097" s="24"/>
      <c r="AS1097" s="24"/>
      <c r="AT1097" s="24"/>
      <c r="AU1097" s="24"/>
      <c r="AV1097" s="24"/>
      <c r="AW1097" s="24"/>
      <c r="AX1097" s="24"/>
    </row>
    <row r="1098" spans="4:50" x14ac:dyDescent="0.2">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c r="AJ1098" s="24"/>
      <c r="AK1098" s="24"/>
      <c r="AL1098" s="24"/>
      <c r="AM1098" s="24"/>
      <c r="AN1098" s="24"/>
      <c r="AO1098" s="24"/>
      <c r="AP1098" s="24"/>
      <c r="AQ1098" s="24"/>
      <c r="AR1098" s="24"/>
      <c r="AS1098" s="24"/>
      <c r="AT1098" s="24"/>
      <c r="AU1098" s="24"/>
      <c r="AV1098" s="24"/>
      <c r="AW1098" s="24"/>
      <c r="AX1098" s="24"/>
    </row>
    <row r="1099" spans="4:50" x14ac:dyDescent="0.2">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c r="AJ1099" s="24"/>
      <c r="AK1099" s="24"/>
      <c r="AL1099" s="24"/>
      <c r="AM1099" s="24"/>
      <c r="AN1099" s="24"/>
      <c r="AO1099" s="24"/>
      <c r="AP1099" s="24"/>
      <c r="AQ1099" s="24"/>
      <c r="AR1099" s="24"/>
      <c r="AS1099" s="24"/>
      <c r="AT1099" s="24"/>
      <c r="AU1099" s="24"/>
      <c r="AV1099" s="24"/>
      <c r="AW1099" s="24"/>
      <c r="AX1099" s="24"/>
    </row>
    <row r="1100" spans="4:50" x14ac:dyDescent="0.2">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c r="AJ1100" s="24"/>
      <c r="AK1100" s="24"/>
      <c r="AL1100" s="24"/>
      <c r="AM1100" s="24"/>
      <c r="AN1100" s="24"/>
      <c r="AO1100" s="24"/>
      <c r="AP1100" s="24"/>
      <c r="AQ1100" s="24"/>
      <c r="AR1100" s="24"/>
      <c r="AS1100" s="24"/>
      <c r="AT1100" s="24"/>
      <c r="AU1100" s="24"/>
      <c r="AV1100" s="24"/>
      <c r="AW1100" s="24"/>
      <c r="AX1100" s="24"/>
    </row>
    <row r="1101" spans="4:50" x14ac:dyDescent="0.2">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c r="AJ1101" s="24"/>
      <c r="AK1101" s="24"/>
      <c r="AL1101" s="24"/>
      <c r="AM1101" s="24"/>
      <c r="AN1101" s="24"/>
      <c r="AO1101" s="24"/>
      <c r="AP1101" s="24"/>
      <c r="AQ1101" s="24"/>
      <c r="AR1101" s="24"/>
      <c r="AS1101" s="24"/>
      <c r="AT1101" s="24"/>
      <c r="AU1101" s="24"/>
      <c r="AV1101" s="24"/>
      <c r="AW1101" s="24"/>
      <c r="AX1101" s="24"/>
    </row>
    <row r="1102" spans="4:50" x14ac:dyDescent="0.2">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4"/>
      <c r="AM1102" s="24"/>
      <c r="AN1102" s="24"/>
      <c r="AO1102" s="24"/>
      <c r="AP1102" s="24"/>
      <c r="AQ1102" s="24"/>
      <c r="AR1102" s="24"/>
      <c r="AS1102" s="24"/>
      <c r="AT1102" s="24"/>
      <c r="AU1102" s="24"/>
      <c r="AV1102" s="24"/>
      <c r="AW1102" s="24"/>
      <c r="AX1102" s="24"/>
    </row>
    <row r="1103" spans="4:50" x14ac:dyDescent="0.2">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c r="AJ1103" s="24"/>
      <c r="AK1103" s="24"/>
      <c r="AL1103" s="24"/>
      <c r="AM1103" s="24"/>
      <c r="AN1103" s="24"/>
      <c r="AO1103" s="24"/>
      <c r="AP1103" s="24"/>
      <c r="AQ1103" s="24"/>
      <c r="AR1103" s="24"/>
      <c r="AS1103" s="24"/>
      <c r="AT1103" s="24"/>
      <c r="AU1103" s="24"/>
      <c r="AV1103" s="24"/>
      <c r="AW1103" s="24"/>
      <c r="AX1103" s="24"/>
    </row>
    <row r="1104" spans="4:50" x14ac:dyDescent="0.2">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c r="AJ1104" s="24"/>
      <c r="AK1104" s="24"/>
      <c r="AL1104" s="24"/>
      <c r="AM1104" s="24"/>
      <c r="AN1104" s="24"/>
      <c r="AO1104" s="24"/>
      <c r="AP1104" s="24"/>
      <c r="AQ1104" s="24"/>
      <c r="AR1104" s="24"/>
      <c r="AS1104" s="24"/>
      <c r="AT1104" s="24"/>
      <c r="AU1104" s="24"/>
      <c r="AV1104" s="24"/>
      <c r="AW1104" s="24"/>
      <c r="AX1104" s="24"/>
    </row>
    <row r="1105" spans="4:50" x14ac:dyDescent="0.2">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c r="AJ1105" s="24"/>
      <c r="AK1105" s="24"/>
      <c r="AL1105" s="24"/>
      <c r="AM1105" s="24"/>
      <c r="AN1105" s="24"/>
      <c r="AO1105" s="24"/>
      <c r="AP1105" s="24"/>
      <c r="AQ1105" s="24"/>
      <c r="AR1105" s="24"/>
      <c r="AS1105" s="24"/>
      <c r="AT1105" s="24"/>
      <c r="AU1105" s="24"/>
      <c r="AV1105" s="24"/>
      <c r="AW1105" s="24"/>
      <c r="AX1105" s="24"/>
    </row>
    <row r="1106" spans="4:50" x14ac:dyDescent="0.2">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c r="AJ1106" s="24"/>
      <c r="AK1106" s="24"/>
      <c r="AL1106" s="24"/>
      <c r="AM1106" s="24"/>
      <c r="AN1106" s="24"/>
      <c r="AO1106" s="24"/>
      <c r="AP1106" s="24"/>
      <c r="AQ1106" s="24"/>
      <c r="AR1106" s="24"/>
      <c r="AS1106" s="24"/>
      <c r="AT1106" s="24"/>
      <c r="AU1106" s="24"/>
      <c r="AV1106" s="24"/>
      <c r="AW1106" s="24"/>
      <c r="AX1106" s="24"/>
    </row>
    <row r="1107" spans="4:50" x14ac:dyDescent="0.2">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c r="AJ1107" s="24"/>
      <c r="AK1107" s="24"/>
      <c r="AL1107" s="24"/>
      <c r="AM1107" s="24"/>
      <c r="AN1107" s="24"/>
      <c r="AO1107" s="24"/>
      <c r="AP1107" s="24"/>
      <c r="AQ1107" s="24"/>
      <c r="AR1107" s="24"/>
      <c r="AS1107" s="24"/>
      <c r="AT1107" s="24"/>
      <c r="AU1107" s="24"/>
      <c r="AV1107" s="24"/>
      <c r="AW1107" s="24"/>
      <c r="AX1107" s="24"/>
    </row>
    <row r="1108" spans="4:50" x14ac:dyDescent="0.2">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c r="AJ1108" s="24"/>
      <c r="AK1108" s="24"/>
      <c r="AL1108" s="24"/>
      <c r="AM1108" s="24"/>
      <c r="AN1108" s="24"/>
      <c r="AO1108" s="24"/>
      <c r="AP1108" s="24"/>
      <c r="AQ1108" s="24"/>
      <c r="AR1108" s="24"/>
      <c r="AS1108" s="24"/>
      <c r="AT1108" s="24"/>
      <c r="AU1108" s="24"/>
      <c r="AV1108" s="24"/>
      <c r="AW1108" s="24"/>
      <c r="AX1108" s="24"/>
    </row>
    <row r="1109" spans="4:50" x14ac:dyDescent="0.2">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c r="AJ1109" s="24"/>
      <c r="AK1109" s="24"/>
      <c r="AL1109" s="24"/>
      <c r="AM1109" s="24"/>
      <c r="AN1109" s="24"/>
      <c r="AO1109" s="24"/>
      <c r="AP1109" s="24"/>
      <c r="AQ1109" s="24"/>
      <c r="AR1109" s="24"/>
      <c r="AS1109" s="24"/>
      <c r="AT1109" s="24"/>
      <c r="AU1109" s="24"/>
      <c r="AV1109" s="24"/>
      <c r="AW1109" s="24"/>
      <c r="AX1109" s="24"/>
    </row>
    <row r="1110" spans="4:50" x14ac:dyDescent="0.2">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c r="AJ1110" s="24"/>
      <c r="AK1110" s="24"/>
      <c r="AL1110" s="24"/>
      <c r="AM1110" s="24"/>
      <c r="AN1110" s="24"/>
      <c r="AO1110" s="24"/>
      <c r="AP1110" s="24"/>
      <c r="AQ1110" s="24"/>
      <c r="AR1110" s="24"/>
      <c r="AS1110" s="24"/>
      <c r="AT1110" s="24"/>
      <c r="AU1110" s="24"/>
      <c r="AV1110" s="24"/>
      <c r="AW1110" s="24"/>
      <c r="AX1110" s="24"/>
    </row>
    <row r="1111" spans="4:50" x14ac:dyDescent="0.2">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c r="AJ1111" s="24"/>
      <c r="AK1111" s="24"/>
      <c r="AL1111" s="24"/>
      <c r="AM1111" s="24"/>
      <c r="AN1111" s="24"/>
      <c r="AO1111" s="24"/>
      <c r="AP1111" s="24"/>
      <c r="AQ1111" s="24"/>
      <c r="AR1111" s="24"/>
      <c r="AS1111" s="24"/>
      <c r="AT1111" s="24"/>
      <c r="AU1111" s="24"/>
      <c r="AV1111" s="24"/>
      <c r="AW1111" s="24"/>
      <c r="AX1111" s="24"/>
    </row>
    <row r="1112" spans="4:50" x14ac:dyDescent="0.2">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c r="AJ1112" s="24"/>
      <c r="AK1112" s="24"/>
      <c r="AL1112" s="24"/>
      <c r="AM1112" s="24"/>
      <c r="AN1112" s="24"/>
      <c r="AO1112" s="24"/>
      <c r="AP1112" s="24"/>
      <c r="AQ1112" s="24"/>
      <c r="AR1112" s="24"/>
      <c r="AS1112" s="24"/>
      <c r="AT1112" s="24"/>
      <c r="AU1112" s="24"/>
      <c r="AV1112" s="24"/>
      <c r="AW1112" s="24"/>
      <c r="AX1112" s="24"/>
    </row>
    <row r="1113" spans="4:50" x14ac:dyDescent="0.2">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c r="AJ1113" s="24"/>
      <c r="AK1113" s="24"/>
      <c r="AL1113" s="24"/>
      <c r="AM1113" s="24"/>
      <c r="AN1113" s="24"/>
      <c r="AO1113" s="24"/>
      <c r="AP1113" s="24"/>
      <c r="AQ1113" s="24"/>
      <c r="AR1113" s="24"/>
      <c r="AS1113" s="24"/>
      <c r="AT1113" s="24"/>
      <c r="AU1113" s="24"/>
      <c r="AV1113" s="24"/>
      <c r="AW1113" s="24"/>
      <c r="AX1113" s="24"/>
    </row>
    <row r="1114" spans="4:50" x14ac:dyDescent="0.2">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row>
    <row r="1115" spans="4:50" x14ac:dyDescent="0.2">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c r="AJ1115" s="24"/>
      <c r="AK1115" s="24"/>
      <c r="AL1115" s="24"/>
      <c r="AM1115" s="24"/>
      <c r="AN1115" s="24"/>
      <c r="AO1115" s="24"/>
      <c r="AP1115" s="24"/>
      <c r="AQ1115" s="24"/>
      <c r="AR1115" s="24"/>
      <c r="AS1115" s="24"/>
      <c r="AT1115" s="24"/>
      <c r="AU1115" s="24"/>
      <c r="AV1115" s="24"/>
      <c r="AW1115" s="24"/>
      <c r="AX1115" s="24"/>
    </row>
    <row r="1116" spans="4:50" x14ac:dyDescent="0.2">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c r="AJ1116" s="24"/>
      <c r="AK1116" s="24"/>
      <c r="AL1116" s="24"/>
      <c r="AM1116" s="24"/>
      <c r="AN1116" s="24"/>
      <c r="AO1116" s="24"/>
      <c r="AP1116" s="24"/>
      <c r="AQ1116" s="24"/>
      <c r="AR1116" s="24"/>
      <c r="AS1116" s="24"/>
      <c r="AT1116" s="24"/>
      <c r="AU1116" s="24"/>
      <c r="AV1116" s="24"/>
      <c r="AW1116" s="24"/>
      <c r="AX1116" s="24"/>
    </row>
    <row r="1117" spans="4:50" x14ac:dyDescent="0.2">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c r="AJ1117" s="24"/>
      <c r="AK1117" s="24"/>
      <c r="AL1117" s="24"/>
      <c r="AM1117" s="24"/>
      <c r="AN1117" s="24"/>
      <c r="AO1117" s="24"/>
      <c r="AP1117" s="24"/>
      <c r="AQ1117" s="24"/>
      <c r="AR1117" s="24"/>
      <c r="AS1117" s="24"/>
      <c r="AT1117" s="24"/>
      <c r="AU1117" s="24"/>
      <c r="AV1117" s="24"/>
      <c r="AW1117" s="24"/>
      <c r="AX1117" s="24"/>
    </row>
    <row r="1118" spans="4:50" x14ac:dyDescent="0.2">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c r="AJ1118" s="24"/>
      <c r="AK1118" s="24"/>
      <c r="AL1118" s="24"/>
      <c r="AM1118" s="24"/>
      <c r="AN1118" s="24"/>
      <c r="AO1118" s="24"/>
      <c r="AP1118" s="24"/>
      <c r="AQ1118" s="24"/>
      <c r="AR1118" s="24"/>
      <c r="AS1118" s="24"/>
      <c r="AT1118" s="24"/>
      <c r="AU1118" s="24"/>
      <c r="AV1118" s="24"/>
      <c r="AW1118" s="24"/>
      <c r="AX1118" s="24"/>
    </row>
    <row r="1119" spans="4:50" x14ac:dyDescent="0.2">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c r="AJ1119" s="24"/>
      <c r="AK1119" s="24"/>
      <c r="AL1119" s="24"/>
      <c r="AM1119" s="24"/>
      <c r="AN1119" s="24"/>
      <c r="AO1119" s="24"/>
      <c r="AP1119" s="24"/>
      <c r="AQ1119" s="24"/>
      <c r="AR1119" s="24"/>
      <c r="AS1119" s="24"/>
      <c r="AT1119" s="24"/>
      <c r="AU1119" s="24"/>
      <c r="AV1119" s="24"/>
      <c r="AW1119" s="24"/>
      <c r="AX1119" s="24"/>
    </row>
    <row r="1120" spans="4:50" x14ac:dyDescent="0.2">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c r="AJ1120" s="24"/>
      <c r="AK1120" s="24"/>
      <c r="AL1120" s="24"/>
      <c r="AM1120" s="24"/>
      <c r="AN1120" s="24"/>
      <c r="AO1120" s="24"/>
      <c r="AP1120" s="24"/>
      <c r="AQ1120" s="24"/>
      <c r="AR1120" s="24"/>
      <c r="AS1120" s="24"/>
      <c r="AT1120" s="24"/>
      <c r="AU1120" s="24"/>
      <c r="AV1120" s="24"/>
      <c r="AW1120" s="24"/>
      <c r="AX1120" s="24"/>
    </row>
    <row r="1121" spans="4:50" x14ac:dyDescent="0.2">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c r="AJ1121" s="24"/>
      <c r="AK1121" s="24"/>
      <c r="AL1121" s="24"/>
      <c r="AM1121" s="24"/>
      <c r="AN1121" s="24"/>
      <c r="AO1121" s="24"/>
      <c r="AP1121" s="24"/>
      <c r="AQ1121" s="24"/>
      <c r="AR1121" s="24"/>
      <c r="AS1121" s="24"/>
      <c r="AT1121" s="24"/>
      <c r="AU1121" s="24"/>
      <c r="AV1121" s="24"/>
      <c r="AW1121" s="24"/>
      <c r="AX1121" s="24"/>
    </row>
    <row r="1122" spans="4:50" x14ac:dyDescent="0.2">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c r="AJ1122" s="24"/>
      <c r="AK1122" s="24"/>
      <c r="AL1122" s="24"/>
      <c r="AM1122" s="24"/>
      <c r="AN1122" s="24"/>
      <c r="AO1122" s="24"/>
      <c r="AP1122" s="24"/>
      <c r="AQ1122" s="24"/>
      <c r="AR1122" s="24"/>
      <c r="AS1122" s="24"/>
      <c r="AT1122" s="24"/>
      <c r="AU1122" s="24"/>
      <c r="AV1122" s="24"/>
      <c r="AW1122" s="24"/>
      <c r="AX1122" s="24"/>
    </row>
    <row r="1123" spans="4:50" x14ac:dyDescent="0.2">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c r="AJ1123" s="24"/>
      <c r="AK1123" s="24"/>
      <c r="AL1123" s="24"/>
      <c r="AM1123" s="24"/>
      <c r="AN1123" s="24"/>
      <c r="AO1123" s="24"/>
      <c r="AP1123" s="24"/>
      <c r="AQ1123" s="24"/>
      <c r="AR1123" s="24"/>
      <c r="AS1123" s="24"/>
      <c r="AT1123" s="24"/>
      <c r="AU1123" s="24"/>
      <c r="AV1123" s="24"/>
      <c r="AW1123" s="24"/>
      <c r="AX1123" s="24"/>
    </row>
    <row r="1124" spans="4:50" x14ac:dyDescent="0.2">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c r="AJ1124" s="24"/>
      <c r="AK1124" s="24"/>
      <c r="AL1124" s="24"/>
      <c r="AM1124" s="24"/>
      <c r="AN1124" s="24"/>
      <c r="AO1124" s="24"/>
      <c r="AP1124" s="24"/>
      <c r="AQ1124" s="24"/>
      <c r="AR1124" s="24"/>
      <c r="AS1124" s="24"/>
      <c r="AT1124" s="24"/>
      <c r="AU1124" s="24"/>
      <c r="AV1124" s="24"/>
      <c r="AW1124" s="24"/>
      <c r="AX1124" s="24"/>
    </row>
    <row r="1125" spans="4:50" x14ac:dyDescent="0.2">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c r="AJ1125" s="24"/>
      <c r="AK1125" s="24"/>
      <c r="AL1125" s="24"/>
      <c r="AM1125" s="24"/>
      <c r="AN1125" s="24"/>
      <c r="AO1125" s="24"/>
      <c r="AP1125" s="24"/>
      <c r="AQ1125" s="24"/>
      <c r="AR1125" s="24"/>
      <c r="AS1125" s="24"/>
      <c r="AT1125" s="24"/>
      <c r="AU1125" s="24"/>
      <c r="AV1125" s="24"/>
      <c r="AW1125" s="24"/>
      <c r="AX1125" s="24"/>
    </row>
    <row r="1126" spans="4:50" x14ac:dyDescent="0.2">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4"/>
      <c r="AM1126" s="24"/>
      <c r="AN1126" s="24"/>
      <c r="AO1126" s="24"/>
      <c r="AP1126" s="24"/>
      <c r="AQ1126" s="24"/>
      <c r="AR1126" s="24"/>
      <c r="AS1126" s="24"/>
      <c r="AT1126" s="24"/>
      <c r="AU1126" s="24"/>
      <c r="AV1126" s="24"/>
      <c r="AW1126" s="24"/>
      <c r="AX1126" s="24"/>
    </row>
    <row r="1127" spans="4:50" x14ac:dyDescent="0.2">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c r="AJ1127" s="24"/>
      <c r="AK1127" s="24"/>
      <c r="AL1127" s="24"/>
      <c r="AM1127" s="24"/>
      <c r="AN1127" s="24"/>
      <c r="AO1127" s="24"/>
      <c r="AP1127" s="24"/>
      <c r="AQ1127" s="24"/>
      <c r="AR1127" s="24"/>
      <c r="AS1127" s="24"/>
      <c r="AT1127" s="24"/>
      <c r="AU1127" s="24"/>
      <c r="AV1127" s="24"/>
      <c r="AW1127" s="24"/>
      <c r="AX1127" s="24"/>
    </row>
    <row r="1128" spans="4:50" x14ac:dyDescent="0.2">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c r="AJ1128" s="24"/>
      <c r="AK1128" s="24"/>
      <c r="AL1128" s="24"/>
      <c r="AM1128" s="24"/>
      <c r="AN1128" s="24"/>
      <c r="AO1128" s="24"/>
      <c r="AP1128" s="24"/>
      <c r="AQ1128" s="24"/>
      <c r="AR1128" s="24"/>
      <c r="AS1128" s="24"/>
      <c r="AT1128" s="24"/>
      <c r="AU1128" s="24"/>
      <c r="AV1128" s="24"/>
      <c r="AW1128" s="24"/>
      <c r="AX1128" s="24"/>
    </row>
    <row r="1129" spans="4:50" x14ac:dyDescent="0.2">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c r="AJ1129" s="24"/>
      <c r="AK1129" s="24"/>
      <c r="AL1129" s="24"/>
      <c r="AM1129" s="24"/>
      <c r="AN1129" s="24"/>
      <c r="AO1129" s="24"/>
      <c r="AP1129" s="24"/>
      <c r="AQ1129" s="24"/>
      <c r="AR1129" s="24"/>
      <c r="AS1129" s="24"/>
      <c r="AT1129" s="24"/>
      <c r="AU1129" s="24"/>
      <c r="AV1129" s="24"/>
      <c r="AW1129" s="24"/>
      <c r="AX1129" s="24"/>
    </row>
    <row r="1130" spans="4:50" x14ac:dyDescent="0.2">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c r="AJ1130" s="24"/>
      <c r="AK1130" s="24"/>
      <c r="AL1130" s="24"/>
      <c r="AM1130" s="24"/>
      <c r="AN1130" s="24"/>
      <c r="AO1130" s="24"/>
      <c r="AP1130" s="24"/>
      <c r="AQ1130" s="24"/>
      <c r="AR1130" s="24"/>
      <c r="AS1130" s="24"/>
      <c r="AT1130" s="24"/>
      <c r="AU1130" s="24"/>
      <c r="AV1130" s="24"/>
      <c r="AW1130" s="24"/>
      <c r="AX1130" s="24"/>
    </row>
    <row r="1131" spans="4:50" x14ac:dyDescent="0.2">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c r="AJ1131" s="24"/>
      <c r="AK1131" s="24"/>
      <c r="AL1131" s="24"/>
      <c r="AM1131" s="24"/>
      <c r="AN1131" s="24"/>
      <c r="AO1131" s="24"/>
      <c r="AP1131" s="24"/>
      <c r="AQ1131" s="24"/>
      <c r="AR1131" s="24"/>
      <c r="AS1131" s="24"/>
      <c r="AT1131" s="24"/>
      <c r="AU1131" s="24"/>
      <c r="AV1131" s="24"/>
      <c r="AW1131" s="24"/>
      <c r="AX1131" s="24"/>
    </row>
    <row r="1132" spans="4:50" x14ac:dyDescent="0.2">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c r="AJ1132" s="24"/>
      <c r="AK1132" s="24"/>
      <c r="AL1132" s="24"/>
      <c r="AM1132" s="24"/>
      <c r="AN1132" s="24"/>
      <c r="AO1132" s="24"/>
      <c r="AP1132" s="24"/>
      <c r="AQ1132" s="24"/>
      <c r="AR1132" s="24"/>
      <c r="AS1132" s="24"/>
      <c r="AT1132" s="24"/>
      <c r="AU1132" s="24"/>
      <c r="AV1132" s="24"/>
      <c r="AW1132" s="24"/>
      <c r="AX1132" s="24"/>
    </row>
    <row r="1133" spans="4:50" x14ac:dyDescent="0.2">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c r="AJ1133" s="24"/>
      <c r="AK1133" s="24"/>
      <c r="AL1133" s="24"/>
      <c r="AM1133" s="24"/>
      <c r="AN1133" s="24"/>
      <c r="AO1133" s="24"/>
      <c r="AP1133" s="24"/>
      <c r="AQ1133" s="24"/>
      <c r="AR1133" s="24"/>
      <c r="AS1133" s="24"/>
      <c r="AT1133" s="24"/>
      <c r="AU1133" s="24"/>
      <c r="AV1133" s="24"/>
      <c r="AW1133" s="24"/>
      <c r="AX1133" s="24"/>
    </row>
    <row r="1134" spans="4:50" x14ac:dyDescent="0.2">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c r="AJ1134" s="24"/>
      <c r="AK1134" s="24"/>
      <c r="AL1134" s="24"/>
      <c r="AM1134" s="24"/>
      <c r="AN1134" s="24"/>
      <c r="AO1134" s="24"/>
      <c r="AP1134" s="24"/>
      <c r="AQ1134" s="24"/>
      <c r="AR1134" s="24"/>
      <c r="AS1134" s="24"/>
      <c r="AT1134" s="24"/>
      <c r="AU1134" s="24"/>
      <c r="AV1134" s="24"/>
      <c r="AW1134" s="24"/>
      <c r="AX1134" s="24"/>
    </row>
    <row r="1135" spans="4:50" x14ac:dyDescent="0.2">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c r="AJ1135" s="24"/>
      <c r="AK1135" s="24"/>
      <c r="AL1135" s="24"/>
      <c r="AM1135" s="24"/>
      <c r="AN1135" s="24"/>
      <c r="AO1135" s="24"/>
      <c r="AP1135" s="24"/>
      <c r="AQ1135" s="24"/>
      <c r="AR1135" s="24"/>
      <c r="AS1135" s="24"/>
      <c r="AT1135" s="24"/>
      <c r="AU1135" s="24"/>
      <c r="AV1135" s="24"/>
      <c r="AW1135" s="24"/>
      <c r="AX1135" s="24"/>
    </row>
    <row r="1136" spans="4:50" x14ac:dyDescent="0.2">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c r="AJ1136" s="24"/>
      <c r="AK1136" s="24"/>
      <c r="AL1136" s="24"/>
      <c r="AM1136" s="24"/>
      <c r="AN1136" s="24"/>
      <c r="AO1136" s="24"/>
      <c r="AP1136" s="24"/>
      <c r="AQ1136" s="24"/>
      <c r="AR1136" s="24"/>
      <c r="AS1136" s="24"/>
      <c r="AT1136" s="24"/>
      <c r="AU1136" s="24"/>
      <c r="AV1136" s="24"/>
      <c r="AW1136" s="24"/>
      <c r="AX1136" s="24"/>
    </row>
    <row r="1137" spans="4:50" x14ac:dyDescent="0.2">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c r="AJ1137" s="24"/>
      <c r="AK1137" s="24"/>
      <c r="AL1137" s="24"/>
      <c r="AM1137" s="24"/>
      <c r="AN1137" s="24"/>
      <c r="AO1137" s="24"/>
      <c r="AP1137" s="24"/>
      <c r="AQ1137" s="24"/>
      <c r="AR1137" s="24"/>
      <c r="AS1137" s="24"/>
      <c r="AT1137" s="24"/>
      <c r="AU1137" s="24"/>
      <c r="AV1137" s="24"/>
      <c r="AW1137" s="24"/>
      <c r="AX1137" s="24"/>
    </row>
    <row r="1138" spans="4:50" x14ac:dyDescent="0.2">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c r="AJ1138" s="24"/>
      <c r="AK1138" s="24"/>
      <c r="AL1138" s="24"/>
      <c r="AM1138" s="24"/>
      <c r="AN1138" s="24"/>
      <c r="AO1138" s="24"/>
      <c r="AP1138" s="24"/>
      <c r="AQ1138" s="24"/>
      <c r="AR1138" s="24"/>
      <c r="AS1138" s="24"/>
      <c r="AT1138" s="24"/>
      <c r="AU1138" s="24"/>
      <c r="AV1138" s="24"/>
      <c r="AW1138" s="24"/>
      <c r="AX1138" s="24"/>
    </row>
    <row r="1139" spans="4:50" x14ac:dyDescent="0.2">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row>
    <row r="1140" spans="4:50" x14ac:dyDescent="0.2">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c r="AJ1140" s="24"/>
      <c r="AK1140" s="24"/>
      <c r="AL1140" s="24"/>
      <c r="AM1140" s="24"/>
      <c r="AN1140" s="24"/>
      <c r="AO1140" s="24"/>
      <c r="AP1140" s="24"/>
      <c r="AQ1140" s="24"/>
      <c r="AR1140" s="24"/>
      <c r="AS1140" s="24"/>
      <c r="AT1140" s="24"/>
      <c r="AU1140" s="24"/>
      <c r="AV1140" s="24"/>
      <c r="AW1140" s="24"/>
      <c r="AX1140" s="24"/>
    </row>
    <row r="1141" spans="4:50" x14ac:dyDescent="0.2">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c r="AJ1141" s="24"/>
      <c r="AK1141" s="24"/>
      <c r="AL1141" s="24"/>
      <c r="AM1141" s="24"/>
      <c r="AN1141" s="24"/>
      <c r="AO1141" s="24"/>
      <c r="AP1141" s="24"/>
      <c r="AQ1141" s="24"/>
      <c r="AR1141" s="24"/>
      <c r="AS1141" s="24"/>
      <c r="AT1141" s="24"/>
      <c r="AU1141" s="24"/>
      <c r="AV1141" s="24"/>
      <c r="AW1141" s="24"/>
      <c r="AX1141" s="24"/>
    </row>
    <row r="1142" spans="4:50" x14ac:dyDescent="0.2">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c r="AJ1142" s="24"/>
      <c r="AK1142" s="24"/>
      <c r="AL1142" s="24"/>
      <c r="AM1142" s="24"/>
      <c r="AN1142" s="24"/>
      <c r="AO1142" s="24"/>
      <c r="AP1142" s="24"/>
      <c r="AQ1142" s="24"/>
      <c r="AR1142" s="24"/>
      <c r="AS1142" s="24"/>
      <c r="AT1142" s="24"/>
      <c r="AU1142" s="24"/>
      <c r="AV1142" s="24"/>
      <c r="AW1142" s="24"/>
      <c r="AX1142" s="24"/>
    </row>
    <row r="1143" spans="4:50" x14ac:dyDescent="0.2">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c r="AJ1143" s="24"/>
      <c r="AK1143" s="24"/>
      <c r="AL1143" s="24"/>
      <c r="AM1143" s="24"/>
      <c r="AN1143" s="24"/>
      <c r="AO1143" s="24"/>
      <c r="AP1143" s="24"/>
      <c r="AQ1143" s="24"/>
      <c r="AR1143" s="24"/>
      <c r="AS1143" s="24"/>
      <c r="AT1143" s="24"/>
      <c r="AU1143" s="24"/>
      <c r="AV1143" s="24"/>
      <c r="AW1143" s="24"/>
      <c r="AX1143" s="24"/>
    </row>
    <row r="1144" spans="4:50" x14ac:dyDescent="0.2">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c r="AJ1144" s="24"/>
      <c r="AK1144" s="24"/>
      <c r="AL1144" s="24"/>
      <c r="AM1144" s="24"/>
      <c r="AN1144" s="24"/>
      <c r="AO1144" s="24"/>
      <c r="AP1144" s="24"/>
      <c r="AQ1144" s="24"/>
      <c r="AR1144" s="24"/>
      <c r="AS1144" s="24"/>
      <c r="AT1144" s="24"/>
      <c r="AU1144" s="24"/>
      <c r="AV1144" s="24"/>
      <c r="AW1144" s="24"/>
      <c r="AX1144" s="24"/>
    </row>
    <row r="1145" spans="4:50" x14ac:dyDescent="0.2">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c r="AJ1145" s="24"/>
      <c r="AK1145" s="24"/>
      <c r="AL1145" s="24"/>
      <c r="AM1145" s="24"/>
      <c r="AN1145" s="24"/>
      <c r="AO1145" s="24"/>
      <c r="AP1145" s="24"/>
      <c r="AQ1145" s="24"/>
      <c r="AR1145" s="24"/>
      <c r="AS1145" s="24"/>
      <c r="AT1145" s="24"/>
      <c r="AU1145" s="24"/>
      <c r="AV1145" s="24"/>
      <c r="AW1145" s="24"/>
      <c r="AX1145" s="24"/>
    </row>
    <row r="1146" spans="4:50" x14ac:dyDescent="0.2">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c r="AJ1146" s="24"/>
      <c r="AK1146" s="24"/>
      <c r="AL1146" s="24"/>
      <c r="AM1146" s="24"/>
      <c r="AN1146" s="24"/>
      <c r="AO1146" s="24"/>
      <c r="AP1146" s="24"/>
      <c r="AQ1146" s="24"/>
      <c r="AR1146" s="24"/>
      <c r="AS1146" s="24"/>
      <c r="AT1146" s="24"/>
      <c r="AU1146" s="24"/>
      <c r="AV1146" s="24"/>
      <c r="AW1146" s="24"/>
      <c r="AX1146" s="24"/>
    </row>
    <row r="1147" spans="4:50" x14ac:dyDescent="0.2">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c r="AJ1147" s="24"/>
      <c r="AK1147" s="24"/>
      <c r="AL1147" s="24"/>
      <c r="AM1147" s="24"/>
      <c r="AN1147" s="24"/>
      <c r="AO1147" s="24"/>
      <c r="AP1147" s="24"/>
      <c r="AQ1147" s="24"/>
      <c r="AR1147" s="24"/>
      <c r="AS1147" s="24"/>
      <c r="AT1147" s="24"/>
      <c r="AU1147" s="24"/>
      <c r="AV1147" s="24"/>
      <c r="AW1147" s="24"/>
      <c r="AX1147" s="24"/>
    </row>
    <row r="1148" spans="4:50" x14ac:dyDescent="0.2">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c r="AJ1148" s="24"/>
      <c r="AK1148" s="24"/>
      <c r="AL1148" s="24"/>
      <c r="AM1148" s="24"/>
      <c r="AN1148" s="24"/>
      <c r="AO1148" s="24"/>
      <c r="AP1148" s="24"/>
      <c r="AQ1148" s="24"/>
      <c r="AR1148" s="24"/>
      <c r="AS1148" s="24"/>
      <c r="AT1148" s="24"/>
      <c r="AU1148" s="24"/>
      <c r="AV1148" s="24"/>
      <c r="AW1148" s="24"/>
      <c r="AX1148" s="24"/>
    </row>
    <row r="1149" spans="4:50" x14ac:dyDescent="0.2">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c r="AJ1149" s="24"/>
      <c r="AK1149" s="24"/>
      <c r="AL1149" s="24"/>
      <c r="AM1149" s="24"/>
      <c r="AN1149" s="24"/>
      <c r="AO1149" s="24"/>
      <c r="AP1149" s="24"/>
      <c r="AQ1149" s="24"/>
      <c r="AR1149" s="24"/>
      <c r="AS1149" s="24"/>
      <c r="AT1149" s="24"/>
      <c r="AU1149" s="24"/>
      <c r="AV1149" s="24"/>
      <c r="AW1149" s="24"/>
      <c r="AX1149" s="24"/>
    </row>
    <row r="1150" spans="4:50" x14ac:dyDescent="0.2">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4"/>
      <c r="AM1150" s="24"/>
      <c r="AN1150" s="24"/>
      <c r="AO1150" s="24"/>
      <c r="AP1150" s="24"/>
      <c r="AQ1150" s="24"/>
      <c r="AR1150" s="24"/>
      <c r="AS1150" s="24"/>
      <c r="AT1150" s="24"/>
      <c r="AU1150" s="24"/>
      <c r="AV1150" s="24"/>
      <c r="AW1150" s="24"/>
      <c r="AX1150" s="24"/>
    </row>
    <row r="1151" spans="4:50" x14ac:dyDescent="0.2">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c r="AJ1151" s="24"/>
      <c r="AK1151" s="24"/>
      <c r="AL1151" s="24"/>
      <c r="AM1151" s="24"/>
      <c r="AN1151" s="24"/>
      <c r="AO1151" s="24"/>
      <c r="AP1151" s="24"/>
      <c r="AQ1151" s="24"/>
      <c r="AR1151" s="24"/>
      <c r="AS1151" s="24"/>
      <c r="AT1151" s="24"/>
      <c r="AU1151" s="24"/>
      <c r="AV1151" s="24"/>
      <c r="AW1151" s="24"/>
      <c r="AX1151" s="24"/>
    </row>
    <row r="1152" spans="4:50" x14ac:dyDescent="0.2">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c r="AJ1152" s="24"/>
      <c r="AK1152" s="24"/>
      <c r="AL1152" s="24"/>
      <c r="AM1152" s="24"/>
      <c r="AN1152" s="24"/>
      <c r="AO1152" s="24"/>
      <c r="AP1152" s="24"/>
      <c r="AQ1152" s="24"/>
      <c r="AR1152" s="24"/>
      <c r="AS1152" s="24"/>
      <c r="AT1152" s="24"/>
      <c r="AU1152" s="24"/>
      <c r="AV1152" s="24"/>
      <c r="AW1152" s="24"/>
      <c r="AX1152" s="24"/>
    </row>
    <row r="1153" spans="4:50" x14ac:dyDescent="0.2">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c r="AJ1153" s="24"/>
      <c r="AK1153" s="24"/>
      <c r="AL1153" s="24"/>
      <c r="AM1153" s="24"/>
      <c r="AN1153" s="24"/>
      <c r="AO1153" s="24"/>
      <c r="AP1153" s="24"/>
      <c r="AQ1153" s="24"/>
      <c r="AR1153" s="24"/>
      <c r="AS1153" s="24"/>
      <c r="AT1153" s="24"/>
      <c r="AU1153" s="24"/>
      <c r="AV1153" s="24"/>
      <c r="AW1153" s="24"/>
      <c r="AX1153" s="24"/>
    </row>
    <row r="1154" spans="4:50" x14ac:dyDescent="0.2">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c r="AJ1154" s="24"/>
      <c r="AK1154" s="24"/>
      <c r="AL1154" s="24"/>
      <c r="AM1154" s="24"/>
      <c r="AN1154" s="24"/>
      <c r="AO1154" s="24"/>
      <c r="AP1154" s="24"/>
      <c r="AQ1154" s="24"/>
      <c r="AR1154" s="24"/>
      <c r="AS1154" s="24"/>
      <c r="AT1154" s="24"/>
      <c r="AU1154" s="24"/>
      <c r="AV1154" s="24"/>
      <c r="AW1154" s="24"/>
      <c r="AX1154" s="24"/>
    </row>
    <row r="1155" spans="4:50" x14ac:dyDescent="0.2">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c r="AJ1155" s="24"/>
      <c r="AK1155" s="24"/>
      <c r="AL1155" s="24"/>
      <c r="AM1155" s="24"/>
      <c r="AN1155" s="24"/>
      <c r="AO1155" s="24"/>
      <c r="AP1155" s="24"/>
      <c r="AQ1155" s="24"/>
      <c r="AR1155" s="24"/>
      <c r="AS1155" s="24"/>
      <c r="AT1155" s="24"/>
      <c r="AU1155" s="24"/>
      <c r="AV1155" s="24"/>
      <c r="AW1155" s="24"/>
      <c r="AX1155" s="24"/>
    </row>
    <row r="1156" spans="4:50" x14ac:dyDescent="0.2">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c r="AJ1156" s="24"/>
      <c r="AK1156" s="24"/>
      <c r="AL1156" s="24"/>
      <c r="AM1156" s="24"/>
      <c r="AN1156" s="24"/>
      <c r="AO1156" s="24"/>
      <c r="AP1156" s="24"/>
      <c r="AQ1156" s="24"/>
      <c r="AR1156" s="24"/>
      <c r="AS1156" s="24"/>
      <c r="AT1156" s="24"/>
      <c r="AU1156" s="24"/>
      <c r="AV1156" s="24"/>
      <c r="AW1156" s="24"/>
      <c r="AX1156" s="24"/>
    </row>
    <row r="1157" spans="4:50" x14ac:dyDescent="0.2">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c r="AJ1157" s="24"/>
      <c r="AK1157" s="24"/>
      <c r="AL1157" s="24"/>
      <c r="AM1157" s="24"/>
      <c r="AN1157" s="24"/>
      <c r="AO1157" s="24"/>
      <c r="AP1157" s="24"/>
      <c r="AQ1157" s="24"/>
      <c r="AR1157" s="24"/>
      <c r="AS1157" s="24"/>
      <c r="AT1157" s="24"/>
      <c r="AU1157" s="24"/>
      <c r="AV1157" s="24"/>
      <c r="AW1157" s="24"/>
      <c r="AX1157" s="24"/>
    </row>
    <row r="1158" spans="4:50" x14ac:dyDescent="0.2">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c r="AJ1158" s="24"/>
      <c r="AK1158" s="24"/>
      <c r="AL1158" s="24"/>
      <c r="AM1158" s="24"/>
      <c r="AN1158" s="24"/>
      <c r="AO1158" s="24"/>
      <c r="AP1158" s="24"/>
      <c r="AQ1158" s="24"/>
      <c r="AR1158" s="24"/>
      <c r="AS1158" s="24"/>
      <c r="AT1158" s="24"/>
      <c r="AU1158" s="24"/>
      <c r="AV1158" s="24"/>
      <c r="AW1158" s="24"/>
      <c r="AX1158" s="24"/>
    </row>
    <row r="1159" spans="4:50" x14ac:dyDescent="0.2">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c r="AJ1159" s="24"/>
      <c r="AK1159" s="24"/>
      <c r="AL1159" s="24"/>
      <c r="AM1159" s="24"/>
      <c r="AN1159" s="24"/>
      <c r="AO1159" s="24"/>
      <c r="AP1159" s="24"/>
      <c r="AQ1159" s="24"/>
      <c r="AR1159" s="24"/>
      <c r="AS1159" s="24"/>
      <c r="AT1159" s="24"/>
      <c r="AU1159" s="24"/>
      <c r="AV1159" s="24"/>
      <c r="AW1159" s="24"/>
      <c r="AX1159" s="24"/>
    </row>
    <row r="1160" spans="4:50" x14ac:dyDescent="0.2">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c r="AJ1160" s="24"/>
      <c r="AK1160" s="24"/>
      <c r="AL1160" s="24"/>
      <c r="AM1160" s="24"/>
      <c r="AN1160" s="24"/>
      <c r="AO1160" s="24"/>
      <c r="AP1160" s="24"/>
      <c r="AQ1160" s="24"/>
      <c r="AR1160" s="24"/>
      <c r="AS1160" s="24"/>
      <c r="AT1160" s="24"/>
      <c r="AU1160" s="24"/>
      <c r="AV1160" s="24"/>
      <c r="AW1160" s="24"/>
      <c r="AX1160" s="24"/>
    </row>
    <row r="1161" spans="4:50" x14ac:dyDescent="0.2">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c r="AJ1161" s="24"/>
      <c r="AK1161" s="24"/>
      <c r="AL1161" s="24"/>
      <c r="AM1161" s="24"/>
      <c r="AN1161" s="24"/>
      <c r="AO1161" s="24"/>
      <c r="AP1161" s="24"/>
      <c r="AQ1161" s="24"/>
      <c r="AR1161" s="24"/>
      <c r="AS1161" s="24"/>
      <c r="AT1161" s="24"/>
      <c r="AU1161" s="24"/>
      <c r="AV1161" s="24"/>
      <c r="AW1161" s="24"/>
      <c r="AX1161" s="24"/>
    </row>
    <row r="1162" spans="4:50" x14ac:dyDescent="0.2">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c r="AJ1162" s="24"/>
      <c r="AK1162" s="24"/>
      <c r="AL1162" s="24"/>
      <c r="AM1162" s="24"/>
      <c r="AN1162" s="24"/>
      <c r="AO1162" s="24"/>
      <c r="AP1162" s="24"/>
      <c r="AQ1162" s="24"/>
      <c r="AR1162" s="24"/>
      <c r="AS1162" s="24"/>
      <c r="AT1162" s="24"/>
      <c r="AU1162" s="24"/>
      <c r="AV1162" s="24"/>
      <c r="AW1162" s="24"/>
      <c r="AX1162" s="24"/>
    </row>
    <row r="1163" spans="4:50" x14ac:dyDescent="0.2">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c r="AJ1163" s="24"/>
      <c r="AK1163" s="24"/>
      <c r="AL1163" s="24"/>
      <c r="AM1163" s="24"/>
      <c r="AN1163" s="24"/>
      <c r="AO1163" s="24"/>
      <c r="AP1163" s="24"/>
      <c r="AQ1163" s="24"/>
      <c r="AR1163" s="24"/>
      <c r="AS1163" s="24"/>
      <c r="AT1163" s="24"/>
      <c r="AU1163" s="24"/>
      <c r="AV1163" s="24"/>
      <c r="AW1163" s="24"/>
      <c r="AX1163" s="24"/>
    </row>
    <row r="1164" spans="4:50" x14ac:dyDescent="0.2">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row>
    <row r="1165" spans="4:50" x14ac:dyDescent="0.2">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c r="AJ1165" s="24"/>
      <c r="AK1165" s="24"/>
      <c r="AL1165" s="24"/>
      <c r="AM1165" s="24"/>
      <c r="AN1165" s="24"/>
      <c r="AO1165" s="24"/>
      <c r="AP1165" s="24"/>
      <c r="AQ1165" s="24"/>
      <c r="AR1165" s="24"/>
      <c r="AS1165" s="24"/>
      <c r="AT1165" s="24"/>
      <c r="AU1165" s="24"/>
      <c r="AV1165" s="24"/>
      <c r="AW1165" s="24"/>
      <c r="AX1165" s="24"/>
    </row>
    <row r="1166" spans="4:50" x14ac:dyDescent="0.2">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c r="AJ1166" s="24"/>
      <c r="AK1166" s="24"/>
      <c r="AL1166" s="24"/>
      <c r="AM1166" s="24"/>
      <c r="AN1166" s="24"/>
      <c r="AO1166" s="24"/>
      <c r="AP1166" s="24"/>
      <c r="AQ1166" s="24"/>
      <c r="AR1166" s="24"/>
      <c r="AS1166" s="24"/>
      <c r="AT1166" s="24"/>
      <c r="AU1166" s="24"/>
      <c r="AV1166" s="24"/>
      <c r="AW1166" s="24"/>
      <c r="AX1166" s="24"/>
    </row>
    <row r="1167" spans="4:50" x14ac:dyDescent="0.2">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c r="AJ1167" s="24"/>
      <c r="AK1167" s="24"/>
      <c r="AL1167" s="24"/>
      <c r="AM1167" s="24"/>
      <c r="AN1167" s="24"/>
      <c r="AO1167" s="24"/>
      <c r="AP1167" s="24"/>
      <c r="AQ1167" s="24"/>
      <c r="AR1167" s="24"/>
      <c r="AS1167" s="24"/>
      <c r="AT1167" s="24"/>
      <c r="AU1167" s="24"/>
      <c r="AV1167" s="24"/>
      <c r="AW1167" s="24"/>
      <c r="AX1167" s="24"/>
    </row>
    <row r="1168" spans="4:50" x14ac:dyDescent="0.2">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c r="AJ1168" s="24"/>
      <c r="AK1168" s="24"/>
      <c r="AL1168" s="24"/>
      <c r="AM1168" s="24"/>
      <c r="AN1168" s="24"/>
      <c r="AO1168" s="24"/>
      <c r="AP1168" s="24"/>
      <c r="AQ1168" s="24"/>
      <c r="AR1168" s="24"/>
      <c r="AS1168" s="24"/>
      <c r="AT1168" s="24"/>
      <c r="AU1168" s="24"/>
      <c r="AV1168" s="24"/>
      <c r="AW1168" s="24"/>
      <c r="AX1168" s="24"/>
    </row>
    <row r="1169" spans="4:50" x14ac:dyDescent="0.2">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c r="AJ1169" s="24"/>
      <c r="AK1169" s="24"/>
      <c r="AL1169" s="24"/>
      <c r="AM1169" s="24"/>
      <c r="AN1169" s="24"/>
      <c r="AO1169" s="24"/>
      <c r="AP1169" s="24"/>
      <c r="AQ1169" s="24"/>
      <c r="AR1169" s="24"/>
      <c r="AS1169" s="24"/>
      <c r="AT1169" s="24"/>
      <c r="AU1169" s="24"/>
      <c r="AV1169" s="24"/>
      <c r="AW1169" s="24"/>
      <c r="AX1169" s="24"/>
    </row>
    <row r="1170" spans="4:50" x14ac:dyDescent="0.2">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c r="AJ1170" s="24"/>
      <c r="AK1170" s="24"/>
      <c r="AL1170" s="24"/>
      <c r="AM1170" s="24"/>
      <c r="AN1170" s="24"/>
      <c r="AO1170" s="24"/>
      <c r="AP1170" s="24"/>
      <c r="AQ1170" s="24"/>
      <c r="AR1170" s="24"/>
      <c r="AS1170" s="24"/>
      <c r="AT1170" s="24"/>
      <c r="AU1170" s="24"/>
      <c r="AV1170" s="24"/>
      <c r="AW1170" s="24"/>
      <c r="AX1170" s="24"/>
    </row>
    <row r="1171" spans="4:50" x14ac:dyDescent="0.2">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c r="AJ1171" s="24"/>
      <c r="AK1171" s="24"/>
      <c r="AL1171" s="24"/>
      <c r="AM1171" s="24"/>
      <c r="AN1171" s="24"/>
      <c r="AO1171" s="24"/>
      <c r="AP1171" s="24"/>
      <c r="AQ1171" s="24"/>
      <c r="AR1171" s="24"/>
      <c r="AS1171" s="24"/>
      <c r="AT1171" s="24"/>
      <c r="AU1171" s="24"/>
      <c r="AV1171" s="24"/>
      <c r="AW1171" s="24"/>
      <c r="AX1171" s="24"/>
    </row>
    <row r="1172" spans="4:50" x14ac:dyDescent="0.2">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c r="AJ1172" s="24"/>
      <c r="AK1172" s="24"/>
      <c r="AL1172" s="24"/>
      <c r="AM1172" s="24"/>
      <c r="AN1172" s="24"/>
      <c r="AO1172" s="24"/>
      <c r="AP1172" s="24"/>
      <c r="AQ1172" s="24"/>
      <c r="AR1172" s="24"/>
      <c r="AS1172" s="24"/>
      <c r="AT1172" s="24"/>
      <c r="AU1172" s="24"/>
      <c r="AV1172" s="24"/>
      <c r="AW1172" s="24"/>
      <c r="AX1172" s="24"/>
    </row>
    <row r="1173" spans="4:50" x14ac:dyDescent="0.2">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c r="AJ1173" s="24"/>
      <c r="AK1173" s="24"/>
      <c r="AL1173" s="24"/>
      <c r="AM1173" s="24"/>
      <c r="AN1173" s="24"/>
      <c r="AO1173" s="24"/>
      <c r="AP1173" s="24"/>
      <c r="AQ1173" s="24"/>
      <c r="AR1173" s="24"/>
      <c r="AS1173" s="24"/>
      <c r="AT1173" s="24"/>
      <c r="AU1173" s="24"/>
      <c r="AV1173" s="24"/>
      <c r="AW1173" s="24"/>
      <c r="AX1173" s="24"/>
    </row>
    <row r="1174" spans="4:50" x14ac:dyDescent="0.2">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4"/>
      <c r="AN1174" s="24"/>
      <c r="AO1174" s="24"/>
      <c r="AP1174" s="24"/>
      <c r="AQ1174" s="24"/>
      <c r="AR1174" s="24"/>
      <c r="AS1174" s="24"/>
      <c r="AT1174" s="24"/>
      <c r="AU1174" s="24"/>
      <c r="AV1174" s="24"/>
      <c r="AW1174" s="24"/>
      <c r="AX1174" s="24"/>
    </row>
    <row r="1175" spans="4:50" x14ac:dyDescent="0.2">
      <c r="D1175" s="24"/>
      <c r="E1175" s="24"/>
      <c r="F1175" s="24"/>
      <c r="G1175" s="24"/>
      <c r="H1175" s="24"/>
      <c r="I1175" s="24"/>
      <c r="J1175" s="24"/>
      <c r="K1175" s="24"/>
      <c r="L1175" s="24"/>
      <c r="M1175" s="24"/>
      <c r="N1175" s="24"/>
      <c r="O1175" s="24"/>
      <c r="P1175" s="24"/>
      <c r="Q1175" s="24"/>
      <c r="R1175" s="24"/>
      <c r="S1175" s="24"/>
      <c r="T1175" s="24"/>
      <c r="U1175" s="24"/>
      <c r="V1175" s="24"/>
      <c r="W1175" s="24"/>
      <c r="X1175" s="24"/>
      <c r="Y1175" s="24"/>
      <c r="Z1175" s="24"/>
      <c r="AA1175" s="24"/>
      <c r="AB1175" s="24"/>
      <c r="AC1175" s="24"/>
      <c r="AD1175" s="24"/>
      <c r="AE1175" s="24"/>
      <c r="AF1175" s="24"/>
      <c r="AG1175" s="24"/>
      <c r="AH1175" s="24"/>
      <c r="AI1175" s="24"/>
      <c r="AJ1175" s="24"/>
      <c r="AK1175" s="24"/>
      <c r="AL1175" s="24"/>
      <c r="AM1175" s="24"/>
      <c r="AN1175" s="24"/>
      <c r="AO1175" s="24"/>
      <c r="AP1175" s="24"/>
      <c r="AQ1175" s="24"/>
      <c r="AR1175" s="24"/>
      <c r="AS1175" s="24"/>
      <c r="AT1175" s="24"/>
      <c r="AU1175" s="24"/>
      <c r="AV1175" s="24"/>
      <c r="AW1175" s="24"/>
      <c r="AX1175" s="24"/>
    </row>
    <row r="1176" spans="4:50" x14ac:dyDescent="0.2">
      <c r="D1176" s="24"/>
      <c r="E1176" s="24"/>
      <c r="F1176" s="24"/>
      <c r="G1176" s="24"/>
      <c r="H1176" s="24"/>
      <c r="I1176" s="24"/>
      <c r="J1176" s="24"/>
      <c r="K1176" s="24"/>
      <c r="L1176" s="24"/>
      <c r="M1176" s="24"/>
      <c r="N1176" s="24"/>
      <c r="O1176" s="24"/>
      <c r="P1176" s="24"/>
      <c r="Q1176" s="24"/>
      <c r="R1176" s="24"/>
      <c r="S1176" s="24"/>
      <c r="T1176" s="24"/>
      <c r="U1176" s="24"/>
      <c r="V1176" s="24"/>
      <c r="W1176" s="24"/>
      <c r="X1176" s="24"/>
      <c r="Y1176" s="24"/>
      <c r="Z1176" s="24"/>
      <c r="AA1176" s="24"/>
      <c r="AB1176" s="24"/>
      <c r="AC1176" s="24"/>
      <c r="AD1176" s="24"/>
      <c r="AE1176" s="24"/>
      <c r="AF1176" s="24"/>
      <c r="AG1176" s="24"/>
      <c r="AH1176" s="24"/>
      <c r="AI1176" s="24"/>
      <c r="AJ1176" s="24"/>
      <c r="AK1176" s="24"/>
      <c r="AL1176" s="24"/>
      <c r="AM1176" s="24"/>
      <c r="AN1176" s="24"/>
      <c r="AO1176" s="24"/>
      <c r="AP1176" s="24"/>
      <c r="AQ1176" s="24"/>
      <c r="AR1176" s="24"/>
      <c r="AS1176" s="24"/>
      <c r="AT1176" s="24"/>
      <c r="AU1176" s="24"/>
      <c r="AV1176" s="24"/>
      <c r="AW1176" s="24"/>
      <c r="AX1176" s="24"/>
    </row>
    <row r="1177" spans="4:50" x14ac:dyDescent="0.2">
      <c r="D1177" s="24"/>
      <c r="E1177" s="24"/>
      <c r="F1177" s="24"/>
      <c r="G1177" s="24"/>
      <c r="H1177" s="24"/>
      <c r="I1177" s="24"/>
      <c r="J1177" s="24"/>
      <c r="K1177" s="24"/>
      <c r="L1177" s="24"/>
      <c r="M1177" s="24"/>
      <c r="N1177" s="24"/>
      <c r="O1177" s="24"/>
      <c r="P1177" s="24"/>
      <c r="Q1177" s="24"/>
      <c r="R1177" s="24"/>
      <c r="S1177" s="24"/>
      <c r="T1177" s="24"/>
      <c r="U1177" s="24"/>
      <c r="V1177" s="24"/>
      <c r="W1177" s="24"/>
      <c r="X1177" s="24"/>
      <c r="Y1177" s="24"/>
      <c r="Z1177" s="24"/>
      <c r="AA1177" s="24"/>
      <c r="AB1177" s="24"/>
      <c r="AC1177" s="24"/>
      <c r="AD1177" s="24"/>
      <c r="AE1177" s="24"/>
      <c r="AF1177" s="24"/>
      <c r="AG1177" s="24"/>
      <c r="AH1177" s="24"/>
      <c r="AI1177" s="24"/>
      <c r="AJ1177" s="24"/>
      <c r="AK1177" s="24"/>
      <c r="AL1177" s="24"/>
      <c r="AM1177" s="24"/>
      <c r="AN1177" s="24"/>
      <c r="AO1177" s="24"/>
      <c r="AP1177" s="24"/>
      <c r="AQ1177" s="24"/>
      <c r="AR1177" s="24"/>
      <c r="AS1177" s="24"/>
      <c r="AT1177" s="24"/>
      <c r="AU1177" s="24"/>
      <c r="AV1177" s="24"/>
      <c r="AW1177" s="24"/>
      <c r="AX1177" s="24"/>
    </row>
    <row r="1178" spans="4:50" x14ac:dyDescent="0.2">
      <c r="D1178" s="24"/>
      <c r="E1178" s="24"/>
      <c r="F1178" s="24"/>
      <c r="G1178" s="24"/>
      <c r="H1178" s="24"/>
      <c r="I1178" s="24"/>
      <c r="J1178" s="24"/>
      <c r="K1178" s="24"/>
      <c r="L1178" s="24"/>
      <c r="M1178" s="24"/>
      <c r="N1178" s="24"/>
      <c r="O1178" s="24"/>
      <c r="P1178" s="24"/>
      <c r="Q1178" s="24"/>
      <c r="R1178" s="24"/>
      <c r="S1178" s="24"/>
      <c r="T1178" s="24"/>
      <c r="U1178" s="24"/>
      <c r="V1178" s="24"/>
      <c r="W1178" s="24"/>
      <c r="X1178" s="24"/>
      <c r="Y1178" s="24"/>
      <c r="Z1178" s="24"/>
      <c r="AA1178" s="24"/>
      <c r="AB1178" s="24"/>
      <c r="AC1178" s="24"/>
      <c r="AD1178" s="24"/>
      <c r="AE1178" s="24"/>
      <c r="AF1178" s="24"/>
      <c r="AG1178" s="24"/>
      <c r="AH1178" s="24"/>
      <c r="AI1178" s="24"/>
      <c r="AJ1178" s="24"/>
      <c r="AK1178" s="24"/>
      <c r="AL1178" s="24"/>
      <c r="AM1178" s="24"/>
      <c r="AN1178" s="24"/>
      <c r="AO1178" s="24"/>
      <c r="AP1178" s="24"/>
      <c r="AQ1178" s="24"/>
      <c r="AR1178" s="24"/>
      <c r="AS1178" s="24"/>
      <c r="AT1178" s="24"/>
      <c r="AU1178" s="24"/>
      <c r="AV1178" s="24"/>
      <c r="AW1178" s="24"/>
      <c r="AX1178" s="24"/>
    </row>
    <row r="1179" spans="4:50" x14ac:dyDescent="0.2">
      <c r="D1179" s="24"/>
      <c r="E1179" s="24"/>
      <c r="F1179" s="24"/>
      <c r="G1179" s="24"/>
      <c r="H1179" s="24"/>
      <c r="I1179" s="24"/>
      <c r="J1179" s="24"/>
      <c r="K1179" s="24"/>
      <c r="L1179" s="24"/>
      <c r="M1179" s="24"/>
      <c r="N1179" s="24"/>
      <c r="O1179" s="24"/>
      <c r="P1179" s="24"/>
      <c r="Q1179" s="24"/>
      <c r="R1179" s="24"/>
      <c r="S1179" s="24"/>
      <c r="T1179" s="24"/>
      <c r="U1179" s="24"/>
      <c r="V1179" s="24"/>
      <c r="W1179" s="24"/>
      <c r="X1179" s="24"/>
      <c r="Y1179" s="24"/>
      <c r="Z1179" s="24"/>
      <c r="AA1179" s="24"/>
      <c r="AB1179" s="24"/>
      <c r="AC1179" s="24"/>
      <c r="AD1179" s="24"/>
      <c r="AE1179" s="24"/>
      <c r="AF1179" s="24"/>
      <c r="AG1179" s="24"/>
      <c r="AH1179" s="24"/>
      <c r="AI1179" s="24"/>
      <c r="AJ1179" s="24"/>
      <c r="AK1179" s="24"/>
      <c r="AL1179" s="24"/>
      <c r="AM1179" s="24"/>
      <c r="AN1179" s="24"/>
      <c r="AO1179" s="24"/>
      <c r="AP1179" s="24"/>
      <c r="AQ1179" s="24"/>
      <c r="AR1179" s="24"/>
      <c r="AS1179" s="24"/>
      <c r="AT1179" s="24"/>
      <c r="AU1179" s="24"/>
      <c r="AV1179" s="24"/>
      <c r="AW1179" s="24"/>
      <c r="AX1179" s="24"/>
    </row>
    <row r="1180" spans="4:50" x14ac:dyDescent="0.2">
      <c r="D1180" s="24"/>
      <c r="E1180" s="24"/>
      <c r="F1180" s="24"/>
      <c r="G1180" s="24"/>
      <c r="H1180" s="24"/>
      <c r="I1180" s="24"/>
      <c r="J1180" s="24"/>
      <c r="K1180" s="24"/>
      <c r="L1180" s="24"/>
      <c r="M1180" s="24"/>
      <c r="N1180" s="24"/>
      <c r="O1180" s="24"/>
      <c r="P1180" s="24"/>
      <c r="Q1180" s="24"/>
      <c r="R1180" s="24"/>
      <c r="S1180" s="24"/>
      <c r="T1180" s="24"/>
      <c r="U1180" s="24"/>
      <c r="V1180" s="24"/>
      <c r="W1180" s="24"/>
      <c r="X1180" s="24"/>
      <c r="Y1180" s="24"/>
      <c r="Z1180" s="24"/>
      <c r="AA1180" s="24"/>
      <c r="AB1180" s="24"/>
      <c r="AC1180" s="24"/>
      <c r="AD1180" s="24"/>
      <c r="AE1180" s="24"/>
      <c r="AF1180" s="24"/>
      <c r="AG1180" s="24"/>
      <c r="AH1180" s="24"/>
      <c r="AI1180" s="24"/>
      <c r="AJ1180" s="24"/>
      <c r="AK1180" s="24"/>
      <c r="AL1180" s="24"/>
      <c r="AM1180" s="24"/>
      <c r="AN1180" s="24"/>
      <c r="AO1180" s="24"/>
      <c r="AP1180" s="24"/>
      <c r="AQ1180" s="24"/>
      <c r="AR1180" s="24"/>
      <c r="AS1180" s="24"/>
      <c r="AT1180" s="24"/>
      <c r="AU1180" s="24"/>
      <c r="AV1180" s="24"/>
      <c r="AW1180" s="24"/>
      <c r="AX1180" s="24"/>
    </row>
    <row r="1181" spans="4:50" x14ac:dyDescent="0.2">
      <c r="D1181" s="24"/>
      <c r="E1181" s="24"/>
      <c r="F1181" s="24"/>
      <c r="G1181" s="24"/>
      <c r="H1181" s="24"/>
      <c r="I1181" s="24"/>
      <c r="J1181" s="24"/>
      <c r="K1181" s="24"/>
      <c r="L1181" s="24"/>
      <c r="M1181" s="24"/>
      <c r="N1181" s="24"/>
      <c r="O1181" s="24"/>
      <c r="P1181" s="24"/>
      <c r="Q1181" s="24"/>
      <c r="R1181" s="24"/>
      <c r="S1181" s="24"/>
      <c r="T1181" s="24"/>
      <c r="U1181" s="24"/>
      <c r="V1181" s="24"/>
      <c r="W1181" s="24"/>
      <c r="X1181" s="24"/>
      <c r="Y1181" s="24"/>
      <c r="Z1181" s="24"/>
      <c r="AA1181" s="24"/>
      <c r="AB1181" s="24"/>
      <c r="AC1181" s="24"/>
      <c r="AD1181" s="24"/>
      <c r="AE1181" s="24"/>
      <c r="AF1181" s="24"/>
      <c r="AG1181" s="24"/>
      <c r="AH1181" s="24"/>
      <c r="AI1181" s="24"/>
      <c r="AJ1181" s="24"/>
      <c r="AK1181" s="24"/>
      <c r="AL1181" s="24"/>
      <c r="AM1181" s="24"/>
      <c r="AN1181" s="24"/>
      <c r="AO1181" s="24"/>
      <c r="AP1181" s="24"/>
      <c r="AQ1181" s="24"/>
      <c r="AR1181" s="24"/>
      <c r="AS1181" s="24"/>
      <c r="AT1181" s="24"/>
      <c r="AU1181" s="24"/>
      <c r="AV1181" s="24"/>
      <c r="AW1181" s="24"/>
      <c r="AX1181" s="24"/>
    </row>
    <row r="1182" spans="4:50" x14ac:dyDescent="0.2">
      <c r="D1182" s="24"/>
      <c r="E1182" s="24"/>
      <c r="F1182" s="24"/>
      <c r="G1182" s="24"/>
      <c r="H1182" s="24"/>
      <c r="I1182" s="24"/>
      <c r="J1182" s="24"/>
      <c r="K1182" s="24"/>
      <c r="L1182" s="24"/>
      <c r="M1182" s="24"/>
      <c r="N1182" s="24"/>
      <c r="O1182" s="24"/>
      <c r="P1182" s="24"/>
      <c r="Q1182" s="24"/>
      <c r="R1182" s="24"/>
      <c r="S1182" s="24"/>
      <c r="T1182" s="24"/>
      <c r="U1182" s="24"/>
      <c r="V1182" s="24"/>
      <c r="W1182" s="24"/>
      <c r="X1182" s="24"/>
      <c r="Y1182" s="24"/>
      <c r="Z1182" s="24"/>
      <c r="AA1182" s="24"/>
      <c r="AB1182" s="24"/>
      <c r="AC1182" s="24"/>
      <c r="AD1182" s="24"/>
      <c r="AE1182" s="24"/>
      <c r="AF1182" s="24"/>
      <c r="AG1182" s="24"/>
      <c r="AH1182" s="24"/>
      <c r="AI1182" s="24"/>
      <c r="AJ1182" s="24"/>
      <c r="AK1182" s="24"/>
      <c r="AL1182" s="24"/>
      <c r="AM1182" s="24"/>
      <c r="AN1182" s="24"/>
      <c r="AO1182" s="24"/>
      <c r="AP1182" s="24"/>
      <c r="AQ1182" s="24"/>
      <c r="AR1182" s="24"/>
      <c r="AS1182" s="24"/>
      <c r="AT1182" s="24"/>
      <c r="AU1182" s="24"/>
      <c r="AV1182" s="24"/>
      <c r="AW1182" s="24"/>
      <c r="AX1182" s="24"/>
    </row>
    <row r="1183" spans="4:50" x14ac:dyDescent="0.2">
      <c r="D1183" s="24"/>
      <c r="E1183" s="24"/>
      <c r="F1183" s="24"/>
      <c r="G1183" s="24"/>
      <c r="H1183" s="24"/>
      <c r="I1183" s="24"/>
      <c r="J1183" s="24"/>
      <c r="K1183" s="24"/>
      <c r="L1183" s="24"/>
      <c r="M1183" s="24"/>
      <c r="N1183" s="24"/>
      <c r="O1183" s="24"/>
      <c r="P1183" s="24"/>
      <c r="Q1183" s="24"/>
      <c r="R1183" s="24"/>
      <c r="S1183" s="24"/>
      <c r="T1183" s="24"/>
      <c r="U1183" s="24"/>
      <c r="V1183" s="24"/>
      <c r="W1183" s="24"/>
      <c r="X1183" s="24"/>
      <c r="Y1183" s="24"/>
      <c r="Z1183" s="24"/>
      <c r="AA1183" s="24"/>
      <c r="AB1183" s="24"/>
      <c r="AC1183" s="24"/>
      <c r="AD1183" s="24"/>
      <c r="AE1183" s="24"/>
      <c r="AF1183" s="24"/>
      <c r="AG1183" s="24"/>
      <c r="AH1183" s="24"/>
      <c r="AI1183" s="24"/>
      <c r="AJ1183" s="24"/>
      <c r="AK1183" s="24"/>
      <c r="AL1183" s="24"/>
      <c r="AM1183" s="24"/>
      <c r="AN1183" s="24"/>
      <c r="AO1183" s="24"/>
      <c r="AP1183" s="24"/>
      <c r="AQ1183" s="24"/>
      <c r="AR1183" s="24"/>
      <c r="AS1183" s="24"/>
      <c r="AT1183" s="24"/>
      <c r="AU1183" s="24"/>
      <c r="AV1183" s="24"/>
      <c r="AW1183" s="24"/>
      <c r="AX1183" s="24"/>
    </row>
    <row r="1184" spans="4:50" x14ac:dyDescent="0.2">
      <c r="D1184" s="24"/>
      <c r="E1184" s="24"/>
      <c r="F1184" s="24"/>
      <c r="G1184" s="24"/>
      <c r="H1184" s="24"/>
      <c r="I1184" s="24"/>
      <c r="J1184" s="24"/>
      <c r="K1184" s="24"/>
      <c r="L1184" s="24"/>
      <c r="M1184" s="24"/>
      <c r="N1184" s="24"/>
      <c r="O1184" s="24"/>
      <c r="P1184" s="24"/>
      <c r="Q1184" s="24"/>
      <c r="R1184" s="24"/>
      <c r="S1184" s="24"/>
      <c r="T1184" s="24"/>
      <c r="U1184" s="24"/>
      <c r="V1184" s="24"/>
      <c r="W1184" s="24"/>
      <c r="X1184" s="24"/>
      <c r="Y1184" s="24"/>
      <c r="Z1184" s="24"/>
      <c r="AA1184" s="24"/>
      <c r="AB1184" s="24"/>
      <c r="AC1184" s="24"/>
      <c r="AD1184" s="24"/>
      <c r="AE1184" s="24"/>
      <c r="AF1184" s="24"/>
      <c r="AG1184" s="24"/>
      <c r="AH1184" s="24"/>
      <c r="AI1184" s="24"/>
      <c r="AJ1184" s="24"/>
      <c r="AK1184" s="24"/>
      <c r="AL1184" s="24"/>
      <c r="AM1184" s="24"/>
      <c r="AN1184" s="24"/>
      <c r="AO1184" s="24"/>
      <c r="AP1184" s="24"/>
      <c r="AQ1184" s="24"/>
      <c r="AR1184" s="24"/>
      <c r="AS1184" s="24"/>
      <c r="AT1184" s="24"/>
      <c r="AU1184" s="24"/>
      <c r="AV1184" s="24"/>
      <c r="AW1184" s="24"/>
      <c r="AX1184" s="24"/>
    </row>
    <row r="1185" spans="4:50" x14ac:dyDescent="0.2">
      <c r="D1185" s="24"/>
      <c r="E1185" s="24"/>
      <c r="F1185" s="24"/>
      <c r="G1185" s="24"/>
      <c r="H1185" s="24"/>
      <c r="I1185" s="24"/>
      <c r="J1185" s="24"/>
      <c r="K1185" s="24"/>
      <c r="L1185" s="24"/>
      <c r="M1185" s="24"/>
      <c r="N1185" s="24"/>
      <c r="O1185" s="24"/>
      <c r="P1185" s="24"/>
      <c r="Q1185" s="24"/>
      <c r="R1185" s="24"/>
      <c r="S1185" s="24"/>
      <c r="T1185" s="24"/>
      <c r="U1185" s="24"/>
      <c r="V1185" s="24"/>
      <c r="W1185" s="24"/>
      <c r="X1185" s="24"/>
      <c r="Y1185" s="24"/>
      <c r="Z1185" s="24"/>
      <c r="AA1185" s="24"/>
      <c r="AB1185" s="24"/>
      <c r="AC1185" s="24"/>
      <c r="AD1185" s="24"/>
      <c r="AE1185" s="24"/>
      <c r="AF1185" s="24"/>
      <c r="AG1185" s="24"/>
      <c r="AH1185" s="24"/>
      <c r="AI1185" s="24"/>
      <c r="AJ1185" s="24"/>
      <c r="AK1185" s="24"/>
      <c r="AL1185" s="24"/>
      <c r="AM1185" s="24"/>
      <c r="AN1185" s="24"/>
      <c r="AO1185" s="24"/>
      <c r="AP1185" s="24"/>
      <c r="AQ1185" s="24"/>
      <c r="AR1185" s="24"/>
      <c r="AS1185" s="24"/>
      <c r="AT1185" s="24"/>
      <c r="AU1185" s="24"/>
      <c r="AV1185" s="24"/>
      <c r="AW1185" s="24"/>
      <c r="AX1185" s="24"/>
    </row>
    <row r="1186" spans="4:50" x14ac:dyDescent="0.2">
      <c r="D1186" s="24"/>
      <c r="E1186" s="24"/>
      <c r="F1186" s="24"/>
      <c r="G1186" s="24"/>
      <c r="H1186" s="24"/>
      <c r="I1186" s="24"/>
      <c r="J1186" s="24"/>
      <c r="K1186" s="24"/>
      <c r="L1186" s="24"/>
      <c r="M1186" s="24"/>
      <c r="N1186" s="24"/>
      <c r="O1186" s="24"/>
      <c r="P1186" s="24"/>
      <c r="Q1186" s="24"/>
      <c r="R1186" s="24"/>
      <c r="S1186" s="24"/>
      <c r="T1186" s="24"/>
      <c r="U1186" s="24"/>
      <c r="V1186" s="24"/>
      <c r="W1186" s="24"/>
      <c r="X1186" s="24"/>
      <c r="Y1186" s="24"/>
      <c r="Z1186" s="24"/>
      <c r="AA1186" s="24"/>
      <c r="AB1186" s="24"/>
      <c r="AC1186" s="24"/>
      <c r="AD1186" s="24"/>
      <c r="AE1186" s="24"/>
      <c r="AF1186" s="24"/>
      <c r="AG1186" s="24"/>
      <c r="AH1186" s="24"/>
      <c r="AI1186" s="24"/>
      <c r="AJ1186" s="24"/>
      <c r="AK1186" s="24"/>
      <c r="AL1186" s="24"/>
      <c r="AM1186" s="24"/>
      <c r="AN1186" s="24"/>
      <c r="AO1186" s="24"/>
      <c r="AP1186" s="24"/>
      <c r="AQ1186" s="24"/>
      <c r="AR1186" s="24"/>
      <c r="AS1186" s="24"/>
      <c r="AT1186" s="24"/>
      <c r="AU1186" s="24"/>
      <c r="AV1186" s="24"/>
      <c r="AW1186" s="24"/>
      <c r="AX1186" s="24"/>
    </row>
    <row r="1187" spans="4:50" x14ac:dyDescent="0.2">
      <c r="D1187" s="24"/>
      <c r="E1187" s="24"/>
      <c r="F1187" s="24"/>
      <c r="G1187" s="24"/>
      <c r="H1187" s="24"/>
      <c r="I1187" s="24"/>
      <c r="J1187" s="24"/>
      <c r="K1187" s="24"/>
      <c r="L1187" s="24"/>
      <c r="M1187" s="24"/>
      <c r="N1187" s="24"/>
      <c r="O1187" s="24"/>
      <c r="P1187" s="24"/>
      <c r="Q1187" s="24"/>
      <c r="R1187" s="24"/>
      <c r="S1187" s="24"/>
      <c r="T1187" s="24"/>
      <c r="U1187" s="24"/>
      <c r="V1187" s="24"/>
      <c r="W1187" s="24"/>
      <c r="X1187" s="24"/>
      <c r="Y1187" s="24"/>
      <c r="Z1187" s="24"/>
      <c r="AA1187" s="24"/>
      <c r="AB1187" s="24"/>
      <c r="AC1187" s="24"/>
      <c r="AD1187" s="24"/>
      <c r="AE1187" s="24"/>
      <c r="AF1187" s="24"/>
      <c r="AG1187" s="24"/>
      <c r="AH1187" s="24"/>
      <c r="AI1187" s="24"/>
      <c r="AJ1187" s="24"/>
      <c r="AK1187" s="24"/>
      <c r="AL1187" s="24"/>
      <c r="AM1187" s="24"/>
      <c r="AN1187" s="24"/>
      <c r="AO1187" s="24"/>
      <c r="AP1187" s="24"/>
      <c r="AQ1187" s="24"/>
      <c r="AR1187" s="24"/>
      <c r="AS1187" s="24"/>
      <c r="AT1187" s="24"/>
      <c r="AU1187" s="24"/>
      <c r="AV1187" s="24"/>
      <c r="AW1187" s="24"/>
      <c r="AX1187" s="24"/>
    </row>
    <row r="1188" spans="4:50" x14ac:dyDescent="0.2">
      <c r="D1188" s="24"/>
      <c r="E1188" s="24"/>
      <c r="F1188" s="24"/>
      <c r="G1188" s="24"/>
      <c r="H1188" s="24"/>
      <c r="I1188" s="24"/>
      <c r="J1188" s="24"/>
      <c r="K1188" s="24"/>
      <c r="L1188" s="24"/>
      <c r="M1188" s="24"/>
      <c r="N1188" s="24"/>
      <c r="O1188" s="24"/>
      <c r="P1188" s="24"/>
      <c r="Q1188" s="24"/>
      <c r="R1188" s="24"/>
      <c r="S1188" s="24"/>
      <c r="T1188" s="24"/>
      <c r="U1188" s="24"/>
      <c r="V1188" s="24"/>
      <c r="W1188" s="24"/>
      <c r="X1188" s="24"/>
      <c r="Y1188" s="24"/>
      <c r="Z1188" s="24"/>
      <c r="AA1188" s="24"/>
      <c r="AB1188" s="24"/>
      <c r="AC1188" s="24"/>
      <c r="AD1188" s="24"/>
      <c r="AE1188" s="24"/>
      <c r="AF1188" s="24"/>
      <c r="AG1188" s="24"/>
      <c r="AH1188" s="24"/>
      <c r="AI1188" s="24"/>
      <c r="AJ1188" s="24"/>
      <c r="AK1188" s="24"/>
      <c r="AL1188" s="24"/>
      <c r="AM1188" s="24"/>
      <c r="AN1188" s="24"/>
      <c r="AO1188" s="24"/>
      <c r="AP1188" s="24"/>
      <c r="AQ1188" s="24"/>
      <c r="AR1188" s="24"/>
      <c r="AS1188" s="24"/>
      <c r="AT1188" s="24"/>
      <c r="AU1188" s="24"/>
      <c r="AV1188" s="24"/>
      <c r="AW1188" s="24"/>
      <c r="AX1188" s="24"/>
    </row>
    <row r="1189" spans="4:50" x14ac:dyDescent="0.2">
      <c r="D1189" s="24"/>
      <c r="E1189" s="24"/>
      <c r="F1189" s="24"/>
      <c r="G1189" s="24"/>
      <c r="H1189" s="24"/>
      <c r="I1189" s="24"/>
      <c r="J1189" s="24"/>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row>
    <row r="1190" spans="4:50" x14ac:dyDescent="0.2">
      <c r="D1190" s="24"/>
      <c r="E1190" s="24"/>
      <c r="F1190" s="24"/>
      <c r="G1190" s="24"/>
      <c r="H1190" s="24"/>
      <c r="I1190" s="24"/>
      <c r="J1190" s="24"/>
      <c r="K1190" s="24"/>
      <c r="L1190" s="24"/>
      <c r="M1190" s="24"/>
      <c r="N1190" s="24"/>
      <c r="O1190" s="24"/>
      <c r="P1190" s="24"/>
      <c r="Q1190" s="24"/>
      <c r="R1190" s="24"/>
      <c r="S1190" s="24"/>
      <c r="T1190" s="24"/>
      <c r="U1190" s="24"/>
      <c r="V1190" s="24"/>
      <c r="W1190" s="24"/>
      <c r="X1190" s="24"/>
      <c r="Y1190" s="24"/>
      <c r="Z1190" s="24"/>
      <c r="AA1190" s="24"/>
      <c r="AB1190" s="24"/>
      <c r="AC1190" s="24"/>
      <c r="AD1190" s="24"/>
      <c r="AE1190" s="24"/>
      <c r="AF1190" s="24"/>
      <c r="AG1190" s="24"/>
      <c r="AH1190" s="24"/>
      <c r="AI1190" s="24"/>
      <c r="AJ1190" s="24"/>
      <c r="AK1190" s="24"/>
      <c r="AL1190" s="24"/>
      <c r="AM1190" s="24"/>
      <c r="AN1190" s="24"/>
      <c r="AO1190" s="24"/>
      <c r="AP1190" s="24"/>
      <c r="AQ1190" s="24"/>
      <c r="AR1190" s="24"/>
      <c r="AS1190" s="24"/>
      <c r="AT1190" s="24"/>
      <c r="AU1190" s="24"/>
      <c r="AV1190" s="24"/>
      <c r="AW1190" s="24"/>
      <c r="AX1190" s="24"/>
    </row>
    <row r="1191" spans="4:50" x14ac:dyDescent="0.2">
      <c r="D1191" s="24"/>
      <c r="E1191" s="24"/>
      <c r="F1191" s="24"/>
      <c r="G1191" s="24"/>
      <c r="H1191" s="24"/>
      <c r="I1191" s="24"/>
      <c r="J1191" s="24"/>
      <c r="K1191" s="24"/>
      <c r="L1191" s="24"/>
      <c r="M1191" s="24"/>
      <c r="N1191" s="24"/>
      <c r="O1191" s="24"/>
      <c r="P1191" s="24"/>
      <c r="Q1191" s="24"/>
      <c r="R1191" s="24"/>
      <c r="S1191" s="24"/>
      <c r="T1191" s="24"/>
      <c r="U1191" s="24"/>
      <c r="V1191" s="24"/>
      <c r="W1191" s="24"/>
      <c r="X1191" s="24"/>
      <c r="Y1191" s="24"/>
      <c r="Z1191" s="24"/>
      <c r="AA1191" s="24"/>
      <c r="AB1191" s="24"/>
      <c r="AC1191" s="24"/>
      <c r="AD1191" s="24"/>
      <c r="AE1191" s="24"/>
      <c r="AF1191" s="24"/>
      <c r="AG1191" s="24"/>
      <c r="AH1191" s="24"/>
      <c r="AI1191" s="24"/>
      <c r="AJ1191" s="24"/>
      <c r="AK1191" s="24"/>
      <c r="AL1191" s="24"/>
      <c r="AM1191" s="24"/>
      <c r="AN1191" s="24"/>
      <c r="AO1191" s="24"/>
      <c r="AP1191" s="24"/>
      <c r="AQ1191" s="24"/>
      <c r="AR1191" s="24"/>
      <c r="AS1191" s="24"/>
      <c r="AT1191" s="24"/>
      <c r="AU1191" s="24"/>
      <c r="AV1191" s="24"/>
      <c r="AW1191" s="24"/>
      <c r="AX1191" s="24"/>
    </row>
    <row r="1192" spans="4:50" x14ac:dyDescent="0.2">
      <c r="D1192" s="24"/>
      <c r="E1192" s="24"/>
      <c r="F1192" s="24"/>
      <c r="G1192" s="24"/>
      <c r="H1192" s="24"/>
      <c r="I1192" s="24"/>
      <c r="J1192" s="24"/>
      <c r="K1192" s="24"/>
      <c r="L1192" s="24"/>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4"/>
      <c r="AM1192" s="24"/>
      <c r="AN1192" s="24"/>
      <c r="AO1192" s="24"/>
      <c r="AP1192" s="24"/>
      <c r="AQ1192" s="24"/>
      <c r="AR1192" s="24"/>
      <c r="AS1192" s="24"/>
      <c r="AT1192" s="24"/>
      <c r="AU1192" s="24"/>
      <c r="AV1192" s="24"/>
      <c r="AW1192" s="24"/>
      <c r="AX1192" s="24"/>
    </row>
    <row r="1193" spans="4:50" x14ac:dyDescent="0.2">
      <c r="D1193" s="24"/>
      <c r="E1193" s="24"/>
      <c r="F1193" s="24"/>
      <c r="G1193" s="24"/>
      <c r="H1193" s="24"/>
      <c r="I1193" s="24"/>
      <c r="J1193" s="24"/>
      <c r="K1193" s="24"/>
      <c r="L1193" s="24"/>
      <c r="M1193" s="24"/>
      <c r="N1193" s="24"/>
      <c r="O1193" s="24"/>
      <c r="P1193" s="24"/>
      <c r="Q1193" s="24"/>
      <c r="R1193" s="24"/>
      <c r="S1193" s="24"/>
      <c r="T1193" s="24"/>
      <c r="U1193" s="24"/>
      <c r="V1193" s="24"/>
      <c r="W1193" s="24"/>
      <c r="X1193" s="24"/>
      <c r="Y1193" s="24"/>
      <c r="Z1193" s="24"/>
      <c r="AA1193" s="24"/>
      <c r="AB1193" s="24"/>
      <c r="AC1193" s="24"/>
      <c r="AD1193" s="24"/>
      <c r="AE1193" s="24"/>
      <c r="AF1193" s="24"/>
      <c r="AG1193" s="24"/>
      <c r="AH1193" s="24"/>
      <c r="AI1193" s="24"/>
      <c r="AJ1193" s="24"/>
      <c r="AK1193" s="24"/>
      <c r="AL1193" s="24"/>
      <c r="AM1193" s="24"/>
      <c r="AN1193" s="24"/>
      <c r="AO1193" s="24"/>
      <c r="AP1193" s="24"/>
      <c r="AQ1193" s="24"/>
      <c r="AR1193" s="24"/>
      <c r="AS1193" s="24"/>
      <c r="AT1193" s="24"/>
      <c r="AU1193" s="24"/>
      <c r="AV1193" s="24"/>
      <c r="AW1193" s="24"/>
      <c r="AX1193" s="24"/>
    </row>
    <row r="1194" spans="4:50" x14ac:dyDescent="0.2">
      <c r="D1194" s="24"/>
      <c r="E1194" s="24"/>
      <c r="F1194" s="24"/>
      <c r="G1194" s="24"/>
      <c r="H1194" s="24"/>
      <c r="I1194" s="24"/>
      <c r="J1194" s="24"/>
      <c r="K1194" s="24"/>
      <c r="L1194" s="24"/>
      <c r="M1194" s="24"/>
      <c r="N1194" s="24"/>
      <c r="O1194" s="24"/>
      <c r="P1194" s="24"/>
      <c r="Q1194" s="24"/>
      <c r="R1194" s="24"/>
      <c r="S1194" s="24"/>
      <c r="T1194" s="24"/>
      <c r="U1194" s="24"/>
      <c r="V1194" s="24"/>
      <c r="W1194" s="24"/>
      <c r="X1194" s="24"/>
      <c r="Y1194" s="24"/>
      <c r="Z1194" s="24"/>
      <c r="AA1194" s="24"/>
      <c r="AB1194" s="24"/>
      <c r="AC1194" s="24"/>
      <c r="AD1194" s="24"/>
      <c r="AE1194" s="24"/>
      <c r="AF1194" s="24"/>
      <c r="AG1194" s="24"/>
      <c r="AH1194" s="24"/>
      <c r="AI1194" s="24"/>
      <c r="AJ1194" s="24"/>
      <c r="AK1194" s="24"/>
      <c r="AL1194" s="24"/>
      <c r="AM1194" s="24"/>
      <c r="AN1194" s="24"/>
      <c r="AO1194" s="24"/>
      <c r="AP1194" s="24"/>
      <c r="AQ1194" s="24"/>
      <c r="AR1194" s="24"/>
      <c r="AS1194" s="24"/>
      <c r="AT1194" s="24"/>
      <c r="AU1194" s="24"/>
      <c r="AV1194" s="24"/>
      <c r="AW1194" s="24"/>
      <c r="AX1194" s="24"/>
    </row>
    <row r="1195" spans="4:50" x14ac:dyDescent="0.2">
      <c r="D1195" s="24"/>
      <c r="E1195" s="24"/>
      <c r="F1195" s="24"/>
      <c r="G1195" s="24"/>
      <c r="H1195" s="24"/>
      <c r="I1195" s="24"/>
      <c r="J1195" s="24"/>
      <c r="K1195" s="24"/>
      <c r="L1195" s="24"/>
      <c r="M1195" s="24"/>
      <c r="N1195" s="24"/>
      <c r="O1195" s="24"/>
      <c r="P1195" s="24"/>
      <c r="Q1195" s="24"/>
      <c r="R1195" s="24"/>
      <c r="S1195" s="24"/>
      <c r="T1195" s="24"/>
      <c r="U1195" s="24"/>
      <c r="V1195" s="24"/>
      <c r="W1195" s="24"/>
      <c r="X1195" s="24"/>
      <c r="Y1195" s="24"/>
      <c r="Z1195" s="24"/>
      <c r="AA1195" s="24"/>
      <c r="AB1195" s="24"/>
      <c r="AC1195" s="24"/>
      <c r="AD1195" s="24"/>
      <c r="AE1195" s="24"/>
      <c r="AF1195" s="24"/>
      <c r="AG1195" s="24"/>
      <c r="AH1195" s="24"/>
      <c r="AI1195" s="24"/>
      <c r="AJ1195" s="24"/>
      <c r="AK1195" s="24"/>
      <c r="AL1195" s="24"/>
      <c r="AM1195" s="24"/>
      <c r="AN1195" s="24"/>
      <c r="AO1195" s="24"/>
      <c r="AP1195" s="24"/>
      <c r="AQ1195" s="24"/>
      <c r="AR1195" s="24"/>
      <c r="AS1195" s="24"/>
      <c r="AT1195" s="24"/>
      <c r="AU1195" s="24"/>
      <c r="AV1195" s="24"/>
      <c r="AW1195" s="24"/>
      <c r="AX1195" s="24"/>
    </row>
    <row r="1196" spans="4:50" x14ac:dyDescent="0.2">
      <c r="D1196" s="24"/>
      <c r="E1196" s="24"/>
      <c r="F1196" s="24"/>
      <c r="G1196" s="24"/>
      <c r="H1196" s="24"/>
      <c r="I1196" s="24"/>
      <c r="J1196" s="24"/>
      <c r="K1196" s="24"/>
      <c r="L1196" s="24"/>
      <c r="M1196" s="24"/>
      <c r="N1196" s="24"/>
      <c r="O1196" s="24"/>
      <c r="P1196" s="24"/>
      <c r="Q1196" s="24"/>
      <c r="R1196" s="24"/>
      <c r="S1196" s="24"/>
      <c r="T1196" s="24"/>
      <c r="U1196" s="24"/>
      <c r="V1196" s="24"/>
      <c r="W1196" s="24"/>
      <c r="X1196" s="24"/>
      <c r="Y1196" s="24"/>
      <c r="Z1196" s="24"/>
      <c r="AA1196" s="24"/>
      <c r="AB1196" s="24"/>
      <c r="AC1196" s="24"/>
      <c r="AD1196" s="24"/>
      <c r="AE1196" s="24"/>
      <c r="AF1196" s="24"/>
      <c r="AG1196" s="24"/>
      <c r="AH1196" s="24"/>
      <c r="AI1196" s="24"/>
      <c r="AJ1196" s="24"/>
      <c r="AK1196" s="24"/>
      <c r="AL1196" s="24"/>
      <c r="AM1196" s="24"/>
      <c r="AN1196" s="24"/>
      <c r="AO1196" s="24"/>
      <c r="AP1196" s="24"/>
      <c r="AQ1196" s="24"/>
      <c r="AR1196" s="24"/>
      <c r="AS1196" s="24"/>
      <c r="AT1196" s="24"/>
      <c r="AU1196" s="24"/>
      <c r="AV1196" s="24"/>
      <c r="AW1196" s="24"/>
      <c r="AX1196" s="24"/>
    </row>
    <row r="1197" spans="4:50" x14ac:dyDescent="0.2">
      <c r="D1197" s="24"/>
      <c r="E1197" s="24"/>
      <c r="F1197" s="24"/>
      <c r="G1197" s="24"/>
      <c r="H1197" s="24"/>
      <c r="I1197" s="24"/>
      <c r="J1197" s="24"/>
      <c r="K1197" s="24"/>
      <c r="L1197" s="24"/>
      <c r="M1197" s="24"/>
      <c r="N1197" s="24"/>
      <c r="O1197" s="24"/>
      <c r="P1197" s="24"/>
      <c r="Q1197" s="24"/>
      <c r="R1197" s="24"/>
      <c r="S1197" s="24"/>
      <c r="T1197" s="24"/>
      <c r="U1197" s="24"/>
      <c r="V1197" s="24"/>
      <c r="W1197" s="24"/>
      <c r="X1197" s="24"/>
      <c r="Y1197" s="24"/>
      <c r="Z1197" s="24"/>
      <c r="AA1197" s="24"/>
      <c r="AB1197" s="24"/>
      <c r="AC1197" s="24"/>
      <c r="AD1197" s="24"/>
      <c r="AE1197" s="24"/>
      <c r="AF1197" s="24"/>
      <c r="AG1197" s="24"/>
      <c r="AH1197" s="24"/>
      <c r="AI1197" s="24"/>
      <c r="AJ1197" s="24"/>
      <c r="AK1197" s="24"/>
      <c r="AL1197" s="24"/>
      <c r="AM1197" s="24"/>
      <c r="AN1197" s="24"/>
      <c r="AO1197" s="24"/>
      <c r="AP1197" s="24"/>
      <c r="AQ1197" s="24"/>
      <c r="AR1197" s="24"/>
      <c r="AS1197" s="24"/>
      <c r="AT1197" s="24"/>
      <c r="AU1197" s="24"/>
      <c r="AV1197" s="24"/>
      <c r="AW1197" s="24"/>
      <c r="AX1197" s="24"/>
    </row>
    <row r="1198" spans="4:50" x14ac:dyDescent="0.2">
      <c r="D1198" s="24"/>
      <c r="E1198" s="24"/>
      <c r="F1198" s="24"/>
      <c r="G1198" s="24"/>
      <c r="H1198" s="24"/>
      <c r="I1198" s="24"/>
      <c r="J1198" s="24"/>
      <c r="K1198" s="24"/>
      <c r="L1198" s="24"/>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4"/>
      <c r="AM1198" s="24"/>
      <c r="AN1198" s="24"/>
      <c r="AO1198" s="24"/>
      <c r="AP1198" s="24"/>
      <c r="AQ1198" s="24"/>
      <c r="AR1198" s="24"/>
      <c r="AS1198" s="24"/>
      <c r="AT1198" s="24"/>
      <c r="AU1198" s="24"/>
      <c r="AV1198" s="24"/>
      <c r="AW1198" s="24"/>
      <c r="AX1198" s="24"/>
    </row>
    <row r="1199" spans="4:50" x14ac:dyDescent="0.2">
      <c r="D1199" s="24"/>
      <c r="E1199" s="24"/>
      <c r="F1199" s="24"/>
      <c r="G1199" s="24"/>
      <c r="H1199" s="24"/>
      <c r="I1199" s="24"/>
      <c r="J1199" s="24"/>
      <c r="K1199" s="24"/>
      <c r="L1199" s="24"/>
      <c r="M1199" s="24"/>
      <c r="N1199" s="24"/>
      <c r="O1199" s="24"/>
      <c r="P1199" s="24"/>
      <c r="Q1199" s="24"/>
      <c r="R1199" s="24"/>
      <c r="S1199" s="24"/>
      <c r="T1199" s="24"/>
      <c r="U1199" s="24"/>
      <c r="V1199" s="24"/>
      <c r="W1199" s="24"/>
      <c r="X1199" s="24"/>
      <c r="Y1199" s="24"/>
      <c r="Z1199" s="24"/>
      <c r="AA1199" s="24"/>
      <c r="AB1199" s="24"/>
      <c r="AC1199" s="24"/>
      <c r="AD1199" s="24"/>
      <c r="AE1199" s="24"/>
      <c r="AF1199" s="24"/>
      <c r="AG1199" s="24"/>
      <c r="AH1199" s="24"/>
      <c r="AI1199" s="24"/>
      <c r="AJ1199" s="24"/>
      <c r="AK1199" s="24"/>
      <c r="AL1199" s="24"/>
      <c r="AM1199" s="24"/>
      <c r="AN1199" s="24"/>
      <c r="AO1199" s="24"/>
      <c r="AP1199" s="24"/>
      <c r="AQ1199" s="24"/>
      <c r="AR1199" s="24"/>
      <c r="AS1199" s="24"/>
      <c r="AT1199" s="24"/>
      <c r="AU1199" s="24"/>
      <c r="AV1199" s="24"/>
      <c r="AW1199" s="24"/>
      <c r="AX1199" s="24"/>
    </row>
    <row r="1200" spans="4:50" x14ac:dyDescent="0.2">
      <c r="D1200" s="24"/>
      <c r="E1200" s="24"/>
      <c r="F1200" s="24"/>
      <c r="G1200" s="24"/>
      <c r="H1200" s="24"/>
      <c r="I1200" s="24"/>
      <c r="J1200" s="24"/>
      <c r="K1200" s="24"/>
      <c r="L1200" s="24"/>
      <c r="M1200" s="24"/>
      <c r="N1200" s="24"/>
      <c r="O1200" s="24"/>
      <c r="P1200" s="24"/>
      <c r="Q1200" s="24"/>
      <c r="R1200" s="24"/>
      <c r="S1200" s="24"/>
      <c r="T1200" s="24"/>
      <c r="U1200" s="24"/>
      <c r="V1200" s="24"/>
      <c r="W1200" s="24"/>
      <c r="X1200" s="24"/>
      <c r="Y1200" s="24"/>
      <c r="Z1200" s="24"/>
      <c r="AA1200" s="24"/>
      <c r="AB1200" s="24"/>
      <c r="AC1200" s="24"/>
      <c r="AD1200" s="24"/>
      <c r="AE1200" s="24"/>
      <c r="AF1200" s="24"/>
      <c r="AG1200" s="24"/>
      <c r="AH1200" s="24"/>
      <c r="AI1200" s="24"/>
      <c r="AJ1200" s="24"/>
      <c r="AK1200" s="24"/>
      <c r="AL1200" s="24"/>
      <c r="AM1200" s="24"/>
      <c r="AN1200" s="24"/>
      <c r="AO1200" s="24"/>
      <c r="AP1200" s="24"/>
      <c r="AQ1200" s="24"/>
      <c r="AR1200" s="24"/>
      <c r="AS1200" s="24"/>
      <c r="AT1200" s="24"/>
      <c r="AU1200" s="24"/>
      <c r="AV1200" s="24"/>
      <c r="AW1200" s="24"/>
      <c r="AX1200" s="24"/>
    </row>
    <row r="1201" spans="4:50" x14ac:dyDescent="0.2">
      <c r="D1201" s="24"/>
      <c r="E1201" s="24"/>
      <c r="F1201" s="24"/>
      <c r="G1201" s="24"/>
      <c r="H1201" s="24"/>
      <c r="I1201" s="24"/>
      <c r="J1201" s="24"/>
      <c r="K1201" s="24"/>
      <c r="L1201" s="24"/>
      <c r="M1201" s="24"/>
      <c r="N1201" s="24"/>
      <c r="O1201" s="24"/>
      <c r="P1201" s="24"/>
      <c r="Q1201" s="24"/>
      <c r="R1201" s="24"/>
      <c r="S1201" s="24"/>
      <c r="T1201" s="24"/>
      <c r="U1201" s="24"/>
      <c r="V1201" s="24"/>
      <c r="W1201" s="24"/>
      <c r="X1201" s="24"/>
      <c r="Y1201" s="24"/>
      <c r="Z1201" s="24"/>
      <c r="AA1201" s="24"/>
      <c r="AB1201" s="24"/>
      <c r="AC1201" s="24"/>
      <c r="AD1201" s="24"/>
      <c r="AE1201" s="24"/>
      <c r="AF1201" s="24"/>
      <c r="AG1201" s="24"/>
      <c r="AH1201" s="24"/>
      <c r="AI1201" s="24"/>
      <c r="AJ1201" s="24"/>
      <c r="AK1201" s="24"/>
      <c r="AL1201" s="24"/>
      <c r="AM1201" s="24"/>
      <c r="AN1201" s="24"/>
      <c r="AO1201" s="24"/>
      <c r="AP1201" s="24"/>
      <c r="AQ1201" s="24"/>
      <c r="AR1201" s="24"/>
      <c r="AS1201" s="24"/>
      <c r="AT1201" s="24"/>
      <c r="AU1201" s="24"/>
      <c r="AV1201" s="24"/>
      <c r="AW1201" s="24"/>
      <c r="AX1201" s="24"/>
    </row>
    <row r="1202" spans="4:50" x14ac:dyDescent="0.2">
      <c r="D1202" s="24"/>
      <c r="E1202" s="24"/>
      <c r="F1202" s="24"/>
      <c r="G1202" s="24"/>
      <c r="H1202" s="24"/>
      <c r="I1202" s="24"/>
      <c r="J1202" s="24"/>
      <c r="K1202" s="24"/>
      <c r="L1202" s="24"/>
      <c r="M1202" s="24"/>
      <c r="N1202" s="24"/>
      <c r="O1202" s="24"/>
      <c r="P1202" s="24"/>
      <c r="Q1202" s="24"/>
      <c r="R1202" s="24"/>
      <c r="S1202" s="24"/>
      <c r="T1202" s="24"/>
      <c r="U1202" s="24"/>
      <c r="V1202" s="24"/>
      <c r="W1202" s="24"/>
      <c r="X1202" s="24"/>
      <c r="Y1202" s="24"/>
      <c r="Z1202" s="24"/>
      <c r="AA1202" s="24"/>
      <c r="AB1202" s="24"/>
      <c r="AC1202" s="24"/>
      <c r="AD1202" s="24"/>
      <c r="AE1202" s="24"/>
      <c r="AF1202" s="24"/>
      <c r="AG1202" s="24"/>
      <c r="AH1202" s="24"/>
      <c r="AI1202" s="24"/>
      <c r="AJ1202" s="24"/>
      <c r="AK1202" s="24"/>
      <c r="AL1202" s="24"/>
      <c r="AM1202" s="24"/>
      <c r="AN1202" s="24"/>
      <c r="AO1202" s="24"/>
      <c r="AP1202" s="24"/>
      <c r="AQ1202" s="24"/>
      <c r="AR1202" s="24"/>
      <c r="AS1202" s="24"/>
      <c r="AT1202" s="24"/>
      <c r="AU1202" s="24"/>
      <c r="AV1202" s="24"/>
      <c r="AW1202" s="24"/>
      <c r="AX1202" s="24"/>
    </row>
    <row r="1203" spans="4:50" x14ac:dyDescent="0.2">
      <c r="D1203" s="24"/>
      <c r="E1203" s="24"/>
      <c r="F1203" s="24"/>
      <c r="G1203" s="24"/>
      <c r="H1203" s="24"/>
      <c r="I1203" s="24"/>
      <c r="J1203" s="24"/>
      <c r="K1203" s="24"/>
      <c r="L1203" s="24"/>
      <c r="M1203" s="24"/>
      <c r="N1203" s="24"/>
      <c r="O1203" s="24"/>
      <c r="P1203" s="24"/>
      <c r="Q1203" s="24"/>
      <c r="R1203" s="24"/>
      <c r="S1203" s="24"/>
      <c r="T1203" s="24"/>
      <c r="U1203" s="24"/>
      <c r="V1203" s="24"/>
      <c r="W1203" s="24"/>
      <c r="X1203" s="24"/>
      <c r="Y1203" s="24"/>
      <c r="Z1203" s="24"/>
      <c r="AA1203" s="24"/>
      <c r="AB1203" s="24"/>
      <c r="AC1203" s="24"/>
      <c r="AD1203" s="24"/>
      <c r="AE1203" s="24"/>
      <c r="AF1203" s="24"/>
      <c r="AG1203" s="24"/>
      <c r="AH1203" s="24"/>
      <c r="AI1203" s="24"/>
      <c r="AJ1203" s="24"/>
      <c r="AK1203" s="24"/>
      <c r="AL1203" s="24"/>
      <c r="AM1203" s="24"/>
      <c r="AN1203" s="24"/>
      <c r="AO1203" s="24"/>
      <c r="AP1203" s="24"/>
      <c r="AQ1203" s="24"/>
      <c r="AR1203" s="24"/>
      <c r="AS1203" s="24"/>
      <c r="AT1203" s="24"/>
      <c r="AU1203" s="24"/>
      <c r="AV1203" s="24"/>
      <c r="AW1203" s="24"/>
      <c r="AX1203" s="24"/>
    </row>
    <row r="1204" spans="4:50" x14ac:dyDescent="0.2">
      <c r="D1204" s="24"/>
      <c r="E1204" s="24"/>
      <c r="F1204" s="24"/>
      <c r="G1204" s="24"/>
      <c r="H1204" s="24"/>
      <c r="I1204" s="24"/>
      <c r="J1204" s="24"/>
      <c r="K1204" s="24"/>
      <c r="L1204" s="24"/>
      <c r="M1204" s="24"/>
      <c r="N1204" s="24"/>
      <c r="O1204" s="24"/>
      <c r="P1204" s="24"/>
      <c r="Q1204" s="24"/>
      <c r="R1204" s="24"/>
      <c r="S1204" s="24"/>
      <c r="T1204" s="24"/>
      <c r="U1204" s="24"/>
      <c r="V1204" s="24"/>
      <c r="W1204" s="24"/>
      <c r="X1204" s="24"/>
      <c r="Y1204" s="24"/>
      <c r="Z1204" s="24"/>
      <c r="AA1204" s="24"/>
      <c r="AB1204" s="24"/>
      <c r="AC1204" s="24"/>
      <c r="AD1204" s="24"/>
      <c r="AE1204" s="24"/>
      <c r="AF1204" s="24"/>
      <c r="AG1204" s="24"/>
      <c r="AH1204" s="24"/>
      <c r="AI1204" s="24"/>
      <c r="AJ1204" s="24"/>
      <c r="AK1204" s="24"/>
      <c r="AL1204" s="24"/>
      <c r="AM1204" s="24"/>
      <c r="AN1204" s="24"/>
      <c r="AO1204" s="24"/>
      <c r="AP1204" s="24"/>
      <c r="AQ1204" s="24"/>
      <c r="AR1204" s="24"/>
      <c r="AS1204" s="24"/>
      <c r="AT1204" s="24"/>
      <c r="AU1204" s="24"/>
      <c r="AV1204" s="24"/>
      <c r="AW1204" s="24"/>
      <c r="AX1204" s="24"/>
    </row>
    <row r="1205" spans="4:50" x14ac:dyDescent="0.2">
      <c r="D1205" s="24"/>
      <c r="E1205" s="24"/>
      <c r="F1205" s="24"/>
      <c r="G1205" s="24"/>
      <c r="H1205" s="24"/>
      <c r="I1205" s="24"/>
      <c r="J1205" s="24"/>
      <c r="K1205" s="24"/>
      <c r="L1205" s="24"/>
      <c r="M1205" s="24"/>
      <c r="N1205" s="24"/>
      <c r="O1205" s="24"/>
      <c r="P1205" s="24"/>
      <c r="Q1205" s="24"/>
      <c r="R1205" s="24"/>
      <c r="S1205" s="24"/>
      <c r="T1205" s="24"/>
      <c r="U1205" s="24"/>
      <c r="V1205" s="24"/>
      <c r="W1205" s="24"/>
      <c r="X1205" s="24"/>
      <c r="Y1205" s="24"/>
      <c r="Z1205" s="24"/>
      <c r="AA1205" s="24"/>
      <c r="AB1205" s="24"/>
      <c r="AC1205" s="24"/>
      <c r="AD1205" s="24"/>
      <c r="AE1205" s="24"/>
      <c r="AF1205" s="24"/>
      <c r="AG1205" s="24"/>
      <c r="AH1205" s="24"/>
      <c r="AI1205" s="24"/>
      <c r="AJ1205" s="24"/>
      <c r="AK1205" s="24"/>
      <c r="AL1205" s="24"/>
      <c r="AM1205" s="24"/>
      <c r="AN1205" s="24"/>
      <c r="AO1205" s="24"/>
      <c r="AP1205" s="24"/>
      <c r="AQ1205" s="24"/>
      <c r="AR1205" s="24"/>
      <c r="AS1205" s="24"/>
      <c r="AT1205" s="24"/>
      <c r="AU1205" s="24"/>
      <c r="AV1205" s="24"/>
      <c r="AW1205" s="24"/>
      <c r="AX1205" s="24"/>
    </row>
    <row r="1206" spans="4:50" x14ac:dyDescent="0.2">
      <c r="D1206" s="24"/>
      <c r="E1206" s="24"/>
      <c r="F1206" s="24"/>
      <c r="G1206" s="24"/>
      <c r="H1206" s="24"/>
      <c r="I1206" s="24"/>
      <c r="J1206" s="24"/>
      <c r="K1206" s="24"/>
      <c r="L1206" s="24"/>
      <c r="M1206" s="24"/>
      <c r="N1206" s="24"/>
      <c r="O1206" s="24"/>
      <c r="P1206" s="24"/>
      <c r="Q1206" s="24"/>
      <c r="R1206" s="24"/>
      <c r="S1206" s="24"/>
      <c r="T1206" s="24"/>
      <c r="U1206" s="24"/>
      <c r="V1206" s="24"/>
      <c r="W1206" s="24"/>
      <c r="X1206" s="24"/>
      <c r="Y1206" s="24"/>
      <c r="Z1206" s="24"/>
      <c r="AA1206" s="24"/>
      <c r="AB1206" s="24"/>
      <c r="AC1206" s="24"/>
      <c r="AD1206" s="24"/>
      <c r="AE1206" s="24"/>
      <c r="AF1206" s="24"/>
      <c r="AG1206" s="24"/>
      <c r="AH1206" s="24"/>
      <c r="AI1206" s="24"/>
      <c r="AJ1206" s="24"/>
      <c r="AK1206" s="24"/>
      <c r="AL1206" s="24"/>
      <c r="AM1206" s="24"/>
      <c r="AN1206" s="24"/>
      <c r="AO1206" s="24"/>
      <c r="AP1206" s="24"/>
      <c r="AQ1206" s="24"/>
      <c r="AR1206" s="24"/>
      <c r="AS1206" s="24"/>
      <c r="AT1206" s="24"/>
      <c r="AU1206" s="24"/>
      <c r="AV1206" s="24"/>
      <c r="AW1206" s="24"/>
      <c r="AX1206" s="24"/>
    </row>
    <row r="1207" spans="4:50" x14ac:dyDescent="0.2">
      <c r="D1207" s="24"/>
      <c r="E1207" s="24"/>
      <c r="F1207" s="24"/>
      <c r="G1207" s="24"/>
      <c r="H1207" s="24"/>
      <c r="I1207" s="24"/>
      <c r="J1207" s="24"/>
      <c r="K1207" s="24"/>
      <c r="L1207" s="24"/>
      <c r="M1207" s="24"/>
      <c r="N1207" s="24"/>
      <c r="O1207" s="24"/>
      <c r="P1207" s="24"/>
      <c r="Q1207" s="24"/>
      <c r="R1207" s="24"/>
      <c r="S1207" s="24"/>
      <c r="T1207" s="24"/>
      <c r="U1207" s="24"/>
      <c r="V1207" s="24"/>
      <c r="W1207" s="24"/>
      <c r="X1207" s="24"/>
      <c r="Y1207" s="24"/>
      <c r="Z1207" s="24"/>
      <c r="AA1207" s="24"/>
      <c r="AB1207" s="24"/>
      <c r="AC1207" s="24"/>
      <c r="AD1207" s="24"/>
      <c r="AE1207" s="24"/>
      <c r="AF1207" s="24"/>
      <c r="AG1207" s="24"/>
      <c r="AH1207" s="24"/>
      <c r="AI1207" s="24"/>
      <c r="AJ1207" s="24"/>
      <c r="AK1207" s="24"/>
      <c r="AL1207" s="24"/>
      <c r="AM1207" s="24"/>
      <c r="AN1207" s="24"/>
      <c r="AO1207" s="24"/>
      <c r="AP1207" s="24"/>
      <c r="AQ1207" s="24"/>
      <c r="AR1207" s="24"/>
      <c r="AS1207" s="24"/>
      <c r="AT1207" s="24"/>
      <c r="AU1207" s="24"/>
      <c r="AV1207" s="24"/>
      <c r="AW1207" s="24"/>
      <c r="AX1207" s="24"/>
    </row>
    <row r="1208" spans="4:50" x14ac:dyDescent="0.2">
      <c r="D1208" s="24"/>
      <c r="E1208" s="24"/>
      <c r="F1208" s="24"/>
      <c r="G1208" s="24"/>
      <c r="H1208" s="24"/>
      <c r="I1208" s="24"/>
      <c r="J1208" s="24"/>
      <c r="K1208" s="24"/>
      <c r="L1208" s="24"/>
      <c r="M1208" s="24"/>
      <c r="N1208" s="24"/>
      <c r="O1208" s="24"/>
      <c r="P1208" s="24"/>
      <c r="Q1208" s="24"/>
      <c r="R1208" s="24"/>
      <c r="S1208" s="24"/>
      <c r="T1208" s="24"/>
      <c r="U1208" s="24"/>
      <c r="V1208" s="24"/>
      <c r="W1208" s="24"/>
      <c r="X1208" s="24"/>
      <c r="Y1208" s="24"/>
      <c r="Z1208" s="24"/>
      <c r="AA1208" s="24"/>
      <c r="AB1208" s="24"/>
      <c r="AC1208" s="24"/>
      <c r="AD1208" s="24"/>
      <c r="AE1208" s="24"/>
      <c r="AF1208" s="24"/>
      <c r="AG1208" s="24"/>
      <c r="AH1208" s="24"/>
      <c r="AI1208" s="24"/>
      <c r="AJ1208" s="24"/>
      <c r="AK1208" s="24"/>
      <c r="AL1208" s="24"/>
      <c r="AM1208" s="24"/>
      <c r="AN1208" s="24"/>
      <c r="AO1208" s="24"/>
      <c r="AP1208" s="24"/>
      <c r="AQ1208" s="24"/>
      <c r="AR1208" s="24"/>
      <c r="AS1208" s="24"/>
      <c r="AT1208" s="24"/>
      <c r="AU1208" s="24"/>
      <c r="AV1208" s="24"/>
      <c r="AW1208" s="24"/>
      <c r="AX1208" s="24"/>
    </row>
    <row r="1209" spans="4:50" x14ac:dyDescent="0.2">
      <c r="D1209" s="24"/>
      <c r="E1209" s="24"/>
      <c r="F1209" s="24"/>
      <c r="G1209" s="24"/>
      <c r="H1209" s="24"/>
      <c r="I1209" s="24"/>
      <c r="J1209" s="24"/>
      <c r="K1209" s="24"/>
      <c r="L1209" s="24"/>
      <c r="M1209" s="24"/>
      <c r="N1209" s="24"/>
      <c r="O1209" s="24"/>
      <c r="P1209" s="24"/>
      <c r="Q1209" s="24"/>
      <c r="R1209" s="24"/>
      <c r="S1209" s="24"/>
      <c r="T1209" s="24"/>
      <c r="U1209" s="24"/>
      <c r="V1209" s="24"/>
      <c r="W1209" s="24"/>
      <c r="X1209" s="24"/>
      <c r="Y1209" s="24"/>
      <c r="Z1209" s="24"/>
      <c r="AA1209" s="24"/>
      <c r="AB1209" s="24"/>
      <c r="AC1209" s="24"/>
      <c r="AD1209" s="24"/>
      <c r="AE1209" s="24"/>
      <c r="AF1209" s="24"/>
      <c r="AG1209" s="24"/>
      <c r="AH1209" s="24"/>
      <c r="AI1209" s="24"/>
      <c r="AJ1209" s="24"/>
      <c r="AK1209" s="24"/>
      <c r="AL1209" s="24"/>
      <c r="AM1209" s="24"/>
      <c r="AN1209" s="24"/>
      <c r="AO1209" s="24"/>
      <c r="AP1209" s="24"/>
      <c r="AQ1209" s="24"/>
      <c r="AR1209" s="24"/>
      <c r="AS1209" s="24"/>
      <c r="AT1209" s="24"/>
      <c r="AU1209" s="24"/>
      <c r="AV1209" s="24"/>
      <c r="AW1209" s="24"/>
      <c r="AX1209" s="24"/>
    </row>
    <row r="1210" spans="4:50" x14ac:dyDescent="0.2">
      <c r="D1210" s="24"/>
      <c r="E1210" s="24"/>
      <c r="F1210" s="24"/>
      <c r="G1210" s="24"/>
      <c r="H1210" s="24"/>
      <c r="I1210" s="24"/>
      <c r="J1210" s="24"/>
      <c r="K1210" s="24"/>
      <c r="L1210" s="24"/>
      <c r="M1210" s="24"/>
      <c r="N1210" s="24"/>
      <c r="O1210" s="24"/>
      <c r="P1210" s="24"/>
      <c r="Q1210" s="24"/>
      <c r="R1210" s="24"/>
      <c r="S1210" s="24"/>
      <c r="T1210" s="24"/>
      <c r="U1210" s="24"/>
      <c r="V1210" s="24"/>
      <c r="W1210" s="24"/>
      <c r="X1210" s="24"/>
      <c r="Y1210" s="24"/>
      <c r="Z1210" s="24"/>
      <c r="AA1210" s="24"/>
      <c r="AB1210" s="24"/>
      <c r="AC1210" s="24"/>
      <c r="AD1210" s="24"/>
      <c r="AE1210" s="24"/>
      <c r="AF1210" s="24"/>
      <c r="AG1210" s="24"/>
      <c r="AH1210" s="24"/>
      <c r="AI1210" s="24"/>
      <c r="AJ1210" s="24"/>
      <c r="AK1210" s="24"/>
      <c r="AL1210" s="24"/>
      <c r="AM1210" s="24"/>
      <c r="AN1210" s="24"/>
      <c r="AO1210" s="24"/>
      <c r="AP1210" s="24"/>
      <c r="AQ1210" s="24"/>
      <c r="AR1210" s="24"/>
      <c r="AS1210" s="24"/>
      <c r="AT1210" s="24"/>
      <c r="AU1210" s="24"/>
      <c r="AV1210" s="24"/>
      <c r="AW1210" s="24"/>
      <c r="AX1210" s="24"/>
    </row>
    <row r="1211" spans="4:50" x14ac:dyDescent="0.2">
      <c r="D1211" s="24"/>
      <c r="E1211" s="24"/>
      <c r="F1211" s="24"/>
      <c r="G1211" s="24"/>
      <c r="H1211" s="24"/>
      <c r="I1211" s="24"/>
      <c r="J1211" s="24"/>
      <c r="K1211" s="24"/>
      <c r="L1211" s="24"/>
      <c r="M1211" s="24"/>
      <c r="N1211" s="24"/>
      <c r="O1211" s="24"/>
      <c r="P1211" s="24"/>
      <c r="Q1211" s="24"/>
      <c r="R1211" s="24"/>
      <c r="S1211" s="24"/>
      <c r="T1211" s="24"/>
      <c r="U1211" s="24"/>
      <c r="V1211" s="24"/>
      <c r="W1211" s="24"/>
      <c r="X1211" s="24"/>
      <c r="Y1211" s="24"/>
      <c r="Z1211" s="24"/>
      <c r="AA1211" s="24"/>
      <c r="AB1211" s="24"/>
      <c r="AC1211" s="24"/>
      <c r="AD1211" s="24"/>
      <c r="AE1211" s="24"/>
      <c r="AF1211" s="24"/>
      <c r="AG1211" s="24"/>
      <c r="AH1211" s="24"/>
      <c r="AI1211" s="24"/>
      <c r="AJ1211" s="24"/>
      <c r="AK1211" s="24"/>
      <c r="AL1211" s="24"/>
      <c r="AM1211" s="24"/>
      <c r="AN1211" s="24"/>
      <c r="AO1211" s="24"/>
      <c r="AP1211" s="24"/>
      <c r="AQ1211" s="24"/>
      <c r="AR1211" s="24"/>
      <c r="AS1211" s="24"/>
      <c r="AT1211" s="24"/>
      <c r="AU1211" s="24"/>
      <c r="AV1211" s="24"/>
      <c r="AW1211" s="24"/>
      <c r="AX1211" s="24"/>
    </row>
    <row r="1212" spans="4:50" x14ac:dyDescent="0.2">
      <c r="D1212" s="24"/>
      <c r="E1212" s="24"/>
      <c r="F1212" s="24"/>
      <c r="G1212" s="24"/>
      <c r="H1212" s="24"/>
      <c r="I1212" s="24"/>
      <c r="J1212" s="24"/>
      <c r="K1212" s="24"/>
      <c r="L1212" s="24"/>
      <c r="M1212" s="24"/>
      <c r="N1212" s="24"/>
      <c r="O1212" s="24"/>
      <c r="P1212" s="24"/>
      <c r="Q1212" s="24"/>
      <c r="R1212" s="24"/>
      <c r="S1212" s="24"/>
      <c r="T1212" s="24"/>
      <c r="U1212" s="24"/>
      <c r="V1212" s="24"/>
      <c r="W1212" s="24"/>
      <c r="X1212" s="24"/>
      <c r="Y1212" s="24"/>
      <c r="Z1212" s="24"/>
      <c r="AA1212" s="24"/>
      <c r="AB1212" s="24"/>
      <c r="AC1212" s="24"/>
      <c r="AD1212" s="24"/>
      <c r="AE1212" s="24"/>
      <c r="AF1212" s="24"/>
      <c r="AG1212" s="24"/>
      <c r="AH1212" s="24"/>
      <c r="AI1212" s="24"/>
      <c r="AJ1212" s="24"/>
      <c r="AK1212" s="24"/>
      <c r="AL1212" s="24"/>
      <c r="AM1212" s="24"/>
      <c r="AN1212" s="24"/>
      <c r="AO1212" s="24"/>
      <c r="AP1212" s="24"/>
      <c r="AQ1212" s="24"/>
      <c r="AR1212" s="24"/>
      <c r="AS1212" s="24"/>
      <c r="AT1212" s="24"/>
      <c r="AU1212" s="24"/>
      <c r="AV1212" s="24"/>
      <c r="AW1212" s="24"/>
      <c r="AX1212" s="24"/>
    </row>
    <row r="1213" spans="4:50" x14ac:dyDescent="0.2">
      <c r="D1213" s="24"/>
      <c r="E1213" s="24"/>
      <c r="F1213" s="24"/>
      <c r="G1213" s="24"/>
      <c r="H1213" s="24"/>
      <c r="I1213" s="24"/>
      <c r="J1213" s="24"/>
      <c r="K1213" s="24"/>
      <c r="L1213" s="24"/>
      <c r="M1213" s="24"/>
      <c r="N1213" s="24"/>
      <c r="O1213" s="24"/>
      <c r="P1213" s="24"/>
      <c r="Q1213" s="24"/>
      <c r="R1213" s="24"/>
      <c r="S1213" s="24"/>
      <c r="T1213" s="24"/>
      <c r="U1213" s="24"/>
      <c r="V1213" s="24"/>
      <c r="W1213" s="24"/>
      <c r="X1213" s="24"/>
      <c r="Y1213" s="24"/>
      <c r="Z1213" s="24"/>
      <c r="AA1213" s="24"/>
      <c r="AB1213" s="24"/>
      <c r="AC1213" s="24"/>
      <c r="AD1213" s="24"/>
      <c r="AE1213" s="24"/>
      <c r="AF1213" s="24"/>
      <c r="AG1213" s="24"/>
      <c r="AH1213" s="24"/>
      <c r="AI1213" s="24"/>
      <c r="AJ1213" s="24"/>
      <c r="AK1213" s="24"/>
      <c r="AL1213" s="24"/>
      <c r="AM1213" s="24"/>
      <c r="AN1213" s="24"/>
      <c r="AO1213" s="24"/>
      <c r="AP1213" s="24"/>
      <c r="AQ1213" s="24"/>
      <c r="AR1213" s="24"/>
      <c r="AS1213" s="24"/>
      <c r="AT1213" s="24"/>
      <c r="AU1213" s="24"/>
      <c r="AV1213" s="24"/>
      <c r="AW1213" s="24"/>
      <c r="AX1213" s="24"/>
    </row>
    <row r="1214" spans="4:50" x14ac:dyDescent="0.2">
      <c r="D1214" s="24"/>
      <c r="E1214" s="24"/>
      <c r="F1214" s="24"/>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row>
    <row r="1215" spans="4:50" x14ac:dyDescent="0.2">
      <c r="D1215" s="24"/>
      <c r="E1215" s="24"/>
      <c r="F1215" s="24"/>
      <c r="G1215" s="24"/>
      <c r="H1215" s="24"/>
      <c r="I1215" s="24"/>
      <c r="J1215" s="24"/>
      <c r="K1215" s="24"/>
      <c r="L1215" s="24"/>
      <c r="M1215" s="24"/>
      <c r="N1215" s="24"/>
      <c r="O1215" s="24"/>
      <c r="P1215" s="24"/>
      <c r="Q1215" s="24"/>
      <c r="R1215" s="24"/>
      <c r="S1215" s="24"/>
      <c r="T1215" s="24"/>
      <c r="U1215" s="24"/>
      <c r="V1215" s="24"/>
      <c r="W1215" s="24"/>
      <c r="X1215" s="24"/>
      <c r="Y1215" s="24"/>
      <c r="Z1215" s="24"/>
      <c r="AA1215" s="24"/>
      <c r="AB1215" s="24"/>
      <c r="AC1215" s="24"/>
      <c r="AD1215" s="24"/>
      <c r="AE1215" s="24"/>
      <c r="AF1215" s="24"/>
      <c r="AG1215" s="24"/>
      <c r="AH1215" s="24"/>
      <c r="AI1215" s="24"/>
      <c r="AJ1215" s="24"/>
      <c r="AK1215" s="24"/>
      <c r="AL1215" s="24"/>
      <c r="AM1215" s="24"/>
      <c r="AN1215" s="24"/>
      <c r="AO1215" s="24"/>
      <c r="AP1215" s="24"/>
      <c r="AQ1215" s="24"/>
      <c r="AR1215" s="24"/>
      <c r="AS1215" s="24"/>
      <c r="AT1215" s="24"/>
      <c r="AU1215" s="24"/>
      <c r="AV1215" s="24"/>
      <c r="AW1215" s="24"/>
      <c r="AX1215" s="24"/>
    </row>
    <row r="1216" spans="4:50" x14ac:dyDescent="0.2">
      <c r="D1216" s="24"/>
      <c r="E1216" s="24"/>
      <c r="F1216" s="24"/>
      <c r="G1216" s="24"/>
      <c r="H1216" s="24"/>
      <c r="I1216" s="24"/>
      <c r="J1216" s="24"/>
      <c r="K1216" s="24"/>
      <c r="L1216" s="24"/>
      <c r="M1216" s="24"/>
      <c r="N1216" s="24"/>
      <c r="O1216" s="24"/>
      <c r="P1216" s="24"/>
      <c r="Q1216" s="24"/>
      <c r="R1216" s="24"/>
      <c r="S1216" s="24"/>
      <c r="T1216" s="24"/>
      <c r="U1216" s="24"/>
      <c r="V1216" s="24"/>
      <c r="W1216" s="24"/>
      <c r="X1216" s="24"/>
      <c r="Y1216" s="24"/>
      <c r="Z1216" s="24"/>
      <c r="AA1216" s="24"/>
      <c r="AB1216" s="24"/>
      <c r="AC1216" s="24"/>
      <c r="AD1216" s="24"/>
      <c r="AE1216" s="24"/>
      <c r="AF1216" s="24"/>
      <c r="AG1216" s="24"/>
      <c r="AH1216" s="24"/>
      <c r="AI1216" s="24"/>
      <c r="AJ1216" s="24"/>
      <c r="AK1216" s="24"/>
      <c r="AL1216" s="24"/>
      <c r="AM1216" s="24"/>
      <c r="AN1216" s="24"/>
      <c r="AO1216" s="24"/>
      <c r="AP1216" s="24"/>
      <c r="AQ1216" s="24"/>
      <c r="AR1216" s="24"/>
      <c r="AS1216" s="24"/>
      <c r="AT1216" s="24"/>
      <c r="AU1216" s="24"/>
      <c r="AV1216" s="24"/>
      <c r="AW1216" s="24"/>
      <c r="AX1216" s="24"/>
    </row>
    <row r="1217" spans="4:50" x14ac:dyDescent="0.2">
      <c r="D1217" s="24"/>
      <c r="E1217" s="24"/>
      <c r="F1217" s="24"/>
      <c r="G1217" s="24"/>
      <c r="H1217" s="24"/>
      <c r="I1217" s="24"/>
      <c r="J1217" s="24"/>
      <c r="K1217" s="24"/>
      <c r="L1217" s="24"/>
      <c r="M1217" s="24"/>
      <c r="N1217" s="24"/>
      <c r="O1217" s="24"/>
      <c r="P1217" s="24"/>
      <c r="Q1217" s="24"/>
      <c r="R1217" s="24"/>
      <c r="S1217" s="24"/>
      <c r="T1217" s="24"/>
      <c r="U1217" s="24"/>
      <c r="V1217" s="24"/>
      <c r="W1217" s="24"/>
      <c r="X1217" s="24"/>
      <c r="Y1217" s="24"/>
      <c r="Z1217" s="24"/>
      <c r="AA1217" s="24"/>
      <c r="AB1217" s="24"/>
      <c r="AC1217" s="24"/>
      <c r="AD1217" s="24"/>
      <c r="AE1217" s="24"/>
      <c r="AF1217" s="24"/>
      <c r="AG1217" s="24"/>
      <c r="AH1217" s="24"/>
      <c r="AI1217" s="24"/>
      <c r="AJ1217" s="24"/>
      <c r="AK1217" s="24"/>
      <c r="AL1217" s="24"/>
      <c r="AM1217" s="24"/>
      <c r="AN1217" s="24"/>
      <c r="AO1217" s="24"/>
      <c r="AP1217" s="24"/>
      <c r="AQ1217" s="24"/>
      <c r="AR1217" s="24"/>
      <c r="AS1217" s="24"/>
      <c r="AT1217" s="24"/>
      <c r="AU1217" s="24"/>
      <c r="AV1217" s="24"/>
      <c r="AW1217" s="24"/>
      <c r="AX1217" s="24"/>
    </row>
    <row r="1218" spans="4:50" x14ac:dyDescent="0.2">
      <c r="D1218" s="24"/>
      <c r="E1218" s="24"/>
      <c r="F1218" s="24"/>
      <c r="G1218" s="24"/>
      <c r="H1218" s="24"/>
      <c r="I1218" s="24"/>
      <c r="J1218" s="24"/>
      <c r="K1218" s="24"/>
      <c r="L1218" s="24"/>
      <c r="M1218" s="24"/>
      <c r="N1218" s="24"/>
      <c r="O1218" s="24"/>
      <c r="P1218" s="24"/>
      <c r="Q1218" s="24"/>
      <c r="R1218" s="24"/>
      <c r="S1218" s="24"/>
      <c r="T1218" s="24"/>
      <c r="U1218" s="24"/>
      <c r="V1218" s="24"/>
      <c r="W1218" s="24"/>
      <c r="X1218" s="24"/>
      <c r="Y1218" s="24"/>
      <c r="Z1218" s="24"/>
      <c r="AA1218" s="24"/>
      <c r="AB1218" s="24"/>
      <c r="AC1218" s="24"/>
      <c r="AD1218" s="24"/>
      <c r="AE1218" s="24"/>
      <c r="AF1218" s="24"/>
      <c r="AG1218" s="24"/>
      <c r="AH1218" s="24"/>
      <c r="AI1218" s="24"/>
      <c r="AJ1218" s="24"/>
      <c r="AK1218" s="24"/>
      <c r="AL1218" s="24"/>
      <c r="AM1218" s="24"/>
      <c r="AN1218" s="24"/>
      <c r="AO1218" s="24"/>
      <c r="AP1218" s="24"/>
      <c r="AQ1218" s="24"/>
      <c r="AR1218" s="24"/>
      <c r="AS1218" s="24"/>
      <c r="AT1218" s="24"/>
      <c r="AU1218" s="24"/>
      <c r="AV1218" s="24"/>
      <c r="AW1218" s="24"/>
      <c r="AX1218" s="24"/>
    </row>
    <row r="1219" spans="4:50" x14ac:dyDescent="0.2">
      <c r="D1219" s="24"/>
      <c r="E1219" s="24"/>
      <c r="F1219" s="24"/>
      <c r="G1219" s="24"/>
      <c r="H1219" s="24"/>
      <c r="I1219" s="24"/>
      <c r="J1219" s="24"/>
      <c r="K1219" s="24"/>
      <c r="L1219" s="24"/>
      <c r="M1219" s="24"/>
      <c r="N1219" s="24"/>
      <c r="O1219" s="24"/>
      <c r="P1219" s="24"/>
      <c r="Q1219" s="24"/>
      <c r="R1219" s="24"/>
      <c r="S1219" s="24"/>
      <c r="T1219" s="24"/>
      <c r="U1219" s="24"/>
      <c r="V1219" s="24"/>
      <c r="W1219" s="24"/>
      <c r="X1219" s="24"/>
      <c r="Y1219" s="24"/>
      <c r="Z1219" s="24"/>
      <c r="AA1219" s="24"/>
      <c r="AB1219" s="24"/>
      <c r="AC1219" s="24"/>
      <c r="AD1219" s="24"/>
      <c r="AE1219" s="24"/>
      <c r="AF1219" s="24"/>
      <c r="AG1219" s="24"/>
      <c r="AH1219" s="24"/>
      <c r="AI1219" s="24"/>
      <c r="AJ1219" s="24"/>
      <c r="AK1219" s="24"/>
      <c r="AL1219" s="24"/>
      <c r="AM1219" s="24"/>
      <c r="AN1219" s="24"/>
      <c r="AO1219" s="24"/>
      <c r="AP1219" s="24"/>
      <c r="AQ1219" s="24"/>
      <c r="AR1219" s="24"/>
      <c r="AS1219" s="24"/>
      <c r="AT1219" s="24"/>
      <c r="AU1219" s="24"/>
      <c r="AV1219" s="24"/>
      <c r="AW1219" s="24"/>
      <c r="AX1219" s="24"/>
    </row>
    <row r="1220" spans="4:50" x14ac:dyDescent="0.2">
      <c r="D1220" s="24"/>
      <c r="E1220" s="24"/>
      <c r="F1220" s="24"/>
      <c r="G1220" s="24"/>
      <c r="H1220" s="24"/>
      <c r="I1220" s="24"/>
      <c r="J1220" s="24"/>
      <c r="K1220" s="24"/>
      <c r="L1220" s="24"/>
      <c r="M1220" s="24"/>
      <c r="N1220" s="24"/>
      <c r="O1220" s="24"/>
      <c r="P1220" s="24"/>
      <c r="Q1220" s="24"/>
      <c r="R1220" s="24"/>
      <c r="S1220" s="24"/>
      <c r="T1220" s="24"/>
      <c r="U1220" s="24"/>
      <c r="V1220" s="24"/>
      <c r="W1220" s="24"/>
      <c r="X1220" s="24"/>
      <c r="Y1220" s="24"/>
      <c r="Z1220" s="24"/>
      <c r="AA1220" s="24"/>
      <c r="AB1220" s="24"/>
      <c r="AC1220" s="24"/>
      <c r="AD1220" s="24"/>
      <c r="AE1220" s="24"/>
      <c r="AF1220" s="24"/>
      <c r="AG1220" s="24"/>
      <c r="AH1220" s="24"/>
      <c r="AI1220" s="24"/>
      <c r="AJ1220" s="24"/>
      <c r="AK1220" s="24"/>
      <c r="AL1220" s="24"/>
      <c r="AM1220" s="24"/>
      <c r="AN1220" s="24"/>
      <c r="AO1220" s="24"/>
      <c r="AP1220" s="24"/>
      <c r="AQ1220" s="24"/>
      <c r="AR1220" s="24"/>
      <c r="AS1220" s="24"/>
      <c r="AT1220" s="24"/>
      <c r="AU1220" s="24"/>
      <c r="AV1220" s="24"/>
      <c r="AW1220" s="24"/>
      <c r="AX1220" s="24"/>
    </row>
    <row r="1221" spans="4:50" x14ac:dyDescent="0.2">
      <c r="D1221" s="24"/>
      <c r="E1221" s="24"/>
      <c r="F1221" s="24"/>
      <c r="G1221" s="24"/>
      <c r="H1221" s="24"/>
      <c r="I1221" s="24"/>
      <c r="J1221" s="24"/>
      <c r="K1221" s="24"/>
      <c r="L1221" s="24"/>
      <c r="M1221" s="24"/>
      <c r="N1221" s="24"/>
      <c r="O1221" s="24"/>
      <c r="P1221" s="24"/>
      <c r="Q1221" s="24"/>
      <c r="R1221" s="24"/>
      <c r="S1221" s="24"/>
      <c r="T1221" s="24"/>
      <c r="U1221" s="24"/>
      <c r="V1221" s="24"/>
      <c r="W1221" s="24"/>
      <c r="X1221" s="24"/>
      <c r="Y1221" s="24"/>
      <c r="Z1221" s="24"/>
      <c r="AA1221" s="24"/>
      <c r="AB1221" s="24"/>
      <c r="AC1221" s="24"/>
      <c r="AD1221" s="24"/>
      <c r="AE1221" s="24"/>
      <c r="AF1221" s="24"/>
      <c r="AG1221" s="24"/>
      <c r="AH1221" s="24"/>
      <c r="AI1221" s="24"/>
      <c r="AJ1221" s="24"/>
      <c r="AK1221" s="24"/>
      <c r="AL1221" s="24"/>
      <c r="AM1221" s="24"/>
      <c r="AN1221" s="24"/>
      <c r="AO1221" s="24"/>
      <c r="AP1221" s="24"/>
      <c r="AQ1221" s="24"/>
      <c r="AR1221" s="24"/>
      <c r="AS1221" s="24"/>
      <c r="AT1221" s="24"/>
      <c r="AU1221" s="24"/>
      <c r="AV1221" s="24"/>
      <c r="AW1221" s="24"/>
      <c r="AX1221" s="24"/>
    </row>
    <row r="1222" spans="4:50" x14ac:dyDescent="0.2">
      <c r="D1222" s="24"/>
      <c r="E1222" s="24"/>
      <c r="F1222" s="24"/>
      <c r="G1222" s="24"/>
      <c r="H1222" s="24"/>
      <c r="I1222" s="24"/>
      <c r="J1222" s="24"/>
      <c r="K1222" s="24"/>
      <c r="L1222" s="24"/>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4"/>
      <c r="AM1222" s="24"/>
      <c r="AN1222" s="24"/>
      <c r="AO1222" s="24"/>
      <c r="AP1222" s="24"/>
      <c r="AQ1222" s="24"/>
      <c r="AR1222" s="24"/>
      <c r="AS1222" s="24"/>
      <c r="AT1222" s="24"/>
      <c r="AU1222" s="24"/>
      <c r="AV1222" s="24"/>
      <c r="AW1222" s="24"/>
      <c r="AX1222" s="24"/>
    </row>
    <row r="1223" spans="4:50" x14ac:dyDescent="0.2">
      <c r="D1223" s="24"/>
      <c r="E1223" s="24"/>
      <c r="F1223" s="24"/>
      <c r="G1223" s="24"/>
      <c r="H1223" s="24"/>
      <c r="I1223" s="24"/>
      <c r="J1223" s="24"/>
      <c r="K1223" s="24"/>
      <c r="L1223" s="24"/>
      <c r="M1223" s="24"/>
      <c r="N1223" s="24"/>
      <c r="O1223" s="24"/>
      <c r="P1223" s="24"/>
      <c r="Q1223" s="24"/>
      <c r="R1223" s="24"/>
      <c r="S1223" s="24"/>
      <c r="T1223" s="24"/>
      <c r="U1223" s="24"/>
      <c r="V1223" s="24"/>
      <c r="W1223" s="24"/>
      <c r="X1223" s="24"/>
      <c r="Y1223" s="24"/>
      <c r="Z1223" s="24"/>
      <c r="AA1223" s="24"/>
      <c r="AB1223" s="24"/>
      <c r="AC1223" s="24"/>
      <c r="AD1223" s="24"/>
      <c r="AE1223" s="24"/>
      <c r="AF1223" s="24"/>
      <c r="AG1223" s="24"/>
      <c r="AH1223" s="24"/>
      <c r="AI1223" s="24"/>
      <c r="AJ1223" s="24"/>
      <c r="AK1223" s="24"/>
      <c r="AL1223" s="24"/>
      <c r="AM1223" s="24"/>
      <c r="AN1223" s="24"/>
      <c r="AO1223" s="24"/>
      <c r="AP1223" s="24"/>
      <c r="AQ1223" s="24"/>
      <c r="AR1223" s="24"/>
      <c r="AS1223" s="24"/>
      <c r="AT1223" s="24"/>
      <c r="AU1223" s="24"/>
      <c r="AV1223" s="24"/>
      <c r="AW1223" s="24"/>
      <c r="AX1223" s="24"/>
    </row>
    <row r="1224" spans="4:50" x14ac:dyDescent="0.2">
      <c r="D1224" s="24"/>
      <c r="E1224" s="24"/>
      <c r="F1224" s="24"/>
      <c r="G1224" s="24"/>
      <c r="H1224" s="24"/>
      <c r="I1224" s="24"/>
      <c r="J1224" s="24"/>
      <c r="K1224" s="24"/>
      <c r="L1224" s="24"/>
      <c r="M1224" s="24"/>
      <c r="N1224" s="24"/>
      <c r="O1224" s="24"/>
      <c r="P1224" s="24"/>
      <c r="Q1224" s="24"/>
      <c r="R1224" s="24"/>
      <c r="S1224" s="24"/>
      <c r="T1224" s="24"/>
      <c r="U1224" s="24"/>
      <c r="V1224" s="24"/>
      <c r="W1224" s="24"/>
      <c r="X1224" s="24"/>
      <c r="Y1224" s="24"/>
      <c r="Z1224" s="24"/>
      <c r="AA1224" s="24"/>
      <c r="AB1224" s="24"/>
      <c r="AC1224" s="24"/>
      <c r="AD1224" s="24"/>
      <c r="AE1224" s="24"/>
      <c r="AF1224" s="24"/>
      <c r="AG1224" s="24"/>
      <c r="AH1224" s="24"/>
      <c r="AI1224" s="24"/>
      <c r="AJ1224" s="24"/>
      <c r="AK1224" s="24"/>
      <c r="AL1224" s="24"/>
      <c r="AM1224" s="24"/>
      <c r="AN1224" s="24"/>
      <c r="AO1224" s="24"/>
      <c r="AP1224" s="24"/>
      <c r="AQ1224" s="24"/>
      <c r="AR1224" s="24"/>
      <c r="AS1224" s="24"/>
      <c r="AT1224" s="24"/>
      <c r="AU1224" s="24"/>
      <c r="AV1224" s="24"/>
      <c r="AW1224" s="24"/>
      <c r="AX1224" s="24"/>
    </row>
    <row r="1225" spans="4:50" x14ac:dyDescent="0.2">
      <c r="D1225" s="24"/>
      <c r="E1225" s="24"/>
      <c r="F1225" s="24"/>
      <c r="G1225" s="24"/>
      <c r="H1225" s="24"/>
      <c r="I1225" s="24"/>
      <c r="J1225" s="24"/>
      <c r="K1225" s="24"/>
      <c r="L1225" s="24"/>
      <c r="M1225" s="24"/>
      <c r="N1225" s="24"/>
      <c r="O1225" s="24"/>
      <c r="P1225" s="24"/>
      <c r="Q1225" s="24"/>
      <c r="R1225" s="24"/>
      <c r="S1225" s="24"/>
      <c r="T1225" s="24"/>
      <c r="U1225" s="24"/>
      <c r="V1225" s="24"/>
      <c r="W1225" s="24"/>
      <c r="X1225" s="24"/>
      <c r="Y1225" s="24"/>
      <c r="Z1225" s="24"/>
      <c r="AA1225" s="24"/>
      <c r="AB1225" s="24"/>
      <c r="AC1225" s="24"/>
      <c r="AD1225" s="24"/>
      <c r="AE1225" s="24"/>
      <c r="AF1225" s="24"/>
      <c r="AG1225" s="24"/>
      <c r="AH1225" s="24"/>
      <c r="AI1225" s="24"/>
      <c r="AJ1225" s="24"/>
      <c r="AK1225" s="24"/>
      <c r="AL1225" s="24"/>
      <c r="AM1225" s="24"/>
      <c r="AN1225" s="24"/>
      <c r="AO1225" s="24"/>
      <c r="AP1225" s="24"/>
      <c r="AQ1225" s="24"/>
      <c r="AR1225" s="24"/>
      <c r="AS1225" s="24"/>
      <c r="AT1225" s="24"/>
      <c r="AU1225" s="24"/>
      <c r="AV1225" s="24"/>
      <c r="AW1225" s="24"/>
      <c r="AX1225" s="24"/>
    </row>
    <row r="1226" spans="4:50" x14ac:dyDescent="0.2">
      <c r="D1226" s="24"/>
      <c r="E1226" s="24"/>
      <c r="F1226" s="24"/>
      <c r="G1226" s="24"/>
      <c r="H1226" s="24"/>
      <c r="I1226" s="24"/>
      <c r="J1226" s="24"/>
      <c r="K1226" s="24"/>
      <c r="L1226" s="24"/>
      <c r="M1226" s="24"/>
      <c r="N1226" s="24"/>
      <c r="O1226" s="24"/>
      <c r="P1226" s="24"/>
      <c r="Q1226" s="24"/>
      <c r="R1226" s="24"/>
      <c r="S1226" s="24"/>
      <c r="T1226" s="24"/>
      <c r="U1226" s="24"/>
      <c r="V1226" s="24"/>
      <c r="W1226" s="24"/>
      <c r="X1226" s="24"/>
      <c r="Y1226" s="24"/>
      <c r="Z1226" s="24"/>
      <c r="AA1226" s="24"/>
      <c r="AB1226" s="24"/>
      <c r="AC1226" s="24"/>
      <c r="AD1226" s="24"/>
      <c r="AE1226" s="24"/>
      <c r="AF1226" s="24"/>
      <c r="AG1226" s="24"/>
      <c r="AH1226" s="24"/>
      <c r="AI1226" s="24"/>
      <c r="AJ1226" s="24"/>
      <c r="AK1226" s="24"/>
      <c r="AL1226" s="24"/>
      <c r="AM1226" s="24"/>
      <c r="AN1226" s="24"/>
      <c r="AO1226" s="24"/>
      <c r="AP1226" s="24"/>
      <c r="AQ1226" s="24"/>
      <c r="AR1226" s="24"/>
      <c r="AS1226" s="24"/>
      <c r="AT1226" s="24"/>
      <c r="AU1226" s="24"/>
      <c r="AV1226" s="24"/>
      <c r="AW1226" s="24"/>
      <c r="AX1226" s="24"/>
    </row>
    <row r="1227" spans="4:50" x14ac:dyDescent="0.2">
      <c r="D1227" s="24"/>
      <c r="E1227" s="24"/>
      <c r="F1227" s="24"/>
      <c r="G1227" s="24"/>
      <c r="H1227" s="24"/>
      <c r="I1227" s="24"/>
      <c r="J1227" s="24"/>
      <c r="K1227" s="24"/>
      <c r="L1227" s="24"/>
      <c r="M1227" s="24"/>
      <c r="N1227" s="24"/>
      <c r="O1227" s="24"/>
      <c r="P1227" s="24"/>
      <c r="Q1227" s="24"/>
      <c r="R1227" s="24"/>
      <c r="S1227" s="24"/>
      <c r="T1227" s="24"/>
      <c r="U1227" s="24"/>
      <c r="V1227" s="24"/>
      <c r="W1227" s="24"/>
      <c r="X1227" s="24"/>
      <c r="Y1227" s="24"/>
      <c r="Z1227" s="24"/>
      <c r="AA1227" s="24"/>
      <c r="AB1227" s="24"/>
      <c r="AC1227" s="24"/>
      <c r="AD1227" s="24"/>
      <c r="AE1227" s="24"/>
      <c r="AF1227" s="24"/>
      <c r="AG1227" s="24"/>
      <c r="AH1227" s="24"/>
      <c r="AI1227" s="24"/>
      <c r="AJ1227" s="24"/>
      <c r="AK1227" s="24"/>
      <c r="AL1227" s="24"/>
      <c r="AM1227" s="24"/>
      <c r="AN1227" s="24"/>
      <c r="AO1227" s="24"/>
      <c r="AP1227" s="24"/>
      <c r="AQ1227" s="24"/>
      <c r="AR1227" s="24"/>
      <c r="AS1227" s="24"/>
      <c r="AT1227" s="24"/>
      <c r="AU1227" s="24"/>
      <c r="AV1227" s="24"/>
      <c r="AW1227" s="24"/>
      <c r="AX1227" s="24"/>
    </row>
    <row r="1228" spans="4:50" x14ac:dyDescent="0.2">
      <c r="D1228" s="24"/>
      <c r="E1228" s="24"/>
      <c r="F1228" s="24"/>
      <c r="G1228" s="24"/>
      <c r="H1228" s="24"/>
      <c r="I1228" s="24"/>
      <c r="J1228" s="24"/>
      <c r="K1228" s="24"/>
      <c r="L1228" s="24"/>
      <c r="M1228" s="24"/>
      <c r="N1228" s="24"/>
      <c r="O1228" s="24"/>
      <c r="P1228" s="24"/>
      <c r="Q1228" s="24"/>
      <c r="R1228" s="24"/>
      <c r="S1228" s="24"/>
      <c r="T1228" s="24"/>
      <c r="U1228" s="24"/>
      <c r="V1228" s="24"/>
      <c r="W1228" s="24"/>
      <c r="X1228" s="24"/>
      <c r="Y1228" s="24"/>
      <c r="Z1228" s="24"/>
      <c r="AA1228" s="24"/>
      <c r="AB1228" s="24"/>
      <c r="AC1228" s="24"/>
      <c r="AD1228" s="24"/>
      <c r="AE1228" s="24"/>
      <c r="AF1228" s="24"/>
      <c r="AG1228" s="24"/>
      <c r="AH1228" s="24"/>
      <c r="AI1228" s="24"/>
      <c r="AJ1228" s="24"/>
      <c r="AK1228" s="24"/>
      <c r="AL1228" s="24"/>
      <c r="AM1228" s="24"/>
      <c r="AN1228" s="24"/>
      <c r="AO1228" s="24"/>
      <c r="AP1228" s="24"/>
      <c r="AQ1228" s="24"/>
      <c r="AR1228" s="24"/>
      <c r="AS1228" s="24"/>
      <c r="AT1228" s="24"/>
      <c r="AU1228" s="24"/>
      <c r="AV1228" s="24"/>
      <c r="AW1228" s="24"/>
      <c r="AX1228" s="24"/>
    </row>
    <row r="1229" spans="4:50" x14ac:dyDescent="0.2">
      <c r="D1229" s="24"/>
      <c r="E1229" s="24"/>
      <c r="F1229" s="24"/>
      <c r="G1229" s="24"/>
      <c r="H1229" s="24"/>
      <c r="I1229" s="24"/>
      <c r="J1229" s="24"/>
      <c r="K1229" s="24"/>
      <c r="L1229" s="24"/>
      <c r="M1229" s="24"/>
      <c r="N1229" s="24"/>
      <c r="O1229" s="24"/>
      <c r="P1229" s="24"/>
      <c r="Q1229" s="24"/>
      <c r="R1229" s="24"/>
      <c r="S1229" s="24"/>
      <c r="T1229" s="24"/>
      <c r="U1229" s="24"/>
      <c r="V1229" s="24"/>
      <c r="W1229" s="24"/>
      <c r="X1229" s="24"/>
      <c r="Y1229" s="24"/>
      <c r="Z1229" s="24"/>
      <c r="AA1229" s="24"/>
      <c r="AB1229" s="24"/>
      <c r="AC1229" s="24"/>
      <c r="AD1229" s="24"/>
      <c r="AE1229" s="24"/>
      <c r="AF1229" s="24"/>
      <c r="AG1229" s="24"/>
      <c r="AH1229" s="24"/>
      <c r="AI1229" s="24"/>
      <c r="AJ1229" s="24"/>
      <c r="AK1229" s="24"/>
      <c r="AL1229" s="24"/>
      <c r="AM1229" s="24"/>
      <c r="AN1229" s="24"/>
      <c r="AO1229" s="24"/>
      <c r="AP1229" s="24"/>
      <c r="AQ1229" s="24"/>
      <c r="AR1229" s="24"/>
      <c r="AS1229" s="24"/>
      <c r="AT1229" s="24"/>
      <c r="AU1229" s="24"/>
      <c r="AV1229" s="24"/>
      <c r="AW1229" s="24"/>
      <c r="AX1229" s="24"/>
    </row>
    <row r="1230" spans="4:50" x14ac:dyDescent="0.2">
      <c r="D1230" s="24"/>
      <c r="E1230" s="24"/>
      <c r="F1230" s="24"/>
      <c r="G1230" s="24"/>
      <c r="H1230" s="24"/>
      <c r="I1230" s="24"/>
      <c r="J1230" s="24"/>
      <c r="K1230" s="24"/>
      <c r="L1230" s="24"/>
      <c r="M1230" s="24"/>
      <c r="N1230" s="24"/>
      <c r="O1230" s="24"/>
      <c r="P1230" s="24"/>
      <c r="Q1230" s="24"/>
      <c r="R1230" s="24"/>
      <c r="S1230" s="24"/>
      <c r="T1230" s="24"/>
      <c r="U1230" s="24"/>
      <c r="V1230" s="24"/>
      <c r="W1230" s="24"/>
      <c r="X1230" s="24"/>
      <c r="Y1230" s="24"/>
      <c r="Z1230" s="24"/>
      <c r="AA1230" s="24"/>
      <c r="AB1230" s="24"/>
      <c r="AC1230" s="24"/>
      <c r="AD1230" s="24"/>
      <c r="AE1230" s="24"/>
      <c r="AF1230" s="24"/>
      <c r="AG1230" s="24"/>
      <c r="AH1230" s="24"/>
      <c r="AI1230" s="24"/>
      <c r="AJ1230" s="24"/>
      <c r="AK1230" s="24"/>
      <c r="AL1230" s="24"/>
      <c r="AM1230" s="24"/>
      <c r="AN1230" s="24"/>
      <c r="AO1230" s="24"/>
      <c r="AP1230" s="24"/>
      <c r="AQ1230" s="24"/>
      <c r="AR1230" s="24"/>
      <c r="AS1230" s="24"/>
      <c r="AT1230" s="24"/>
      <c r="AU1230" s="24"/>
      <c r="AV1230" s="24"/>
      <c r="AW1230" s="24"/>
      <c r="AX1230" s="24"/>
    </row>
    <row r="1231" spans="4:50" x14ac:dyDescent="0.2">
      <c r="D1231" s="24"/>
      <c r="E1231" s="24"/>
      <c r="F1231" s="24"/>
      <c r="G1231" s="24"/>
      <c r="H1231" s="24"/>
      <c r="I1231" s="24"/>
      <c r="J1231" s="24"/>
      <c r="K1231" s="24"/>
      <c r="L1231" s="24"/>
      <c r="M1231" s="24"/>
      <c r="N1231" s="24"/>
      <c r="O1231" s="24"/>
      <c r="P1231" s="24"/>
      <c r="Q1231" s="24"/>
      <c r="R1231" s="24"/>
      <c r="S1231" s="24"/>
      <c r="T1231" s="24"/>
      <c r="U1231" s="24"/>
      <c r="V1231" s="24"/>
      <c r="W1231" s="24"/>
      <c r="X1231" s="24"/>
      <c r="Y1231" s="24"/>
      <c r="Z1231" s="24"/>
      <c r="AA1231" s="24"/>
      <c r="AB1231" s="24"/>
      <c r="AC1231" s="24"/>
      <c r="AD1231" s="24"/>
      <c r="AE1231" s="24"/>
      <c r="AF1231" s="24"/>
      <c r="AG1231" s="24"/>
      <c r="AH1231" s="24"/>
      <c r="AI1231" s="24"/>
      <c r="AJ1231" s="24"/>
      <c r="AK1231" s="24"/>
      <c r="AL1231" s="24"/>
      <c r="AM1231" s="24"/>
      <c r="AN1231" s="24"/>
      <c r="AO1231" s="24"/>
      <c r="AP1231" s="24"/>
      <c r="AQ1231" s="24"/>
      <c r="AR1231" s="24"/>
      <c r="AS1231" s="24"/>
      <c r="AT1231" s="24"/>
      <c r="AU1231" s="24"/>
      <c r="AV1231" s="24"/>
      <c r="AW1231" s="24"/>
      <c r="AX1231" s="24"/>
    </row>
    <row r="1232" spans="4:50" x14ac:dyDescent="0.2">
      <c r="D1232" s="24"/>
      <c r="E1232" s="24"/>
      <c r="F1232" s="24"/>
      <c r="G1232" s="24"/>
      <c r="H1232" s="24"/>
      <c r="I1232" s="24"/>
      <c r="J1232" s="24"/>
      <c r="K1232" s="24"/>
      <c r="L1232" s="24"/>
      <c r="M1232" s="24"/>
      <c r="N1232" s="24"/>
      <c r="O1232" s="24"/>
      <c r="P1232" s="24"/>
      <c r="Q1232" s="24"/>
      <c r="R1232" s="24"/>
      <c r="S1232" s="24"/>
      <c r="T1232" s="24"/>
      <c r="U1232" s="24"/>
      <c r="V1232" s="24"/>
      <c r="W1232" s="24"/>
      <c r="X1232" s="24"/>
      <c r="Y1232" s="24"/>
      <c r="Z1232" s="24"/>
      <c r="AA1232" s="24"/>
      <c r="AB1232" s="24"/>
      <c r="AC1232" s="24"/>
      <c r="AD1232" s="24"/>
      <c r="AE1232" s="24"/>
      <c r="AF1232" s="24"/>
      <c r="AG1232" s="24"/>
      <c r="AH1232" s="24"/>
      <c r="AI1232" s="24"/>
      <c r="AJ1232" s="24"/>
      <c r="AK1232" s="24"/>
      <c r="AL1232" s="24"/>
      <c r="AM1232" s="24"/>
      <c r="AN1232" s="24"/>
      <c r="AO1232" s="24"/>
      <c r="AP1232" s="24"/>
      <c r="AQ1232" s="24"/>
      <c r="AR1232" s="24"/>
      <c r="AS1232" s="24"/>
      <c r="AT1232" s="24"/>
      <c r="AU1232" s="24"/>
      <c r="AV1232" s="24"/>
      <c r="AW1232" s="24"/>
      <c r="AX1232" s="24"/>
    </row>
    <row r="1233" spans="4:50" x14ac:dyDescent="0.2">
      <c r="D1233" s="24"/>
      <c r="E1233" s="24"/>
      <c r="F1233" s="24"/>
      <c r="G1233" s="24"/>
      <c r="H1233" s="24"/>
      <c r="I1233" s="24"/>
      <c r="J1233" s="24"/>
      <c r="K1233" s="24"/>
      <c r="L1233" s="24"/>
      <c r="M1233" s="24"/>
      <c r="N1233" s="24"/>
      <c r="O1233" s="24"/>
      <c r="P1233" s="24"/>
      <c r="Q1233" s="24"/>
      <c r="R1233" s="24"/>
      <c r="S1233" s="24"/>
      <c r="T1233" s="24"/>
      <c r="U1233" s="24"/>
      <c r="V1233" s="24"/>
      <c r="W1233" s="24"/>
      <c r="X1233" s="24"/>
      <c r="Y1233" s="24"/>
      <c r="Z1233" s="24"/>
      <c r="AA1233" s="24"/>
      <c r="AB1233" s="24"/>
      <c r="AC1233" s="24"/>
      <c r="AD1233" s="24"/>
      <c r="AE1233" s="24"/>
      <c r="AF1233" s="24"/>
      <c r="AG1233" s="24"/>
      <c r="AH1233" s="24"/>
      <c r="AI1233" s="24"/>
      <c r="AJ1233" s="24"/>
      <c r="AK1233" s="24"/>
      <c r="AL1233" s="24"/>
      <c r="AM1233" s="24"/>
      <c r="AN1233" s="24"/>
      <c r="AO1233" s="24"/>
      <c r="AP1233" s="24"/>
      <c r="AQ1233" s="24"/>
      <c r="AR1233" s="24"/>
      <c r="AS1233" s="24"/>
      <c r="AT1233" s="24"/>
      <c r="AU1233" s="24"/>
      <c r="AV1233" s="24"/>
      <c r="AW1233" s="24"/>
      <c r="AX1233" s="24"/>
    </row>
    <row r="1234" spans="4:50" x14ac:dyDescent="0.2">
      <c r="D1234" s="24"/>
      <c r="E1234" s="24"/>
      <c r="F1234" s="24"/>
      <c r="G1234" s="24"/>
      <c r="H1234" s="24"/>
      <c r="I1234" s="24"/>
      <c r="J1234" s="24"/>
      <c r="K1234" s="24"/>
      <c r="L1234" s="24"/>
      <c r="M1234" s="24"/>
      <c r="N1234" s="24"/>
      <c r="O1234" s="24"/>
      <c r="P1234" s="24"/>
      <c r="Q1234" s="24"/>
      <c r="R1234" s="24"/>
      <c r="S1234" s="24"/>
      <c r="T1234" s="24"/>
      <c r="U1234" s="24"/>
      <c r="V1234" s="24"/>
      <c r="W1234" s="24"/>
      <c r="X1234" s="24"/>
      <c r="Y1234" s="24"/>
      <c r="Z1234" s="24"/>
      <c r="AA1234" s="24"/>
      <c r="AB1234" s="24"/>
      <c r="AC1234" s="24"/>
      <c r="AD1234" s="24"/>
      <c r="AE1234" s="24"/>
      <c r="AF1234" s="24"/>
      <c r="AG1234" s="24"/>
      <c r="AH1234" s="24"/>
      <c r="AI1234" s="24"/>
      <c r="AJ1234" s="24"/>
      <c r="AK1234" s="24"/>
      <c r="AL1234" s="24"/>
      <c r="AM1234" s="24"/>
      <c r="AN1234" s="24"/>
      <c r="AO1234" s="24"/>
      <c r="AP1234" s="24"/>
      <c r="AQ1234" s="24"/>
      <c r="AR1234" s="24"/>
      <c r="AS1234" s="24"/>
      <c r="AT1234" s="24"/>
      <c r="AU1234" s="24"/>
      <c r="AV1234" s="24"/>
      <c r="AW1234" s="24"/>
      <c r="AX1234" s="24"/>
    </row>
    <row r="1235" spans="4:50" x14ac:dyDescent="0.2">
      <c r="D1235" s="24"/>
      <c r="E1235" s="24"/>
      <c r="F1235" s="24"/>
      <c r="G1235" s="24"/>
      <c r="H1235" s="24"/>
      <c r="I1235" s="24"/>
      <c r="J1235" s="24"/>
      <c r="K1235" s="24"/>
      <c r="L1235" s="24"/>
      <c r="M1235" s="24"/>
      <c r="N1235" s="24"/>
      <c r="O1235" s="24"/>
      <c r="P1235" s="24"/>
      <c r="Q1235" s="24"/>
      <c r="R1235" s="24"/>
      <c r="S1235" s="24"/>
      <c r="T1235" s="24"/>
      <c r="U1235" s="24"/>
      <c r="V1235" s="24"/>
      <c r="W1235" s="24"/>
      <c r="X1235" s="24"/>
      <c r="Y1235" s="24"/>
      <c r="Z1235" s="24"/>
      <c r="AA1235" s="24"/>
      <c r="AB1235" s="24"/>
      <c r="AC1235" s="24"/>
      <c r="AD1235" s="24"/>
      <c r="AE1235" s="24"/>
      <c r="AF1235" s="24"/>
      <c r="AG1235" s="24"/>
      <c r="AH1235" s="24"/>
      <c r="AI1235" s="24"/>
      <c r="AJ1235" s="24"/>
      <c r="AK1235" s="24"/>
      <c r="AL1235" s="24"/>
      <c r="AM1235" s="24"/>
      <c r="AN1235" s="24"/>
      <c r="AO1235" s="24"/>
      <c r="AP1235" s="24"/>
      <c r="AQ1235" s="24"/>
      <c r="AR1235" s="24"/>
      <c r="AS1235" s="24"/>
      <c r="AT1235" s="24"/>
      <c r="AU1235" s="24"/>
      <c r="AV1235" s="24"/>
      <c r="AW1235" s="24"/>
      <c r="AX1235" s="24"/>
    </row>
    <row r="1236" spans="4:50" x14ac:dyDescent="0.2">
      <c r="D1236" s="24"/>
      <c r="E1236" s="24"/>
      <c r="F1236" s="24"/>
      <c r="G1236" s="24"/>
      <c r="H1236" s="24"/>
      <c r="I1236" s="24"/>
      <c r="J1236" s="24"/>
      <c r="K1236" s="24"/>
      <c r="L1236" s="24"/>
      <c r="M1236" s="24"/>
      <c r="N1236" s="24"/>
      <c r="O1236" s="24"/>
      <c r="P1236" s="24"/>
      <c r="Q1236" s="24"/>
      <c r="R1236" s="24"/>
      <c r="S1236" s="24"/>
      <c r="T1236" s="24"/>
      <c r="U1236" s="24"/>
      <c r="V1236" s="24"/>
      <c r="W1236" s="24"/>
      <c r="X1236" s="24"/>
      <c r="Y1236" s="24"/>
      <c r="Z1236" s="24"/>
      <c r="AA1236" s="24"/>
      <c r="AB1236" s="24"/>
      <c r="AC1236" s="24"/>
      <c r="AD1236" s="24"/>
      <c r="AE1236" s="24"/>
      <c r="AF1236" s="24"/>
      <c r="AG1236" s="24"/>
      <c r="AH1236" s="24"/>
      <c r="AI1236" s="24"/>
      <c r="AJ1236" s="24"/>
      <c r="AK1236" s="24"/>
      <c r="AL1236" s="24"/>
      <c r="AM1236" s="24"/>
      <c r="AN1236" s="24"/>
      <c r="AO1236" s="24"/>
      <c r="AP1236" s="24"/>
      <c r="AQ1236" s="24"/>
      <c r="AR1236" s="24"/>
      <c r="AS1236" s="24"/>
      <c r="AT1236" s="24"/>
      <c r="AU1236" s="24"/>
      <c r="AV1236" s="24"/>
      <c r="AW1236" s="24"/>
      <c r="AX1236" s="24"/>
    </row>
    <row r="1237" spans="4:50" x14ac:dyDescent="0.2">
      <c r="D1237" s="24"/>
      <c r="E1237" s="24"/>
      <c r="F1237" s="24"/>
      <c r="G1237" s="24"/>
      <c r="H1237" s="24"/>
      <c r="I1237" s="24"/>
      <c r="J1237" s="24"/>
      <c r="K1237" s="24"/>
      <c r="L1237" s="24"/>
      <c r="M1237" s="24"/>
      <c r="N1237" s="24"/>
      <c r="O1237" s="24"/>
      <c r="P1237" s="24"/>
      <c r="Q1237" s="24"/>
      <c r="R1237" s="24"/>
      <c r="S1237" s="24"/>
      <c r="T1237" s="24"/>
      <c r="U1237" s="24"/>
      <c r="V1237" s="24"/>
      <c r="W1237" s="24"/>
      <c r="X1237" s="24"/>
      <c r="Y1237" s="24"/>
      <c r="Z1237" s="24"/>
      <c r="AA1237" s="24"/>
      <c r="AB1237" s="24"/>
      <c r="AC1237" s="24"/>
      <c r="AD1237" s="24"/>
      <c r="AE1237" s="24"/>
      <c r="AF1237" s="24"/>
      <c r="AG1237" s="24"/>
      <c r="AH1237" s="24"/>
      <c r="AI1237" s="24"/>
      <c r="AJ1237" s="24"/>
      <c r="AK1237" s="24"/>
      <c r="AL1237" s="24"/>
      <c r="AM1237" s="24"/>
      <c r="AN1237" s="24"/>
      <c r="AO1237" s="24"/>
      <c r="AP1237" s="24"/>
      <c r="AQ1237" s="24"/>
      <c r="AR1237" s="24"/>
      <c r="AS1237" s="24"/>
      <c r="AT1237" s="24"/>
      <c r="AU1237" s="24"/>
      <c r="AV1237" s="24"/>
      <c r="AW1237" s="24"/>
      <c r="AX1237" s="24"/>
    </row>
    <row r="1238" spans="4:50" x14ac:dyDescent="0.2">
      <c r="D1238" s="24"/>
      <c r="E1238" s="24"/>
      <c r="F1238" s="24"/>
      <c r="G1238" s="24"/>
      <c r="H1238" s="24"/>
      <c r="I1238" s="24"/>
      <c r="J1238" s="24"/>
      <c r="K1238" s="24"/>
      <c r="L1238" s="24"/>
      <c r="M1238" s="24"/>
      <c r="N1238" s="24"/>
      <c r="O1238" s="24"/>
      <c r="P1238" s="24"/>
      <c r="Q1238" s="24"/>
      <c r="R1238" s="24"/>
      <c r="S1238" s="24"/>
      <c r="T1238" s="24"/>
      <c r="U1238" s="24"/>
      <c r="V1238" s="24"/>
      <c r="W1238" s="24"/>
      <c r="X1238" s="24"/>
      <c r="Y1238" s="24"/>
      <c r="Z1238" s="24"/>
      <c r="AA1238" s="24"/>
      <c r="AB1238" s="24"/>
      <c r="AC1238" s="24"/>
      <c r="AD1238" s="24"/>
      <c r="AE1238" s="24"/>
      <c r="AF1238" s="24"/>
      <c r="AG1238" s="24"/>
      <c r="AH1238" s="24"/>
      <c r="AI1238" s="24"/>
      <c r="AJ1238" s="24"/>
      <c r="AK1238" s="24"/>
      <c r="AL1238" s="24"/>
      <c r="AM1238" s="24"/>
      <c r="AN1238" s="24"/>
      <c r="AO1238" s="24"/>
      <c r="AP1238" s="24"/>
      <c r="AQ1238" s="24"/>
      <c r="AR1238" s="24"/>
      <c r="AS1238" s="24"/>
      <c r="AT1238" s="24"/>
      <c r="AU1238" s="24"/>
      <c r="AV1238" s="24"/>
      <c r="AW1238" s="24"/>
      <c r="AX1238" s="24"/>
    </row>
    <row r="1239" spans="4:50" x14ac:dyDescent="0.2">
      <c r="D1239" s="24"/>
      <c r="E1239" s="24"/>
      <c r="F1239" s="24"/>
      <c r="G1239" s="24"/>
      <c r="H1239" s="24"/>
      <c r="I1239" s="24"/>
      <c r="J1239" s="24"/>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row>
    <row r="1240" spans="4:50" x14ac:dyDescent="0.2">
      <c r="D1240" s="24"/>
      <c r="E1240" s="24"/>
      <c r="F1240" s="24"/>
      <c r="G1240" s="24"/>
      <c r="H1240" s="24"/>
      <c r="I1240" s="24"/>
      <c r="J1240" s="24"/>
      <c r="K1240" s="24"/>
      <c r="L1240" s="24"/>
      <c r="M1240" s="24"/>
      <c r="N1240" s="24"/>
      <c r="O1240" s="24"/>
      <c r="P1240" s="24"/>
      <c r="Q1240" s="24"/>
      <c r="R1240" s="24"/>
      <c r="S1240" s="24"/>
      <c r="T1240" s="24"/>
      <c r="U1240" s="24"/>
      <c r="V1240" s="24"/>
      <c r="W1240" s="24"/>
      <c r="X1240" s="24"/>
      <c r="Y1240" s="24"/>
      <c r="Z1240" s="24"/>
      <c r="AA1240" s="24"/>
      <c r="AB1240" s="24"/>
      <c r="AC1240" s="24"/>
      <c r="AD1240" s="24"/>
      <c r="AE1240" s="24"/>
      <c r="AF1240" s="24"/>
      <c r="AG1240" s="24"/>
      <c r="AH1240" s="24"/>
      <c r="AI1240" s="24"/>
      <c r="AJ1240" s="24"/>
      <c r="AK1240" s="24"/>
      <c r="AL1240" s="24"/>
      <c r="AM1240" s="24"/>
      <c r="AN1240" s="24"/>
      <c r="AO1240" s="24"/>
      <c r="AP1240" s="24"/>
      <c r="AQ1240" s="24"/>
      <c r="AR1240" s="24"/>
      <c r="AS1240" s="24"/>
      <c r="AT1240" s="24"/>
      <c r="AU1240" s="24"/>
      <c r="AV1240" s="24"/>
      <c r="AW1240" s="24"/>
      <c r="AX1240" s="24"/>
    </row>
    <row r="1241" spans="4:50" x14ac:dyDescent="0.2">
      <c r="D1241" s="24"/>
      <c r="E1241" s="24"/>
      <c r="F1241" s="24"/>
      <c r="G1241" s="24"/>
      <c r="H1241" s="24"/>
      <c r="I1241" s="24"/>
      <c r="J1241" s="24"/>
      <c r="K1241" s="24"/>
      <c r="L1241" s="24"/>
      <c r="M1241" s="24"/>
      <c r="N1241" s="24"/>
      <c r="O1241" s="24"/>
      <c r="P1241" s="24"/>
      <c r="Q1241" s="24"/>
      <c r="R1241" s="24"/>
      <c r="S1241" s="24"/>
      <c r="T1241" s="24"/>
      <c r="U1241" s="24"/>
      <c r="V1241" s="24"/>
      <c r="W1241" s="24"/>
      <c r="X1241" s="24"/>
      <c r="Y1241" s="24"/>
      <c r="Z1241" s="24"/>
      <c r="AA1241" s="24"/>
      <c r="AB1241" s="24"/>
      <c r="AC1241" s="24"/>
      <c r="AD1241" s="24"/>
      <c r="AE1241" s="24"/>
      <c r="AF1241" s="24"/>
      <c r="AG1241" s="24"/>
      <c r="AH1241" s="24"/>
      <c r="AI1241" s="24"/>
      <c r="AJ1241" s="24"/>
      <c r="AK1241" s="24"/>
      <c r="AL1241" s="24"/>
      <c r="AM1241" s="24"/>
      <c r="AN1241" s="24"/>
      <c r="AO1241" s="24"/>
      <c r="AP1241" s="24"/>
      <c r="AQ1241" s="24"/>
      <c r="AR1241" s="24"/>
      <c r="AS1241" s="24"/>
      <c r="AT1241" s="24"/>
      <c r="AU1241" s="24"/>
      <c r="AV1241" s="24"/>
      <c r="AW1241" s="24"/>
      <c r="AX1241" s="24"/>
    </row>
    <row r="1242" spans="4:50" x14ac:dyDescent="0.2">
      <c r="D1242" s="24"/>
      <c r="E1242" s="24"/>
      <c r="F1242" s="24"/>
      <c r="G1242" s="24"/>
      <c r="H1242" s="24"/>
      <c r="I1242" s="24"/>
      <c r="J1242" s="24"/>
      <c r="K1242" s="24"/>
      <c r="L1242" s="24"/>
      <c r="M1242" s="24"/>
      <c r="N1242" s="24"/>
      <c r="O1242" s="24"/>
      <c r="P1242" s="24"/>
      <c r="Q1242" s="24"/>
      <c r="R1242" s="24"/>
      <c r="S1242" s="24"/>
      <c r="T1242" s="24"/>
      <c r="U1242" s="24"/>
      <c r="V1242" s="24"/>
      <c r="W1242" s="24"/>
      <c r="X1242" s="24"/>
      <c r="Y1242" s="24"/>
      <c r="Z1242" s="24"/>
      <c r="AA1242" s="24"/>
      <c r="AB1242" s="24"/>
      <c r="AC1242" s="24"/>
      <c r="AD1242" s="24"/>
      <c r="AE1242" s="24"/>
      <c r="AF1242" s="24"/>
      <c r="AG1242" s="24"/>
      <c r="AH1242" s="24"/>
      <c r="AI1242" s="24"/>
      <c r="AJ1242" s="24"/>
      <c r="AK1242" s="24"/>
      <c r="AL1242" s="24"/>
      <c r="AM1242" s="24"/>
      <c r="AN1242" s="24"/>
      <c r="AO1242" s="24"/>
      <c r="AP1242" s="24"/>
      <c r="AQ1242" s="24"/>
      <c r="AR1242" s="24"/>
      <c r="AS1242" s="24"/>
      <c r="AT1242" s="24"/>
      <c r="AU1242" s="24"/>
      <c r="AV1242" s="24"/>
      <c r="AW1242" s="24"/>
      <c r="AX1242" s="24"/>
    </row>
    <row r="1243" spans="4:50" x14ac:dyDescent="0.2">
      <c r="D1243" s="24"/>
      <c r="E1243" s="24"/>
      <c r="F1243" s="24"/>
      <c r="G1243" s="24"/>
      <c r="H1243" s="24"/>
      <c r="I1243" s="24"/>
      <c r="J1243" s="24"/>
      <c r="K1243" s="24"/>
      <c r="L1243" s="24"/>
      <c r="M1243" s="24"/>
      <c r="N1243" s="24"/>
      <c r="O1243" s="24"/>
      <c r="P1243" s="24"/>
      <c r="Q1243" s="24"/>
      <c r="R1243" s="24"/>
      <c r="S1243" s="24"/>
      <c r="T1243" s="24"/>
      <c r="U1243" s="24"/>
      <c r="V1243" s="24"/>
      <c r="W1243" s="24"/>
      <c r="X1243" s="24"/>
      <c r="Y1243" s="24"/>
      <c r="Z1243" s="24"/>
      <c r="AA1243" s="24"/>
      <c r="AB1243" s="24"/>
      <c r="AC1243" s="24"/>
      <c r="AD1243" s="24"/>
      <c r="AE1243" s="24"/>
      <c r="AF1243" s="24"/>
      <c r="AG1243" s="24"/>
      <c r="AH1243" s="24"/>
      <c r="AI1243" s="24"/>
      <c r="AJ1243" s="24"/>
      <c r="AK1243" s="24"/>
      <c r="AL1243" s="24"/>
      <c r="AM1243" s="24"/>
      <c r="AN1243" s="24"/>
      <c r="AO1243" s="24"/>
      <c r="AP1243" s="24"/>
      <c r="AQ1243" s="24"/>
      <c r="AR1243" s="24"/>
      <c r="AS1243" s="24"/>
      <c r="AT1243" s="24"/>
      <c r="AU1243" s="24"/>
      <c r="AV1243" s="24"/>
      <c r="AW1243" s="24"/>
      <c r="AX1243" s="24"/>
    </row>
    <row r="1244" spans="4:50" x14ac:dyDescent="0.2">
      <c r="D1244" s="24"/>
      <c r="E1244" s="24"/>
      <c r="F1244" s="24"/>
      <c r="G1244" s="24"/>
      <c r="H1244" s="24"/>
      <c r="I1244" s="24"/>
      <c r="J1244" s="24"/>
      <c r="K1244" s="24"/>
      <c r="L1244" s="24"/>
      <c r="M1244" s="24"/>
      <c r="N1244" s="24"/>
      <c r="O1244" s="24"/>
      <c r="P1244" s="24"/>
      <c r="Q1244" s="24"/>
      <c r="R1244" s="24"/>
      <c r="S1244" s="24"/>
      <c r="T1244" s="24"/>
      <c r="U1244" s="24"/>
      <c r="V1244" s="24"/>
      <c r="W1244" s="24"/>
      <c r="X1244" s="24"/>
      <c r="Y1244" s="24"/>
      <c r="Z1244" s="24"/>
      <c r="AA1244" s="24"/>
      <c r="AB1244" s="24"/>
      <c r="AC1244" s="24"/>
      <c r="AD1244" s="24"/>
      <c r="AE1244" s="24"/>
      <c r="AF1244" s="24"/>
      <c r="AG1244" s="24"/>
      <c r="AH1244" s="24"/>
      <c r="AI1244" s="24"/>
      <c r="AJ1244" s="24"/>
      <c r="AK1244" s="24"/>
      <c r="AL1244" s="24"/>
      <c r="AM1244" s="24"/>
      <c r="AN1244" s="24"/>
      <c r="AO1244" s="24"/>
      <c r="AP1244" s="24"/>
      <c r="AQ1244" s="24"/>
      <c r="AR1244" s="24"/>
      <c r="AS1244" s="24"/>
      <c r="AT1244" s="24"/>
      <c r="AU1244" s="24"/>
      <c r="AV1244" s="24"/>
      <c r="AW1244" s="24"/>
      <c r="AX1244" s="24"/>
    </row>
    <row r="1245" spans="4:50" x14ac:dyDescent="0.2">
      <c r="D1245" s="24"/>
      <c r="E1245" s="24"/>
      <c r="F1245" s="24"/>
      <c r="G1245" s="24"/>
      <c r="H1245" s="24"/>
      <c r="I1245" s="24"/>
      <c r="J1245" s="24"/>
      <c r="K1245" s="24"/>
      <c r="L1245" s="24"/>
      <c r="M1245" s="24"/>
      <c r="N1245" s="24"/>
      <c r="O1245" s="24"/>
      <c r="P1245" s="24"/>
      <c r="Q1245" s="24"/>
      <c r="R1245" s="24"/>
      <c r="S1245" s="24"/>
      <c r="T1245" s="24"/>
      <c r="U1245" s="24"/>
      <c r="V1245" s="24"/>
      <c r="W1245" s="24"/>
      <c r="X1245" s="24"/>
      <c r="Y1245" s="24"/>
      <c r="Z1245" s="24"/>
      <c r="AA1245" s="24"/>
      <c r="AB1245" s="24"/>
      <c r="AC1245" s="24"/>
      <c r="AD1245" s="24"/>
      <c r="AE1245" s="24"/>
      <c r="AF1245" s="24"/>
      <c r="AG1245" s="24"/>
      <c r="AH1245" s="24"/>
      <c r="AI1245" s="24"/>
      <c r="AJ1245" s="24"/>
      <c r="AK1245" s="24"/>
      <c r="AL1245" s="24"/>
      <c r="AM1245" s="24"/>
      <c r="AN1245" s="24"/>
      <c r="AO1245" s="24"/>
      <c r="AP1245" s="24"/>
      <c r="AQ1245" s="24"/>
      <c r="AR1245" s="24"/>
      <c r="AS1245" s="24"/>
      <c r="AT1245" s="24"/>
      <c r="AU1245" s="24"/>
      <c r="AV1245" s="24"/>
      <c r="AW1245" s="24"/>
      <c r="AX1245" s="24"/>
    </row>
    <row r="1246" spans="4:50" x14ac:dyDescent="0.2">
      <c r="D1246" s="24"/>
      <c r="E1246" s="24"/>
      <c r="F1246" s="24"/>
      <c r="G1246" s="24"/>
      <c r="H1246" s="24"/>
      <c r="I1246" s="24"/>
      <c r="J1246" s="24"/>
      <c r="K1246" s="24"/>
      <c r="L1246" s="24"/>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4"/>
      <c r="AM1246" s="24"/>
      <c r="AN1246" s="24"/>
      <c r="AO1246" s="24"/>
      <c r="AP1246" s="24"/>
      <c r="AQ1246" s="24"/>
      <c r="AR1246" s="24"/>
      <c r="AS1246" s="24"/>
      <c r="AT1246" s="24"/>
      <c r="AU1246" s="24"/>
      <c r="AV1246" s="24"/>
      <c r="AW1246" s="24"/>
      <c r="AX1246" s="24"/>
    </row>
    <row r="1247" spans="4:50" x14ac:dyDescent="0.2">
      <c r="D1247" s="24"/>
      <c r="E1247" s="24"/>
      <c r="F1247" s="24"/>
      <c r="G1247" s="24"/>
      <c r="H1247" s="24"/>
      <c r="I1247" s="24"/>
      <c r="J1247" s="24"/>
      <c r="K1247" s="24"/>
      <c r="L1247" s="24"/>
      <c r="M1247" s="24"/>
      <c r="N1247" s="24"/>
      <c r="O1247" s="24"/>
      <c r="P1247" s="24"/>
      <c r="Q1247" s="24"/>
      <c r="R1247" s="24"/>
      <c r="S1247" s="24"/>
      <c r="T1247" s="24"/>
      <c r="U1247" s="24"/>
      <c r="V1247" s="24"/>
      <c r="W1247" s="24"/>
      <c r="X1247" s="24"/>
      <c r="Y1247" s="24"/>
      <c r="Z1247" s="24"/>
      <c r="AA1247" s="24"/>
      <c r="AB1247" s="24"/>
      <c r="AC1247" s="24"/>
      <c r="AD1247" s="24"/>
      <c r="AE1247" s="24"/>
      <c r="AF1247" s="24"/>
      <c r="AG1247" s="24"/>
      <c r="AH1247" s="24"/>
      <c r="AI1247" s="24"/>
      <c r="AJ1247" s="24"/>
      <c r="AK1247" s="24"/>
      <c r="AL1247" s="24"/>
      <c r="AM1247" s="24"/>
      <c r="AN1247" s="24"/>
      <c r="AO1247" s="24"/>
      <c r="AP1247" s="24"/>
      <c r="AQ1247" s="24"/>
      <c r="AR1247" s="24"/>
      <c r="AS1247" s="24"/>
      <c r="AT1247" s="24"/>
      <c r="AU1247" s="24"/>
      <c r="AV1247" s="24"/>
      <c r="AW1247" s="24"/>
      <c r="AX1247" s="24"/>
    </row>
    <row r="1248" spans="4:50" x14ac:dyDescent="0.2">
      <c r="D1248" s="24"/>
      <c r="E1248" s="24"/>
      <c r="F1248" s="24"/>
      <c r="G1248" s="24"/>
      <c r="H1248" s="24"/>
      <c r="I1248" s="24"/>
      <c r="J1248" s="24"/>
      <c r="K1248" s="24"/>
      <c r="L1248" s="24"/>
      <c r="M1248" s="24"/>
      <c r="N1248" s="24"/>
      <c r="O1248" s="24"/>
      <c r="P1248" s="24"/>
      <c r="Q1248" s="24"/>
      <c r="R1248" s="24"/>
      <c r="S1248" s="24"/>
      <c r="T1248" s="24"/>
      <c r="U1248" s="24"/>
      <c r="V1248" s="24"/>
      <c r="W1248" s="24"/>
      <c r="X1248" s="24"/>
      <c r="Y1248" s="24"/>
      <c r="Z1248" s="24"/>
      <c r="AA1248" s="24"/>
      <c r="AB1248" s="24"/>
      <c r="AC1248" s="24"/>
      <c r="AD1248" s="24"/>
      <c r="AE1248" s="24"/>
      <c r="AF1248" s="24"/>
      <c r="AG1248" s="24"/>
      <c r="AH1248" s="24"/>
      <c r="AI1248" s="24"/>
      <c r="AJ1248" s="24"/>
      <c r="AK1248" s="24"/>
      <c r="AL1248" s="24"/>
      <c r="AM1248" s="24"/>
      <c r="AN1248" s="24"/>
      <c r="AO1248" s="24"/>
      <c r="AP1248" s="24"/>
      <c r="AQ1248" s="24"/>
      <c r="AR1248" s="24"/>
      <c r="AS1248" s="24"/>
      <c r="AT1248" s="24"/>
      <c r="AU1248" s="24"/>
      <c r="AV1248" s="24"/>
      <c r="AW1248" s="24"/>
      <c r="AX1248" s="24"/>
    </row>
    <row r="1249" spans="4:50" x14ac:dyDescent="0.2">
      <c r="D1249" s="24"/>
      <c r="E1249" s="24"/>
      <c r="F1249" s="24"/>
      <c r="G1249" s="24"/>
      <c r="H1249" s="24"/>
      <c r="I1249" s="24"/>
      <c r="J1249" s="24"/>
      <c r="K1249" s="24"/>
      <c r="L1249" s="24"/>
      <c r="M1249" s="24"/>
      <c r="N1249" s="24"/>
      <c r="O1249" s="24"/>
      <c r="P1249" s="24"/>
      <c r="Q1249" s="24"/>
      <c r="R1249" s="24"/>
      <c r="S1249" s="24"/>
      <c r="T1249" s="24"/>
      <c r="U1249" s="24"/>
      <c r="V1249" s="24"/>
      <c r="W1249" s="24"/>
      <c r="X1249" s="24"/>
      <c r="Y1249" s="24"/>
      <c r="Z1249" s="24"/>
      <c r="AA1249" s="24"/>
      <c r="AB1249" s="24"/>
      <c r="AC1249" s="24"/>
      <c r="AD1249" s="24"/>
      <c r="AE1249" s="24"/>
      <c r="AF1249" s="24"/>
      <c r="AG1249" s="24"/>
      <c r="AH1249" s="24"/>
      <c r="AI1249" s="24"/>
      <c r="AJ1249" s="24"/>
      <c r="AK1249" s="24"/>
      <c r="AL1249" s="24"/>
      <c r="AM1249" s="24"/>
      <c r="AN1249" s="24"/>
      <c r="AO1249" s="24"/>
      <c r="AP1249" s="24"/>
      <c r="AQ1249" s="24"/>
      <c r="AR1249" s="24"/>
      <c r="AS1249" s="24"/>
      <c r="AT1249" s="24"/>
      <c r="AU1249" s="24"/>
      <c r="AV1249" s="24"/>
      <c r="AW1249" s="24"/>
      <c r="AX1249" s="24"/>
    </row>
    <row r="1250" spans="4:50" x14ac:dyDescent="0.2">
      <c r="D1250" s="24"/>
      <c r="E1250" s="24"/>
      <c r="F1250" s="24"/>
      <c r="G1250" s="24"/>
      <c r="H1250" s="24"/>
      <c r="I1250" s="24"/>
      <c r="J1250" s="24"/>
      <c r="K1250" s="24"/>
      <c r="L1250" s="24"/>
      <c r="M1250" s="24"/>
      <c r="N1250" s="24"/>
      <c r="O1250" s="24"/>
      <c r="P1250" s="24"/>
      <c r="Q1250" s="24"/>
      <c r="R1250" s="24"/>
      <c r="S1250" s="24"/>
      <c r="T1250" s="24"/>
      <c r="U1250" s="24"/>
      <c r="V1250" s="24"/>
      <c r="W1250" s="24"/>
      <c r="X1250" s="24"/>
      <c r="Y1250" s="24"/>
      <c r="Z1250" s="24"/>
      <c r="AA1250" s="24"/>
      <c r="AB1250" s="24"/>
      <c r="AC1250" s="24"/>
      <c r="AD1250" s="24"/>
      <c r="AE1250" s="24"/>
      <c r="AF1250" s="24"/>
      <c r="AG1250" s="24"/>
      <c r="AH1250" s="24"/>
      <c r="AI1250" s="24"/>
      <c r="AJ1250" s="24"/>
      <c r="AK1250" s="24"/>
      <c r="AL1250" s="24"/>
      <c r="AM1250" s="24"/>
      <c r="AN1250" s="24"/>
      <c r="AO1250" s="24"/>
      <c r="AP1250" s="24"/>
      <c r="AQ1250" s="24"/>
      <c r="AR1250" s="24"/>
      <c r="AS1250" s="24"/>
      <c r="AT1250" s="24"/>
      <c r="AU1250" s="24"/>
      <c r="AV1250" s="24"/>
      <c r="AW1250" s="24"/>
      <c r="AX1250" s="24"/>
    </row>
    <row r="1251" spans="4:50" x14ac:dyDescent="0.2">
      <c r="D1251" s="24"/>
      <c r="E1251" s="24"/>
      <c r="F1251" s="24"/>
      <c r="G1251" s="24"/>
      <c r="H1251" s="24"/>
      <c r="I1251" s="24"/>
      <c r="J1251" s="24"/>
      <c r="K1251" s="24"/>
      <c r="L1251" s="24"/>
      <c r="M1251" s="24"/>
      <c r="N1251" s="24"/>
      <c r="O1251" s="24"/>
      <c r="P1251" s="24"/>
      <c r="Q1251" s="24"/>
      <c r="R1251" s="24"/>
      <c r="S1251" s="24"/>
      <c r="T1251" s="24"/>
      <c r="U1251" s="24"/>
      <c r="V1251" s="24"/>
      <c r="W1251" s="24"/>
      <c r="X1251" s="24"/>
      <c r="Y1251" s="24"/>
      <c r="Z1251" s="24"/>
      <c r="AA1251" s="24"/>
      <c r="AB1251" s="24"/>
      <c r="AC1251" s="24"/>
      <c r="AD1251" s="24"/>
      <c r="AE1251" s="24"/>
      <c r="AF1251" s="24"/>
      <c r="AG1251" s="24"/>
      <c r="AH1251" s="24"/>
      <c r="AI1251" s="24"/>
      <c r="AJ1251" s="24"/>
      <c r="AK1251" s="24"/>
      <c r="AL1251" s="24"/>
      <c r="AM1251" s="24"/>
      <c r="AN1251" s="24"/>
      <c r="AO1251" s="24"/>
      <c r="AP1251" s="24"/>
      <c r="AQ1251" s="24"/>
      <c r="AR1251" s="24"/>
      <c r="AS1251" s="24"/>
      <c r="AT1251" s="24"/>
      <c r="AU1251" s="24"/>
      <c r="AV1251" s="24"/>
      <c r="AW1251" s="24"/>
      <c r="AX1251" s="24"/>
    </row>
    <row r="1252" spans="4:50" x14ac:dyDescent="0.2">
      <c r="D1252" s="24"/>
      <c r="E1252" s="24"/>
      <c r="F1252" s="24"/>
      <c r="G1252" s="24"/>
      <c r="H1252" s="24"/>
      <c r="I1252" s="24"/>
      <c r="J1252" s="24"/>
      <c r="K1252" s="24"/>
      <c r="L1252" s="24"/>
      <c r="M1252" s="24"/>
      <c r="N1252" s="24"/>
      <c r="O1252" s="24"/>
      <c r="P1252" s="24"/>
      <c r="Q1252" s="24"/>
      <c r="R1252" s="24"/>
      <c r="S1252" s="24"/>
      <c r="T1252" s="24"/>
      <c r="U1252" s="24"/>
      <c r="V1252" s="24"/>
      <c r="W1252" s="24"/>
      <c r="X1252" s="24"/>
      <c r="Y1252" s="24"/>
      <c r="Z1252" s="24"/>
      <c r="AA1252" s="24"/>
      <c r="AB1252" s="24"/>
      <c r="AC1252" s="24"/>
      <c r="AD1252" s="24"/>
      <c r="AE1252" s="24"/>
      <c r="AF1252" s="24"/>
      <c r="AG1252" s="24"/>
      <c r="AH1252" s="24"/>
      <c r="AI1252" s="24"/>
      <c r="AJ1252" s="24"/>
      <c r="AK1252" s="24"/>
      <c r="AL1252" s="24"/>
      <c r="AM1252" s="24"/>
      <c r="AN1252" s="24"/>
      <c r="AO1252" s="24"/>
      <c r="AP1252" s="24"/>
      <c r="AQ1252" s="24"/>
      <c r="AR1252" s="24"/>
      <c r="AS1252" s="24"/>
      <c r="AT1252" s="24"/>
      <c r="AU1252" s="24"/>
      <c r="AV1252" s="24"/>
      <c r="AW1252" s="24"/>
      <c r="AX1252" s="24"/>
    </row>
    <row r="1253" spans="4:50" x14ac:dyDescent="0.2">
      <c r="D1253" s="24"/>
      <c r="E1253" s="24"/>
      <c r="F1253" s="24"/>
      <c r="G1253" s="24"/>
      <c r="H1253" s="24"/>
      <c r="I1253" s="24"/>
      <c r="J1253" s="24"/>
      <c r="K1253" s="24"/>
      <c r="L1253" s="24"/>
      <c r="M1253" s="24"/>
      <c r="N1253" s="24"/>
      <c r="O1253" s="24"/>
      <c r="P1253" s="24"/>
      <c r="Q1253" s="24"/>
      <c r="R1253" s="24"/>
      <c r="S1253" s="24"/>
      <c r="T1253" s="24"/>
      <c r="U1253" s="24"/>
      <c r="V1253" s="24"/>
      <c r="W1253" s="24"/>
      <c r="X1253" s="24"/>
      <c r="Y1253" s="24"/>
      <c r="Z1253" s="24"/>
      <c r="AA1253" s="24"/>
      <c r="AB1253" s="24"/>
      <c r="AC1253" s="24"/>
      <c r="AD1253" s="24"/>
      <c r="AE1253" s="24"/>
      <c r="AF1253" s="24"/>
      <c r="AG1253" s="24"/>
      <c r="AH1253" s="24"/>
      <c r="AI1253" s="24"/>
      <c r="AJ1253" s="24"/>
      <c r="AK1253" s="24"/>
      <c r="AL1253" s="24"/>
      <c r="AM1253" s="24"/>
      <c r="AN1253" s="24"/>
      <c r="AO1253" s="24"/>
      <c r="AP1253" s="24"/>
      <c r="AQ1253" s="24"/>
      <c r="AR1253" s="24"/>
      <c r="AS1253" s="24"/>
      <c r="AT1253" s="24"/>
      <c r="AU1253" s="24"/>
      <c r="AV1253" s="24"/>
      <c r="AW1253" s="24"/>
      <c r="AX1253" s="24"/>
    </row>
    <row r="1254" spans="4:50" x14ac:dyDescent="0.2">
      <c r="D1254" s="24"/>
      <c r="E1254" s="24"/>
      <c r="F1254" s="24"/>
      <c r="G1254" s="24"/>
      <c r="H1254" s="24"/>
      <c r="I1254" s="24"/>
      <c r="J1254" s="24"/>
      <c r="K1254" s="24"/>
      <c r="L1254" s="24"/>
      <c r="M1254" s="24"/>
      <c r="N1254" s="24"/>
      <c r="O1254" s="24"/>
      <c r="P1254" s="24"/>
      <c r="Q1254" s="24"/>
      <c r="R1254" s="24"/>
      <c r="S1254" s="24"/>
      <c r="T1254" s="24"/>
      <c r="U1254" s="24"/>
      <c r="V1254" s="24"/>
      <c r="W1254" s="24"/>
      <c r="X1254" s="24"/>
      <c r="Y1254" s="24"/>
      <c r="Z1254" s="24"/>
      <c r="AA1254" s="24"/>
      <c r="AB1254" s="24"/>
      <c r="AC1254" s="24"/>
      <c r="AD1254" s="24"/>
      <c r="AE1254" s="24"/>
      <c r="AF1254" s="24"/>
      <c r="AG1254" s="24"/>
      <c r="AH1254" s="24"/>
      <c r="AI1254" s="24"/>
      <c r="AJ1254" s="24"/>
      <c r="AK1254" s="24"/>
      <c r="AL1254" s="24"/>
      <c r="AM1254" s="24"/>
      <c r="AN1254" s="24"/>
      <c r="AO1254" s="24"/>
      <c r="AP1254" s="24"/>
      <c r="AQ1254" s="24"/>
      <c r="AR1254" s="24"/>
      <c r="AS1254" s="24"/>
      <c r="AT1254" s="24"/>
      <c r="AU1254" s="24"/>
      <c r="AV1254" s="24"/>
      <c r="AW1254" s="24"/>
      <c r="AX1254" s="24"/>
    </row>
    <row r="1255" spans="4:50" x14ac:dyDescent="0.2">
      <c r="D1255" s="24"/>
      <c r="E1255" s="24"/>
      <c r="F1255" s="24"/>
      <c r="G1255" s="24"/>
      <c r="H1255" s="24"/>
      <c r="I1255" s="24"/>
      <c r="J1255" s="24"/>
      <c r="K1255" s="24"/>
      <c r="L1255" s="24"/>
      <c r="M1255" s="24"/>
      <c r="N1255" s="24"/>
      <c r="O1255" s="24"/>
      <c r="P1255" s="24"/>
      <c r="Q1255" s="24"/>
      <c r="R1255" s="24"/>
      <c r="S1255" s="24"/>
      <c r="T1255" s="24"/>
      <c r="U1255" s="24"/>
      <c r="V1255" s="24"/>
      <c r="W1255" s="24"/>
      <c r="X1255" s="24"/>
      <c r="Y1255" s="24"/>
      <c r="Z1255" s="24"/>
      <c r="AA1255" s="24"/>
      <c r="AB1255" s="24"/>
      <c r="AC1255" s="24"/>
      <c r="AD1255" s="24"/>
      <c r="AE1255" s="24"/>
      <c r="AF1255" s="24"/>
      <c r="AG1255" s="24"/>
      <c r="AH1255" s="24"/>
      <c r="AI1255" s="24"/>
      <c r="AJ1255" s="24"/>
      <c r="AK1255" s="24"/>
      <c r="AL1255" s="24"/>
      <c r="AM1255" s="24"/>
      <c r="AN1255" s="24"/>
      <c r="AO1255" s="24"/>
      <c r="AP1255" s="24"/>
      <c r="AQ1255" s="24"/>
      <c r="AR1255" s="24"/>
      <c r="AS1255" s="24"/>
      <c r="AT1255" s="24"/>
      <c r="AU1255" s="24"/>
      <c r="AV1255" s="24"/>
      <c r="AW1255" s="24"/>
      <c r="AX1255" s="24"/>
    </row>
    <row r="1256" spans="4:50" x14ac:dyDescent="0.2">
      <c r="D1256" s="24"/>
      <c r="E1256" s="24"/>
      <c r="F1256" s="24"/>
      <c r="G1256" s="24"/>
      <c r="H1256" s="24"/>
      <c r="I1256" s="24"/>
      <c r="J1256" s="24"/>
      <c r="K1256" s="24"/>
      <c r="L1256" s="24"/>
      <c r="M1256" s="24"/>
      <c r="N1256" s="24"/>
      <c r="O1256" s="24"/>
      <c r="P1256" s="24"/>
      <c r="Q1256" s="24"/>
      <c r="R1256" s="24"/>
      <c r="S1256" s="24"/>
      <c r="T1256" s="24"/>
      <c r="U1256" s="24"/>
      <c r="V1256" s="24"/>
      <c r="W1256" s="24"/>
      <c r="X1256" s="24"/>
      <c r="Y1256" s="24"/>
      <c r="Z1256" s="24"/>
      <c r="AA1256" s="24"/>
      <c r="AB1256" s="24"/>
      <c r="AC1256" s="24"/>
      <c r="AD1256" s="24"/>
      <c r="AE1256" s="24"/>
      <c r="AF1256" s="24"/>
      <c r="AG1256" s="24"/>
      <c r="AH1256" s="24"/>
      <c r="AI1256" s="24"/>
      <c r="AJ1256" s="24"/>
      <c r="AK1256" s="24"/>
      <c r="AL1256" s="24"/>
      <c r="AM1256" s="24"/>
      <c r="AN1256" s="24"/>
      <c r="AO1256" s="24"/>
      <c r="AP1256" s="24"/>
      <c r="AQ1256" s="24"/>
      <c r="AR1256" s="24"/>
      <c r="AS1256" s="24"/>
      <c r="AT1256" s="24"/>
      <c r="AU1256" s="24"/>
      <c r="AV1256" s="24"/>
      <c r="AW1256" s="24"/>
      <c r="AX1256" s="24"/>
    </row>
    <row r="1257" spans="4:50" x14ac:dyDescent="0.2">
      <c r="D1257" s="24"/>
      <c r="E1257" s="24"/>
      <c r="F1257" s="24"/>
      <c r="G1257" s="24"/>
      <c r="H1257" s="24"/>
      <c r="I1257" s="24"/>
      <c r="J1257" s="24"/>
      <c r="K1257" s="24"/>
      <c r="L1257" s="24"/>
      <c r="M1257" s="24"/>
      <c r="N1257" s="24"/>
      <c r="O1257" s="24"/>
      <c r="P1257" s="24"/>
      <c r="Q1257" s="24"/>
      <c r="R1257" s="24"/>
      <c r="S1257" s="24"/>
      <c r="T1257" s="24"/>
      <c r="U1257" s="24"/>
      <c r="V1257" s="24"/>
      <c r="W1257" s="24"/>
      <c r="X1257" s="24"/>
      <c r="Y1257" s="24"/>
      <c r="Z1257" s="24"/>
      <c r="AA1257" s="24"/>
      <c r="AB1257" s="24"/>
      <c r="AC1257" s="24"/>
      <c r="AD1257" s="24"/>
      <c r="AE1257" s="24"/>
      <c r="AF1257" s="24"/>
      <c r="AG1257" s="24"/>
      <c r="AH1257" s="24"/>
      <c r="AI1257" s="24"/>
      <c r="AJ1257" s="24"/>
      <c r="AK1257" s="24"/>
      <c r="AL1257" s="24"/>
      <c r="AM1257" s="24"/>
      <c r="AN1257" s="24"/>
      <c r="AO1257" s="24"/>
      <c r="AP1257" s="24"/>
      <c r="AQ1257" s="24"/>
      <c r="AR1257" s="24"/>
      <c r="AS1257" s="24"/>
      <c r="AT1257" s="24"/>
      <c r="AU1257" s="24"/>
      <c r="AV1257" s="24"/>
      <c r="AW1257" s="24"/>
      <c r="AX1257" s="24"/>
    </row>
    <row r="1258" spans="4:50" x14ac:dyDescent="0.2">
      <c r="D1258" s="24"/>
      <c r="E1258" s="24"/>
      <c r="F1258" s="24"/>
      <c r="G1258" s="24"/>
      <c r="H1258" s="24"/>
      <c r="I1258" s="24"/>
      <c r="J1258" s="24"/>
      <c r="K1258" s="24"/>
      <c r="L1258" s="24"/>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4"/>
      <c r="AM1258" s="24"/>
      <c r="AN1258" s="24"/>
      <c r="AO1258" s="24"/>
      <c r="AP1258" s="24"/>
      <c r="AQ1258" s="24"/>
      <c r="AR1258" s="24"/>
      <c r="AS1258" s="24"/>
      <c r="AT1258" s="24"/>
      <c r="AU1258" s="24"/>
      <c r="AV1258" s="24"/>
      <c r="AW1258" s="24"/>
      <c r="AX1258" s="24"/>
    </row>
    <row r="1259" spans="4:50" x14ac:dyDescent="0.2">
      <c r="D1259" s="24"/>
      <c r="E1259" s="24"/>
      <c r="F1259" s="24"/>
      <c r="G1259" s="24"/>
      <c r="H1259" s="24"/>
      <c r="I1259" s="24"/>
      <c r="J1259" s="24"/>
      <c r="K1259" s="24"/>
      <c r="L1259" s="24"/>
      <c r="M1259" s="24"/>
      <c r="N1259" s="24"/>
      <c r="O1259" s="24"/>
      <c r="P1259" s="24"/>
      <c r="Q1259" s="24"/>
      <c r="R1259" s="24"/>
      <c r="S1259" s="24"/>
      <c r="T1259" s="24"/>
      <c r="U1259" s="24"/>
      <c r="V1259" s="24"/>
      <c r="W1259" s="24"/>
      <c r="X1259" s="24"/>
      <c r="Y1259" s="24"/>
      <c r="Z1259" s="24"/>
      <c r="AA1259" s="24"/>
      <c r="AB1259" s="24"/>
      <c r="AC1259" s="24"/>
      <c r="AD1259" s="24"/>
      <c r="AE1259" s="24"/>
      <c r="AF1259" s="24"/>
      <c r="AG1259" s="24"/>
      <c r="AH1259" s="24"/>
      <c r="AI1259" s="24"/>
      <c r="AJ1259" s="24"/>
      <c r="AK1259" s="24"/>
      <c r="AL1259" s="24"/>
      <c r="AM1259" s="24"/>
      <c r="AN1259" s="24"/>
      <c r="AO1259" s="24"/>
      <c r="AP1259" s="24"/>
      <c r="AQ1259" s="24"/>
      <c r="AR1259" s="24"/>
      <c r="AS1259" s="24"/>
      <c r="AT1259" s="24"/>
      <c r="AU1259" s="24"/>
      <c r="AV1259" s="24"/>
      <c r="AW1259" s="24"/>
      <c r="AX1259" s="24"/>
    </row>
    <row r="1260" spans="4:50" x14ac:dyDescent="0.2">
      <c r="D1260" s="24"/>
      <c r="E1260" s="24"/>
      <c r="F1260" s="24"/>
      <c r="G1260" s="24"/>
      <c r="H1260" s="24"/>
      <c r="I1260" s="24"/>
      <c r="J1260" s="24"/>
      <c r="K1260" s="24"/>
      <c r="L1260" s="24"/>
      <c r="M1260" s="24"/>
      <c r="N1260" s="24"/>
      <c r="O1260" s="24"/>
      <c r="P1260" s="24"/>
      <c r="Q1260" s="24"/>
      <c r="R1260" s="24"/>
      <c r="S1260" s="24"/>
      <c r="T1260" s="24"/>
      <c r="U1260" s="24"/>
      <c r="V1260" s="24"/>
      <c r="W1260" s="24"/>
      <c r="X1260" s="24"/>
      <c r="Y1260" s="24"/>
      <c r="Z1260" s="24"/>
      <c r="AA1260" s="24"/>
      <c r="AB1260" s="24"/>
      <c r="AC1260" s="24"/>
      <c r="AD1260" s="24"/>
      <c r="AE1260" s="24"/>
      <c r="AF1260" s="24"/>
      <c r="AG1260" s="24"/>
      <c r="AH1260" s="24"/>
      <c r="AI1260" s="24"/>
      <c r="AJ1260" s="24"/>
      <c r="AK1260" s="24"/>
      <c r="AL1260" s="24"/>
      <c r="AM1260" s="24"/>
      <c r="AN1260" s="24"/>
      <c r="AO1260" s="24"/>
      <c r="AP1260" s="24"/>
      <c r="AQ1260" s="24"/>
      <c r="AR1260" s="24"/>
      <c r="AS1260" s="24"/>
      <c r="AT1260" s="24"/>
      <c r="AU1260" s="24"/>
      <c r="AV1260" s="24"/>
      <c r="AW1260" s="24"/>
      <c r="AX1260" s="24"/>
    </row>
    <row r="1261" spans="4:50" x14ac:dyDescent="0.2">
      <c r="D1261" s="24"/>
      <c r="E1261" s="24"/>
      <c r="F1261" s="24"/>
      <c r="G1261" s="24"/>
      <c r="H1261" s="24"/>
      <c r="I1261" s="24"/>
      <c r="J1261" s="24"/>
      <c r="K1261" s="24"/>
      <c r="L1261" s="24"/>
      <c r="M1261" s="24"/>
      <c r="N1261" s="24"/>
      <c r="O1261" s="24"/>
      <c r="P1261" s="24"/>
      <c r="Q1261" s="24"/>
      <c r="R1261" s="24"/>
      <c r="S1261" s="24"/>
      <c r="T1261" s="24"/>
      <c r="U1261" s="24"/>
      <c r="V1261" s="24"/>
      <c r="W1261" s="24"/>
      <c r="X1261" s="24"/>
      <c r="Y1261" s="24"/>
      <c r="Z1261" s="24"/>
      <c r="AA1261" s="24"/>
      <c r="AB1261" s="24"/>
      <c r="AC1261" s="24"/>
      <c r="AD1261" s="24"/>
      <c r="AE1261" s="24"/>
      <c r="AF1261" s="24"/>
      <c r="AG1261" s="24"/>
      <c r="AH1261" s="24"/>
      <c r="AI1261" s="24"/>
      <c r="AJ1261" s="24"/>
      <c r="AK1261" s="24"/>
      <c r="AL1261" s="24"/>
      <c r="AM1261" s="24"/>
      <c r="AN1261" s="24"/>
      <c r="AO1261" s="24"/>
      <c r="AP1261" s="24"/>
      <c r="AQ1261" s="24"/>
      <c r="AR1261" s="24"/>
      <c r="AS1261" s="24"/>
      <c r="AT1261" s="24"/>
      <c r="AU1261" s="24"/>
      <c r="AV1261" s="24"/>
      <c r="AW1261" s="24"/>
      <c r="AX1261" s="24"/>
    </row>
    <row r="1262" spans="4:50" x14ac:dyDescent="0.2">
      <c r="D1262" s="24"/>
      <c r="E1262" s="24"/>
      <c r="F1262" s="24"/>
      <c r="G1262" s="24"/>
      <c r="H1262" s="24"/>
      <c r="I1262" s="24"/>
      <c r="J1262" s="24"/>
      <c r="K1262" s="24"/>
      <c r="L1262" s="24"/>
      <c r="M1262" s="24"/>
      <c r="N1262" s="24"/>
      <c r="O1262" s="24"/>
      <c r="P1262" s="24"/>
      <c r="Q1262" s="24"/>
      <c r="R1262" s="24"/>
      <c r="S1262" s="24"/>
      <c r="T1262" s="24"/>
      <c r="U1262" s="24"/>
      <c r="V1262" s="24"/>
      <c r="W1262" s="24"/>
      <c r="X1262" s="24"/>
      <c r="Y1262" s="24"/>
      <c r="Z1262" s="24"/>
      <c r="AA1262" s="24"/>
      <c r="AB1262" s="24"/>
      <c r="AC1262" s="24"/>
      <c r="AD1262" s="24"/>
      <c r="AE1262" s="24"/>
      <c r="AF1262" s="24"/>
      <c r="AG1262" s="24"/>
      <c r="AH1262" s="24"/>
      <c r="AI1262" s="24"/>
      <c r="AJ1262" s="24"/>
      <c r="AK1262" s="24"/>
      <c r="AL1262" s="24"/>
      <c r="AM1262" s="24"/>
      <c r="AN1262" s="24"/>
      <c r="AO1262" s="24"/>
      <c r="AP1262" s="24"/>
      <c r="AQ1262" s="24"/>
      <c r="AR1262" s="24"/>
      <c r="AS1262" s="24"/>
      <c r="AT1262" s="24"/>
      <c r="AU1262" s="24"/>
      <c r="AV1262" s="24"/>
      <c r="AW1262" s="24"/>
      <c r="AX1262" s="24"/>
    </row>
    <row r="1263" spans="4:50" x14ac:dyDescent="0.2">
      <c r="D1263" s="24"/>
      <c r="E1263" s="24"/>
      <c r="F1263" s="24"/>
      <c r="G1263" s="24"/>
      <c r="H1263" s="24"/>
      <c r="I1263" s="24"/>
      <c r="J1263" s="24"/>
      <c r="K1263" s="24"/>
      <c r="L1263" s="24"/>
      <c r="M1263" s="24"/>
      <c r="N1263" s="24"/>
      <c r="O1263" s="24"/>
      <c r="P1263" s="24"/>
      <c r="Q1263" s="24"/>
      <c r="R1263" s="24"/>
      <c r="S1263" s="24"/>
      <c r="T1263" s="24"/>
      <c r="U1263" s="24"/>
      <c r="V1263" s="24"/>
      <c r="W1263" s="24"/>
      <c r="X1263" s="24"/>
      <c r="Y1263" s="24"/>
      <c r="Z1263" s="24"/>
      <c r="AA1263" s="24"/>
      <c r="AB1263" s="24"/>
      <c r="AC1263" s="24"/>
      <c r="AD1263" s="24"/>
      <c r="AE1263" s="24"/>
      <c r="AF1263" s="24"/>
      <c r="AG1263" s="24"/>
      <c r="AH1263" s="24"/>
      <c r="AI1263" s="24"/>
      <c r="AJ1263" s="24"/>
      <c r="AK1263" s="24"/>
      <c r="AL1263" s="24"/>
      <c r="AM1263" s="24"/>
      <c r="AN1263" s="24"/>
      <c r="AO1263" s="24"/>
      <c r="AP1263" s="24"/>
      <c r="AQ1263" s="24"/>
      <c r="AR1263" s="24"/>
      <c r="AS1263" s="24"/>
      <c r="AT1263" s="24"/>
      <c r="AU1263" s="24"/>
      <c r="AV1263" s="24"/>
      <c r="AW1263" s="24"/>
      <c r="AX1263" s="24"/>
    </row>
    <row r="1264" spans="4:50" x14ac:dyDescent="0.2">
      <c r="D1264" s="24"/>
      <c r="E1264" s="24"/>
      <c r="F1264" s="24"/>
      <c r="G1264" s="24"/>
      <c r="H1264" s="24"/>
      <c r="I1264" s="24"/>
      <c r="J1264" s="24"/>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row>
    <row r="1265" spans="4:50" x14ac:dyDescent="0.2">
      <c r="D1265" s="24"/>
      <c r="E1265" s="24"/>
      <c r="F1265" s="24"/>
      <c r="G1265" s="24"/>
      <c r="H1265" s="24"/>
      <c r="I1265" s="24"/>
      <c r="J1265" s="24"/>
      <c r="K1265" s="24"/>
      <c r="L1265" s="24"/>
      <c r="M1265" s="24"/>
      <c r="N1265" s="24"/>
      <c r="O1265" s="24"/>
      <c r="P1265" s="24"/>
      <c r="Q1265" s="24"/>
      <c r="R1265" s="24"/>
      <c r="S1265" s="24"/>
      <c r="T1265" s="24"/>
      <c r="U1265" s="24"/>
      <c r="V1265" s="24"/>
      <c r="W1265" s="24"/>
      <c r="X1265" s="24"/>
      <c r="Y1265" s="24"/>
      <c r="Z1265" s="24"/>
      <c r="AA1265" s="24"/>
      <c r="AB1265" s="24"/>
      <c r="AC1265" s="24"/>
      <c r="AD1265" s="24"/>
      <c r="AE1265" s="24"/>
      <c r="AF1265" s="24"/>
      <c r="AG1265" s="24"/>
      <c r="AH1265" s="24"/>
      <c r="AI1265" s="24"/>
      <c r="AJ1265" s="24"/>
      <c r="AK1265" s="24"/>
      <c r="AL1265" s="24"/>
      <c r="AM1265" s="24"/>
      <c r="AN1265" s="24"/>
      <c r="AO1265" s="24"/>
      <c r="AP1265" s="24"/>
      <c r="AQ1265" s="24"/>
      <c r="AR1265" s="24"/>
      <c r="AS1265" s="24"/>
      <c r="AT1265" s="24"/>
      <c r="AU1265" s="24"/>
      <c r="AV1265" s="24"/>
      <c r="AW1265" s="24"/>
      <c r="AX1265" s="24"/>
    </row>
    <row r="1266" spans="4:50" x14ac:dyDescent="0.2">
      <c r="D1266" s="24"/>
      <c r="E1266" s="24"/>
      <c r="F1266" s="24"/>
      <c r="G1266" s="24"/>
      <c r="H1266" s="24"/>
      <c r="I1266" s="24"/>
      <c r="J1266" s="24"/>
      <c r="K1266" s="24"/>
      <c r="L1266" s="24"/>
      <c r="M1266" s="24"/>
      <c r="N1266" s="24"/>
      <c r="O1266" s="24"/>
      <c r="P1266" s="24"/>
      <c r="Q1266" s="24"/>
      <c r="R1266" s="24"/>
      <c r="S1266" s="24"/>
      <c r="T1266" s="24"/>
      <c r="U1266" s="24"/>
      <c r="V1266" s="24"/>
      <c r="W1266" s="24"/>
      <c r="X1266" s="24"/>
      <c r="Y1266" s="24"/>
      <c r="Z1266" s="24"/>
      <c r="AA1266" s="24"/>
      <c r="AB1266" s="24"/>
      <c r="AC1266" s="24"/>
      <c r="AD1266" s="24"/>
      <c r="AE1266" s="24"/>
      <c r="AF1266" s="24"/>
      <c r="AG1266" s="24"/>
      <c r="AH1266" s="24"/>
      <c r="AI1266" s="24"/>
      <c r="AJ1266" s="24"/>
      <c r="AK1266" s="24"/>
      <c r="AL1266" s="24"/>
      <c r="AM1266" s="24"/>
      <c r="AN1266" s="24"/>
      <c r="AO1266" s="24"/>
      <c r="AP1266" s="24"/>
      <c r="AQ1266" s="24"/>
      <c r="AR1266" s="24"/>
      <c r="AS1266" s="24"/>
      <c r="AT1266" s="24"/>
      <c r="AU1266" s="24"/>
      <c r="AV1266" s="24"/>
      <c r="AW1266" s="24"/>
      <c r="AX1266" s="24"/>
    </row>
    <row r="1267" spans="4:50" x14ac:dyDescent="0.2">
      <c r="D1267" s="24"/>
      <c r="E1267" s="24"/>
      <c r="F1267" s="24"/>
      <c r="G1267" s="24"/>
      <c r="H1267" s="24"/>
      <c r="I1267" s="24"/>
      <c r="J1267" s="24"/>
      <c r="K1267" s="24"/>
      <c r="L1267" s="24"/>
      <c r="M1267" s="24"/>
      <c r="N1267" s="24"/>
      <c r="O1267" s="24"/>
      <c r="P1267" s="24"/>
      <c r="Q1267" s="24"/>
      <c r="R1267" s="24"/>
      <c r="S1267" s="24"/>
      <c r="T1267" s="24"/>
      <c r="U1267" s="24"/>
      <c r="V1267" s="24"/>
      <c r="W1267" s="24"/>
      <c r="X1267" s="24"/>
      <c r="Y1267" s="24"/>
      <c r="Z1267" s="24"/>
      <c r="AA1267" s="24"/>
      <c r="AB1267" s="24"/>
      <c r="AC1267" s="24"/>
      <c r="AD1267" s="24"/>
      <c r="AE1267" s="24"/>
      <c r="AF1267" s="24"/>
      <c r="AG1267" s="24"/>
      <c r="AH1267" s="24"/>
      <c r="AI1267" s="24"/>
      <c r="AJ1267" s="24"/>
      <c r="AK1267" s="24"/>
      <c r="AL1267" s="24"/>
      <c r="AM1267" s="24"/>
      <c r="AN1267" s="24"/>
      <c r="AO1267" s="24"/>
      <c r="AP1267" s="24"/>
      <c r="AQ1267" s="24"/>
      <c r="AR1267" s="24"/>
      <c r="AS1267" s="24"/>
      <c r="AT1267" s="24"/>
      <c r="AU1267" s="24"/>
      <c r="AV1267" s="24"/>
      <c r="AW1267" s="24"/>
      <c r="AX1267" s="24"/>
    </row>
    <row r="1268" spans="4:50" x14ac:dyDescent="0.2">
      <c r="D1268" s="24"/>
      <c r="E1268" s="24"/>
      <c r="F1268" s="24"/>
      <c r="G1268" s="24"/>
      <c r="H1268" s="24"/>
      <c r="I1268" s="24"/>
      <c r="J1268" s="24"/>
      <c r="K1268" s="24"/>
      <c r="L1268" s="24"/>
      <c r="M1268" s="24"/>
      <c r="N1268" s="24"/>
      <c r="O1268" s="24"/>
      <c r="P1268" s="24"/>
      <c r="Q1268" s="24"/>
      <c r="R1268" s="24"/>
      <c r="S1268" s="24"/>
      <c r="T1268" s="24"/>
      <c r="U1268" s="24"/>
      <c r="V1268" s="24"/>
      <c r="W1268" s="24"/>
      <c r="X1268" s="24"/>
      <c r="Y1268" s="24"/>
      <c r="Z1268" s="24"/>
      <c r="AA1268" s="24"/>
      <c r="AB1268" s="24"/>
      <c r="AC1268" s="24"/>
      <c r="AD1268" s="24"/>
      <c r="AE1268" s="24"/>
      <c r="AF1268" s="24"/>
      <c r="AG1268" s="24"/>
      <c r="AH1268" s="24"/>
      <c r="AI1268" s="24"/>
      <c r="AJ1268" s="24"/>
      <c r="AK1268" s="24"/>
      <c r="AL1268" s="24"/>
      <c r="AM1268" s="24"/>
      <c r="AN1268" s="24"/>
      <c r="AO1268" s="24"/>
      <c r="AP1268" s="24"/>
      <c r="AQ1268" s="24"/>
      <c r="AR1268" s="24"/>
      <c r="AS1268" s="24"/>
      <c r="AT1268" s="24"/>
      <c r="AU1268" s="24"/>
      <c r="AV1268" s="24"/>
      <c r="AW1268" s="24"/>
      <c r="AX1268" s="24"/>
    </row>
    <row r="1269" spans="4:50" x14ac:dyDescent="0.2">
      <c r="D1269" s="24"/>
      <c r="E1269" s="24"/>
      <c r="F1269" s="24"/>
      <c r="G1269" s="24"/>
      <c r="H1269" s="24"/>
      <c r="I1269" s="24"/>
      <c r="J1269" s="24"/>
      <c r="K1269" s="24"/>
      <c r="L1269" s="24"/>
      <c r="M1269" s="24"/>
      <c r="N1269" s="24"/>
      <c r="O1269" s="24"/>
      <c r="P1269" s="24"/>
      <c r="Q1269" s="24"/>
      <c r="R1269" s="24"/>
      <c r="S1269" s="24"/>
      <c r="T1269" s="24"/>
      <c r="U1269" s="24"/>
      <c r="V1269" s="24"/>
      <c r="W1269" s="24"/>
      <c r="X1269" s="24"/>
      <c r="Y1269" s="24"/>
      <c r="Z1269" s="24"/>
      <c r="AA1269" s="24"/>
      <c r="AB1269" s="24"/>
      <c r="AC1269" s="24"/>
      <c r="AD1269" s="24"/>
      <c r="AE1269" s="24"/>
      <c r="AF1269" s="24"/>
      <c r="AG1269" s="24"/>
      <c r="AH1269" s="24"/>
      <c r="AI1269" s="24"/>
      <c r="AJ1269" s="24"/>
      <c r="AK1269" s="24"/>
      <c r="AL1269" s="24"/>
      <c r="AM1269" s="24"/>
      <c r="AN1269" s="24"/>
      <c r="AO1269" s="24"/>
      <c r="AP1269" s="24"/>
      <c r="AQ1269" s="24"/>
      <c r="AR1269" s="24"/>
      <c r="AS1269" s="24"/>
      <c r="AT1269" s="24"/>
      <c r="AU1269" s="24"/>
      <c r="AV1269" s="24"/>
      <c r="AW1269" s="24"/>
      <c r="AX1269" s="24"/>
    </row>
    <row r="1270" spans="4:50" x14ac:dyDescent="0.2">
      <c r="D1270" s="24"/>
      <c r="E1270" s="24"/>
      <c r="F1270" s="24"/>
      <c r="G1270" s="24"/>
      <c r="H1270" s="24"/>
      <c r="I1270" s="24"/>
      <c r="J1270" s="24"/>
      <c r="K1270" s="24"/>
      <c r="L1270" s="24"/>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4"/>
      <c r="AM1270" s="24"/>
      <c r="AN1270" s="24"/>
      <c r="AO1270" s="24"/>
      <c r="AP1270" s="24"/>
      <c r="AQ1270" s="24"/>
      <c r="AR1270" s="24"/>
      <c r="AS1270" s="24"/>
      <c r="AT1270" s="24"/>
      <c r="AU1270" s="24"/>
      <c r="AV1270" s="24"/>
      <c r="AW1270" s="24"/>
      <c r="AX1270" s="24"/>
    </row>
    <row r="1271" spans="4:50" x14ac:dyDescent="0.2">
      <c r="D1271" s="24"/>
      <c r="E1271" s="24"/>
      <c r="F1271" s="24"/>
      <c r="G1271" s="24"/>
      <c r="H1271" s="24"/>
      <c r="I1271" s="24"/>
      <c r="J1271" s="24"/>
      <c r="K1271" s="24"/>
      <c r="L1271" s="24"/>
      <c r="M1271" s="24"/>
      <c r="N1271" s="24"/>
      <c r="O1271" s="24"/>
      <c r="P1271" s="24"/>
      <c r="Q1271" s="24"/>
      <c r="R1271" s="24"/>
      <c r="S1271" s="24"/>
      <c r="T1271" s="24"/>
      <c r="U1271" s="24"/>
      <c r="V1271" s="24"/>
      <c r="W1271" s="24"/>
      <c r="X1271" s="24"/>
      <c r="Y1271" s="24"/>
      <c r="Z1271" s="24"/>
      <c r="AA1271" s="24"/>
      <c r="AB1271" s="24"/>
      <c r="AC1271" s="24"/>
      <c r="AD1271" s="24"/>
      <c r="AE1271" s="24"/>
      <c r="AF1271" s="24"/>
      <c r="AG1271" s="24"/>
      <c r="AH1271" s="24"/>
      <c r="AI1271" s="24"/>
      <c r="AJ1271" s="24"/>
      <c r="AK1271" s="24"/>
      <c r="AL1271" s="24"/>
      <c r="AM1271" s="24"/>
      <c r="AN1271" s="24"/>
      <c r="AO1271" s="24"/>
      <c r="AP1271" s="24"/>
      <c r="AQ1271" s="24"/>
      <c r="AR1271" s="24"/>
      <c r="AS1271" s="24"/>
      <c r="AT1271" s="24"/>
      <c r="AU1271" s="24"/>
      <c r="AV1271" s="24"/>
      <c r="AW1271" s="24"/>
      <c r="AX1271" s="24"/>
    </row>
    <row r="1272" spans="4:50" x14ac:dyDescent="0.2">
      <c r="D1272" s="24"/>
      <c r="E1272" s="24"/>
      <c r="F1272" s="24"/>
      <c r="G1272" s="24"/>
      <c r="H1272" s="24"/>
      <c r="I1272" s="24"/>
      <c r="J1272" s="24"/>
      <c r="K1272" s="24"/>
      <c r="L1272" s="24"/>
      <c r="M1272" s="24"/>
      <c r="N1272" s="24"/>
      <c r="O1272" s="24"/>
      <c r="P1272" s="24"/>
      <c r="Q1272" s="24"/>
      <c r="R1272" s="24"/>
      <c r="S1272" s="24"/>
      <c r="T1272" s="24"/>
      <c r="U1272" s="24"/>
      <c r="V1272" s="24"/>
      <c r="W1272" s="24"/>
      <c r="X1272" s="24"/>
      <c r="Y1272" s="24"/>
      <c r="Z1272" s="24"/>
      <c r="AA1272" s="24"/>
      <c r="AB1272" s="24"/>
      <c r="AC1272" s="24"/>
      <c r="AD1272" s="24"/>
      <c r="AE1272" s="24"/>
      <c r="AF1272" s="24"/>
      <c r="AG1272" s="24"/>
      <c r="AH1272" s="24"/>
      <c r="AI1272" s="24"/>
      <c r="AJ1272" s="24"/>
      <c r="AK1272" s="24"/>
      <c r="AL1272" s="24"/>
      <c r="AM1272" s="24"/>
      <c r="AN1272" s="24"/>
      <c r="AO1272" s="24"/>
      <c r="AP1272" s="24"/>
      <c r="AQ1272" s="24"/>
      <c r="AR1272" s="24"/>
      <c r="AS1272" s="24"/>
      <c r="AT1272" s="24"/>
      <c r="AU1272" s="24"/>
      <c r="AV1272" s="24"/>
      <c r="AW1272" s="24"/>
      <c r="AX1272" s="24"/>
    </row>
    <row r="1273" spans="4:50" x14ac:dyDescent="0.2">
      <c r="D1273" s="24"/>
      <c r="E1273" s="24"/>
      <c r="F1273" s="24"/>
      <c r="G1273" s="24"/>
      <c r="H1273" s="24"/>
      <c r="I1273" s="24"/>
      <c r="J1273" s="24"/>
      <c r="K1273" s="24"/>
      <c r="L1273" s="24"/>
      <c r="M1273" s="24"/>
      <c r="N1273" s="24"/>
      <c r="O1273" s="24"/>
      <c r="P1273" s="24"/>
      <c r="Q1273" s="24"/>
      <c r="R1273" s="24"/>
      <c r="S1273" s="24"/>
      <c r="T1273" s="24"/>
      <c r="U1273" s="24"/>
      <c r="V1273" s="24"/>
      <c r="W1273" s="24"/>
      <c r="X1273" s="24"/>
      <c r="Y1273" s="24"/>
      <c r="Z1273" s="24"/>
      <c r="AA1273" s="24"/>
      <c r="AB1273" s="24"/>
      <c r="AC1273" s="24"/>
      <c r="AD1273" s="24"/>
      <c r="AE1273" s="24"/>
      <c r="AF1273" s="24"/>
      <c r="AG1273" s="24"/>
      <c r="AH1273" s="24"/>
      <c r="AI1273" s="24"/>
      <c r="AJ1273" s="24"/>
      <c r="AK1273" s="24"/>
      <c r="AL1273" s="24"/>
      <c r="AM1273" s="24"/>
      <c r="AN1273" s="24"/>
      <c r="AO1273" s="24"/>
      <c r="AP1273" s="24"/>
      <c r="AQ1273" s="24"/>
      <c r="AR1273" s="24"/>
      <c r="AS1273" s="24"/>
      <c r="AT1273" s="24"/>
      <c r="AU1273" s="24"/>
      <c r="AV1273" s="24"/>
      <c r="AW1273" s="24"/>
      <c r="AX1273" s="24"/>
    </row>
    <row r="1274" spans="4:50" x14ac:dyDescent="0.2">
      <c r="D1274" s="24"/>
      <c r="E1274" s="24"/>
      <c r="F1274" s="24"/>
      <c r="G1274" s="24"/>
      <c r="H1274" s="24"/>
      <c r="I1274" s="24"/>
      <c r="J1274" s="24"/>
      <c r="K1274" s="24"/>
      <c r="L1274" s="24"/>
      <c r="M1274" s="24"/>
      <c r="N1274" s="24"/>
      <c r="O1274" s="24"/>
      <c r="P1274" s="24"/>
      <c r="Q1274" s="24"/>
      <c r="R1274" s="24"/>
      <c r="S1274" s="24"/>
      <c r="T1274" s="24"/>
      <c r="U1274" s="24"/>
      <c r="V1274" s="24"/>
      <c r="W1274" s="24"/>
      <c r="X1274" s="24"/>
      <c r="Y1274" s="24"/>
      <c r="Z1274" s="24"/>
      <c r="AA1274" s="24"/>
      <c r="AB1274" s="24"/>
      <c r="AC1274" s="24"/>
      <c r="AD1274" s="24"/>
      <c r="AE1274" s="24"/>
      <c r="AF1274" s="24"/>
      <c r="AG1274" s="24"/>
      <c r="AH1274" s="24"/>
      <c r="AI1274" s="24"/>
      <c r="AJ1274" s="24"/>
      <c r="AK1274" s="24"/>
      <c r="AL1274" s="24"/>
      <c r="AM1274" s="24"/>
      <c r="AN1274" s="24"/>
      <c r="AO1274" s="24"/>
      <c r="AP1274" s="24"/>
      <c r="AQ1274" s="24"/>
      <c r="AR1274" s="24"/>
      <c r="AS1274" s="24"/>
      <c r="AT1274" s="24"/>
      <c r="AU1274" s="24"/>
      <c r="AV1274" s="24"/>
      <c r="AW1274" s="24"/>
      <c r="AX1274" s="24"/>
    </row>
    <row r="1275" spans="4:50" x14ac:dyDescent="0.2">
      <c r="D1275" s="24"/>
      <c r="E1275" s="24"/>
      <c r="F1275" s="24"/>
      <c r="G1275" s="24"/>
      <c r="H1275" s="24"/>
      <c r="I1275" s="24"/>
      <c r="J1275" s="24"/>
      <c r="K1275" s="24"/>
      <c r="L1275" s="24"/>
      <c r="M1275" s="24"/>
      <c r="N1275" s="24"/>
      <c r="O1275" s="24"/>
      <c r="P1275" s="24"/>
      <c r="Q1275" s="24"/>
      <c r="R1275" s="24"/>
      <c r="S1275" s="24"/>
      <c r="T1275" s="24"/>
      <c r="U1275" s="24"/>
      <c r="V1275" s="24"/>
      <c r="W1275" s="24"/>
      <c r="X1275" s="24"/>
      <c r="Y1275" s="24"/>
      <c r="Z1275" s="24"/>
      <c r="AA1275" s="24"/>
      <c r="AB1275" s="24"/>
      <c r="AC1275" s="24"/>
      <c r="AD1275" s="24"/>
      <c r="AE1275" s="24"/>
      <c r="AF1275" s="24"/>
      <c r="AG1275" s="24"/>
      <c r="AH1275" s="24"/>
      <c r="AI1275" s="24"/>
      <c r="AJ1275" s="24"/>
      <c r="AK1275" s="24"/>
      <c r="AL1275" s="24"/>
      <c r="AM1275" s="24"/>
      <c r="AN1275" s="24"/>
      <c r="AO1275" s="24"/>
      <c r="AP1275" s="24"/>
      <c r="AQ1275" s="24"/>
      <c r="AR1275" s="24"/>
      <c r="AS1275" s="24"/>
      <c r="AT1275" s="24"/>
      <c r="AU1275" s="24"/>
      <c r="AV1275" s="24"/>
      <c r="AW1275" s="24"/>
      <c r="AX1275" s="24"/>
    </row>
    <row r="1276" spans="4:50" x14ac:dyDescent="0.2">
      <c r="D1276" s="24"/>
      <c r="E1276" s="24"/>
      <c r="F1276" s="24"/>
      <c r="G1276" s="24"/>
      <c r="H1276" s="24"/>
      <c r="I1276" s="24"/>
      <c r="J1276" s="24"/>
      <c r="K1276" s="24"/>
      <c r="L1276" s="24"/>
      <c r="M1276" s="24"/>
      <c r="N1276" s="24"/>
      <c r="O1276" s="24"/>
      <c r="P1276" s="24"/>
      <c r="Q1276" s="24"/>
      <c r="R1276" s="24"/>
      <c r="S1276" s="24"/>
      <c r="T1276" s="24"/>
      <c r="U1276" s="24"/>
      <c r="V1276" s="24"/>
      <c r="W1276" s="24"/>
      <c r="X1276" s="24"/>
      <c r="Y1276" s="24"/>
      <c r="Z1276" s="24"/>
      <c r="AA1276" s="24"/>
      <c r="AB1276" s="24"/>
      <c r="AC1276" s="24"/>
      <c r="AD1276" s="24"/>
      <c r="AE1276" s="24"/>
      <c r="AF1276" s="24"/>
      <c r="AG1276" s="24"/>
      <c r="AH1276" s="24"/>
      <c r="AI1276" s="24"/>
      <c r="AJ1276" s="24"/>
      <c r="AK1276" s="24"/>
      <c r="AL1276" s="24"/>
      <c r="AM1276" s="24"/>
      <c r="AN1276" s="24"/>
      <c r="AO1276" s="24"/>
      <c r="AP1276" s="24"/>
      <c r="AQ1276" s="24"/>
      <c r="AR1276" s="24"/>
      <c r="AS1276" s="24"/>
      <c r="AT1276" s="24"/>
      <c r="AU1276" s="24"/>
      <c r="AV1276" s="24"/>
      <c r="AW1276" s="24"/>
      <c r="AX1276" s="24"/>
    </row>
    <row r="1277" spans="4:50" x14ac:dyDescent="0.2">
      <c r="D1277" s="24"/>
      <c r="E1277" s="24"/>
      <c r="F1277" s="24"/>
      <c r="G1277" s="24"/>
      <c r="H1277" s="24"/>
      <c r="I1277" s="24"/>
      <c r="J1277" s="24"/>
      <c r="K1277" s="24"/>
      <c r="L1277" s="24"/>
      <c r="M1277" s="24"/>
      <c r="N1277" s="24"/>
      <c r="O1277" s="24"/>
      <c r="P1277" s="24"/>
      <c r="Q1277" s="24"/>
      <c r="R1277" s="24"/>
      <c r="S1277" s="24"/>
      <c r="T1277" s="24"/>
      <c r="U1277" s="24"/>
      <c r="V1277" s="24"/>
      <c r="W1277" s="24"/>
      <c r="X1277" s="24"/>
      <c r="Y1277" s="24"/>
      <c r="Z1277" s="24"/>
      <c r="AA1277" s="24"/>
      <c r="AB1277" s="24"/>
      <c r="AC1277" s="24"/>
      <c r="AD1277" s="24"/>
      <c r="AE1277" s="24"/>
      <c r="AF1277" s="24"/>
      <c r="AG1277" s="24"/>
      <c r="AH1277" s="24"/>
      <c r="AI1277" s="24"/>
      <c r="AJ1277" s="24"/>
      <c r="AK1277" s="24"/>
      <c r="AL1277" s="24"/>
      <c r="AM1277" s="24"/>
      <c r="AN1277" s="24"/>
      <c r="AO1277" s="24"/>
      <c r="AP1277" s="24"/>
      <c r="AQ1277" s="24"/>
      <c r="AR1277" s="24"/>
      <c r="AS1277" s="24"/>
      <c r="AT1277" s="24"/>
      <c r="AU1277" s="24"/>
      <c r="AV1277" s="24"/>
      <c r="AW1277" s="24"/>
      <c r="AX1277" s="24"/>
    </row>
    <row r="1278" spans="4:50" x14ac:dyDescent="0.2">
      <c r="D1278" s="24"/>
      <c r="E1278" s="24"/>
      <c r="F1278" s="24"/>
      <c r="G1278" s="24"/>
      <c r="H1278" s="24"/>
      <c r="I1278" s="24"/>
      <c r="J1278" s="24"/>
      <c r="K1278" s="24"/>
      <c r="L1278" s="24"/>
      <c r="M1278" s="24"/>
      <c r="N1278" s="24"/>
      <c r="O1278" s="24"/>
      <c r="P1278" s="24"/>
      <c r="Q1278" s="24"/>
      <c r="R1278" s="24"/>
      <c r="S1278" s="24"/>
      <c r="T1278" s="24"/>
      <c r="U1278" s="24"/>
      <c r="V1278" s="24"/>
      <c r="W1278" s="24"/>
      <c r="X1278" s="24"/>
      <c r="Y1278" s="24"/>
      <c r="Z1278" s="24"/>
      <c r="AA1278" s="24"/>
      <c r="AB1278" s="24"/>
      <c r="AC1278" s="24"/>
      <c r="AD1278" s="24"/>
      <c r="AE1278" s="24"/>
      <c r="AF1278" s="24"/>
      <c r="AG1278" s="24"/>
      <c r="AH1278" s="24"/>
      <c r="AI1278" s="24"/>
      <c r="AJ1278" s="24"/>
      <c r="AK1278" s="24"/>
      <c r="AL1278" s="24"/>
      <c r="AM1278" s="24"/>
      <c r="AN1278" s="24"/>
      <c r="AO1278" s="24"/>
      <c r="AP1278" s="24"/>
      <c r="AQ1278" s="24"/>
      <c r="AR1278" s="24"/>
      <c r="AS1278" s="24"/>
      <c r="AT1278" s="24"/>
      <c r="AU1278" s="24"/>
      <c r="AV1278" s="24"/>
      <c r="AW1278" s="24"/>
      <c r="AX1278" s="24"/>
    </row>
    <row r="1279" spans="4:50" x14ac:dyDescent="0.2">
      <c r="D1279" s="24"/>
      <c r="E1279" s="24"/>
      <c r="F1279" s="24"/>
      <c r="G1279" s="24"/>
      <c r="H1279" s="24"/>
      <c r="I1279" s="24"/>
      <c r="J1279" s="24"/>
      <c r="K1279" s="24"/>
      <c r="L1279" s="24"/>
      <c r="M1279" s="24"/>
      <c r="N1279" s="24"/>
      <c r="O1279" s="24"/>
      <c r="P1279" s="24"/>
      <c r="Q1279" s="24"/>
      <c r="R1279" s="24"/>
      <c r="S1279" s="24"/>
      <c r="T1279" s="24"/>
      <c r="U1279" s="24"/>
      <c r="V1279" s="24"/>
      <c r="W1279" s="24"/>
      <c r="X1279" s="24"/>
      <c r="Y1279" s="24"/>
      <c r="Z1279" s="24"/>
      <c r="AA1279" s="24"/>
      <c r="AB1279" s="24"/>
      <c r="AC1279" s="24"/>
      <c r="AD1279" s="24"/>
      <c r="AE1279" s="24"/>
      <c r="AF1279" s="24"/>
      <c r="AG1279" s="24"/>
      <c r="AH1279" s="24"/>
      <c r="AI1279" s="24"/>
      <c r="AJ1279" s="24"/>
      <c r="AK1279" s="24"/>
      <c r="AL1279" s="24"/>
      <c r="AM1279" s="24"/>
      <c r="AN1279" s="24"/>
      <c r="AO1279" s="24"/>
      <c r="AP1279" s="24"/>
      <c r="AQ1279" s="24"/>
      <c r="AR1279" s="24"/>
      <c r="AS1279" s="24"/>
      <c r="AT1279" s="24"/>
      <c r="AU1279" s="24"/>
      <c r="AV1279" s="24"/>
      <c r="AW1279" s="24"/>
      <c r="AX1279" s="24"/>
    </row>
    <row r="1280" spans="4:50" x14ac:dyDescent="0.2">
      <c r="D1280" s="24"/>
      <c r="E1280" s="24"/>
      <c r="F1280" s="24"/>
      <c r="G1280" s="24"/>
      <c r="H1280" s="24"/>
      <c r="I1280" s="24"/>
      <c r="J1280" s="24"/>
      <c r="K1280" s="24"/>
      <c r="L1280" s="24"/>
      <c r="M1280" s="24"/>
      <c r="N1280" s="24"/>
      <c r="O1280" s="24"/>
      <c r="P1280" s="24"/>
      <c r="Q1280" s="24"/>
      <c r="R1280" s="24"/>
      <c r="S1280" s="24"/>
      <c r="T1280" s="24"/>
      <c r="U1280" s="24"/>
      <c r="V1280" s="24"/>
      <c r="W1280" s="24"/>
      <c r="X1280" s="24"/>
      <c r="Y1280" s="24"/>
      <c r="Z1280" s="24"/>
      <c r="AA1280" s="24"/>
      <c r="AB1280" s="24"/>
      <c r="AC1280" s="24"/>
      <c r="AD1280" s="24"/>
      <c r="AE1280" s="24"/>
      <c r="AF1280" s="24"/>
      <c r="AG1280" s="24"/>
      <c r="AH1280" s="24"/>
      <c r="AI1280" s="24"/>
      <c r="AJ1280" s="24"/>
      <c r="AK1280" s="24"/>
      <c r="AL1280" s="24"/>
      <c r="AM1280" s="24"/>
      <c r="AN1280" s="24"/>
      <c r="AO1280" s="24"/>
      <c r="AP1280" s="24"/>
      <c r="AQ1280" s="24"/>
      <c r="AR1280" s="24"/>
      <c r="AS1280" s="24"/>
      <c r="AT1280" s="24"/>
      <c r="AU1280" s="24"/>
      <c r="AV1280" s="24"/>
      <c r="AW1280" s="24"/>
      <c r="AX1280" s="24"/>
    </row>
    <row r="1281" spans="4:50" x14ac:dyDescent="0.2">
      <c r="D1281" s="24"/>
      <c r="E1281" s="24"/>
      <c r="F1281" s="24"/>
      <c r="G1281" s="24"/>
      <c r="H1281" s="24"/>
      <c r="I1281" s="24"/>
      <c r="J1281" s="24"/>
      <c r="K1281" s="24"/>
      <c r="L1281" s="24"/>
      <c r="M1281" s="24"/>
      <c r="N1281" s="24"/>
      <c r="O1281" s="24"/>
      <c r="P1281" s="24"/>
      <c r="Q1281" s="24"/>
      <c r="R1281" s="24"/>
      <c r="S1281" s="24"/>
      <c r="T1281" s="24"/>
      <c r="U1281" s="24"/>
      <c r="V1281" s="24"/>
      <c r="W1281" s="24"/>
      <c r="X1281" s="24"/>
      <c r="Y1281" s="24"/>
      <c r="Z1281" s="24"/>
      <c r="AA1281" s="24"/>
      <c r="AB1281" s="24"/>
      <c r="AC1281" s="24"/>
      <c r="AD1281" s="24"/>
      <c r="AE1281" s="24"/>
      <c r="AF1281" s="24"/>
      <c r="AG1281" s="24"/>
      <c r="AH1281" s="24"/>
      <c r="AI1281" s="24"/>
      <c r="AJ1281" s="24"/>
      <c r="AK1281" s="24"/>
      <c r="AL1281" s="24"/>
      <c r="AM1281" s="24"/>
      <c r="AN1281" s="24"/>
      <c r="AO1281" s="24"/>
      <c r="AP1281" s="24"/>
      <c r="AQ1281" s="24"/>
      <c r="AR1281" s="24"/>
      <c r="AS1281" s="24"/>
      <c r="AT1281" s="24"/>
      <c r="AU1281" s="24"/>
      <c r="AV1281" s="24"/>
      <c r="AW1281" s="24"/>
      <c r="AX1281" s="24"/>
    </row>
    <row r="1282" spans="4:50" x14ac:dyDescent="0.2">
      <c r="D1282" s="24"/>
      <c r="E1282" s="24"/>
      <c r="F1282" s="24"/>
      <c r="G1282" s="24"/>
      <c r="H1282" s="24"/>
      <c r="I1282" s="24"/>
      <c r="J1282" s="24"/>
      <c r="K1282" s="24"/>
      <c r="L1282" s="24"/>
      <c r="M1282" s="24"/>
      <c r="N1282" s="24"/>
      <c r="O1282" s="24"/>
      <c r="P1282" s="24"/>
      <c r="Q1282" s="24"/>
      <c r="R1282" s="24"/>
      <c r="S1282" s="24"/>
      <c r="T1282" s="24"/>
      <c r="U1282" s="24"/>
      <c r="V1282" s="24"/>
      <c r="W1282" s="24"/>
      <c r="X1282" s="24"/>
      <c r="Y1282" s="24"/>
      <c r="Z1282" s="24"/>
      <c r="AA1282" s="24"/>
      <c r="AB1282" s="24"/>
      <c r="AC1282" s="24"/>
      <c r="AD1282" s="24"/>
      <c r="AE1282" s="24"/>
      <c r="AF1282" s="24"/>
      <c r="AG1282" s="24"/>
      <c r="AH1282" s="24"/>
      <c r="AI1282" s="24"/>
      <c r="AJ1282" s="24"/>
      <c r="AK1282" s="24"/>
      <c r="AL1282" s="24"/>
      <c r="AM1282" s="24"/>
      <c r="AN1282" s="24"/>
      <c r="AO1282" s="24"/>
      <c r="AP1282" s="24"/>
      <c r="AQ1282" s="24"/>
      <c r="AR1282" s="24"/>
      <c r="AS1282" s="24"/>
      <c r="AT1282" s="24"/>
      <c r="AU1282" s="24"/>
      <c r="AV1282" s="24"/>
      <c r="AW1282" s="24"/>
      <c r="AX1282" s="24"/>
    </row>
    <row r="1283" spans="4:50" x14ac:dyDescent="0.2">
      <c r="D1283" s="24"/>
      <c r="E1283" s="24"/>
      <c r="F1283" s="24"/>
      <c r="G1283" s="24"/>
      <c r="H1283" s="24"/>
      <c r="I1283" s="24"/>
      <c r="J1283" s="24"/>
      <c r="K1283" s="24"/>
      <c r="L1283" s="24"/>
      <c r="M1283" s="24"/>
      <c r="N1283" s="24"/>
      <c r="O1283" s="24"/>
      <c r="P1283" s="24"/>
      <c r="Q1283" s="24"/>
      <c r="R1283" s="24"/>
      <c r="S1283" s="24"/>
      <c r="T1283" s="24"/>
      <c r="U1283" s="24"/>
      <c r="V1283" s="24"/>
      <c r="W1283" s="24"/>
      <c r="X1283" s="24"/>
      <c r="Y1283" s="24"/>
      <c r="Z1283" s="24"/>
      <c r="AA1283" s="24"/>
      <c r="AB1283" s="24"/>
      <c r="AC1283" s="24"/>
      <c r="AD1283" s="24"/>
      <c r="AE1283" s="24"/>
      <c r="AF1283" s="24"/>
      <c r="AG1283" s="24"/>
      <c r="AH1283" s="24"/>
      <c r="AI1283" s="24"/>
      <c r="AJ1283" s="24"/>
      <c r="AK1283" s="24"/>
      <c r="AL1283" s="24"/>
      <c r="AM1283" s="24"/>
      <c r="AN1283" s="24"/>
      <c r="AO1283" s="24"/>
      <c r="AP1283" s="24"/>
      <c r="AQ1283" s="24"/>
      <c r="AR1283" s="24"/>
      <c r="AS1283" s="24"/>
      <c r="AT1283" s="24"/>
      <c r="AU1283" s="24"/>
      <c r="AV1283" s="24"/>
      <c r="AW1283" s="24"/>
      <c r="AX1283" s="24"/>
    </row>
    <row r="1284" spans="4:50" x14ac:dyDescent="0.2">
      <c r="D1284" s="24"/>
      <c r="E1284" s="24"/>
      <c r="F1284" s="24"/>
      <c r="G1284" s="24"/>
      <c r="H1284" s="24"/>
      <c r="I1284" s="24"/>
      <c r="J1284" s="24"/>
      <c r="K1284" s="24"/>
      <c r="L1284" s="24"/>
      <c r="M1284" s="24"/>
      <c r="N1284" s="24"/>
      <c r="O1284" s="24"/>
      <c r="P1284" s="24"/>
      <c r="Q1284" s="24"/>
      <c r="R1284" s="24"/>
      <c r="S1284" s="24"/>
      <c r="T1284" s="24"/>
      <c r="U1284" s="24"/>
      <c r="V1284" s="24"/>
      <c r="W1284" s="24"/>
      <c r="X1284" s="24"/>
      <c r="Y1284" s="24"/>
      <c r="Z1284" s="24"/>
      <c r="AA1284" s="24"/>
      <c r="AB1284" s="24"/>
      <c r="AC1284" s="24"/>
      <c r="AD1284" s="24"/>
      <c r="AE1284" s="24"/>
      <c r="AF1284" s="24"/>
      <c r="AG1284" s="24"/>
      <c r="AH1284" s="24"/>
      <c r="AI1284" s="24"/>
      <c r="AJ1284" s="24"/>
      <c r="AK1284" s="24"/>
      <c r="AL1284" s="24"/>
      <c r="AM1284" s="24"/>
      <c r="AN1284" s="24"/>
      <c r="AO1284" s="24"/>
      <c r="AP1284" s="24"/>
      <c r="AQ1284" s="24"/>
      <c r="AR1284" s="24"/>
      <c r="AS1284" s="24"/>
      <c r="AT1284" s="24"/>
      <c r="AU1284" s="24"/>
      <c r="AV1284" s="24"/>
      <c r="AW1284" s="24"/>
      <c r="AX1284" s="24"/>
    </row>
    <row r="1285" spans="4:50" x14ac:dyDescent="0.2">
      <c r="D1285" s="24"/>
      <c r="E1285" s="24"/>
      <c r="F1285" s="24"/>
      <c r="G1285" s="24"/>
      <c r="H1285" s="24"/>
      <c r="I1285" s="24"/>
      <c r="J1285" s="24"/>
      <c r="K1285" s="24"/>
      <c r="L1285" s="24"/>
      <c r="M1285" s="24"/>
      <c r="N1285" s="24"/>
      <c r="O1285" s="24"/>
      <c r="P1285" s="24"/>
      <c r="Q1285" s="24"/>
      <c r="R1285" s="24"/>
      <c r="S1285" s="24"/>
      <c r="T1285" s="24"/>
      <c r="U1285" s="24"/>
      <c r="V1285" s="24"/>
      <c r="W1285" s="24"/>
      <c r="X1285" s="24"/>
      <c r="Y1285" s="24"/>
      <c r="Z1285" s="24"/>
      <c r="AA1285" s="24"/>
      <c r="AB1285" s="24"/>
      <c r="AC1285" s="24"/>
      <c r="AD1285" s="24"/>
      <c r="AE1285" s="24"/>
      <c r="AF1285" s="24"/>
      <c r="AG1285" s="24"/>
      <c r="AH1285" s="24"/>
      <c r="AI1285" s="24"/>
      <c r="AJ1285" s="24"/>
      <c r="AK1285" s="24"/>
      <c r="AL1285" s="24"/>
      <c r="AM1285" s="24"/>
      <c r="AN1285" s="24"/>
      <c r="AO1285" s="24"/>
      <c r="AP1285" s="24"/>
      <c r="AQ1285" s="24"/>
      <c r="AR1285" s="24"/>
      <c r="AS1285" s="24"/>
      <c r="AT1285" s="24"/>
      <c r="AU1285" s="24"/>
      <c r="AV1285" s="24"/>
      <c r="AW1285" s="24"/>
      <c r="AX1285" s="24"/>
    </row>
    <row r="1286" spans="4:50" x14ac:dyDescent="0.2">
      <c r="D1286" s="24"/>
      <c r="E1286" s="24"/>
      <c r="F1286" s="24"/>
      <c r="G1286" s="24"/>
      <c r="H1286" s="24"/>
      <c r="I1286" s="24"/>
      <c r="J1286" s="24"/>
      <c r="K1286" s="24"/>
      <c r="L1286" s="24"/>
      <c r="M1286" s="24"/>
      <c r="N1286" s="24"/>
      <c r="O1286" s="24"/>
      <c r="P1286" s="24"/>
      <c r="Q1286" s="24"/>
      <c r="R1286" s="24"/>
      <c r="S1286" s="24"/>
      <c r="T1286" s="24"/>
      <c r="U1286" s="24"/>
      <c r="V1286" s="24"/>
      <c r="W1286" s="24"/>
      <c r="X1286" s="24"/>
      <c r="Y1286" s="24"/>
      <c r="Z1286" s="24"/>
      <c r="AA1286" s="24"/>
      <c r="AB1286" s="24"/>
      <c r="AC1286" s="24"/>
      <c r="AD1286" s="24"/>
      <c r="AE1286" s="24"/>
      <c r="AF1286" s="24"/>
      <c r="AG1286" s="24"/>
      <c r="AH1286" s="24"/>
      <c r="AI1286" s="24"/>
      <c r="AJ1286" s="24"/>
      <c r="AK1286" s="24"/>
      <c r="AL1286" s="24"/>
      <c r="AM1286" s="24"/>
      <c r="AN1286" s="24"/>
      <c r="AO1286" s="24"/>
      <c r="AP1286" s="24"/>
      <c r="AQ1286" s="24"/>
      <c r="AR1286" s="24"/>
      <c r="AS1286" s="24"/>
      <c r="AT1286" s="24"/>
      <c r="AU1286" s="24"/>
      <c r="AV1286" s="24"/>
      <c r="AW1286" s="24"/>
      <c r="AX1286" s="24"/>
    </row>
    <row r="1287" spans="4:50" x14ac:dyDescent="0.2">
      <c r="D1287" s="24"/>
      <c r="E1287" s="24"/>
      <c r="F1287" s="24"/>
      <c r="G1287" s="24"/>
      <c r="H1287" s="24"/>
      <c r="I1287" s="24"/>
      <c r="J1287" s="24"/>
      <c r="K1287" s="24"/>
      <c r="L1287" s="24"/>
      <c r="M1287" s="24"/>
      <c r="N1287" s="24"/>
      <c r="O1287" s="24"/>
      <c r="P1287" s="24"/>
      <c r="Q1287" s="24"/>
      <c r="R1287" s="24"/>
      <c r="S1287" s="24"/>
      <c r="T1287" s="24"/>
      <c r="U1287" s="24"/>
      <c r="V1287" s="24"/>
      <c r="W1287" s="24"/>
      <c r="X1287" s="24"/>
      <c r="Y1287" s="24"/>
      <c r="Z1287" s="24"/>
      <c r="AA1287" s="24"/>
      <c r="AB1287" s="24"/>
      <c r="AC1287" s="24"/>
      <c r="AD1287" s="24"/>
      <c r="AE1287" s="24"/>
      <c r="AF1287" s="24"/>
      <c r="AG1287" s="24"/>
      <c r="AH1287" s="24"/>
      <c r="AI1287" s="24"/>
      <c r="AJ1287" s="24"/>
      <c r="AK1287" s="24"/>
      <c r="AL1287" s="24"/>
      <c r="AM1287" s="24"/>
      <c r="AN1287" s="24"/>
      <c r="AO1287" s="24"/>
      <c r="AP1287" s="24"/>
      <c r="AQ1287" s="24"/>
      <c r="AR1287" s="24"/>
      <c r="AS1287" s="24"/>
      <c r="AT1287" s="24"/>
      <c r="AU1287" s="24"/>
      <c r="AV1287" s="24"/>
      <c r="AW1287" s="24"/>
      <c r="AX1287" s="24"/>
    </row>
    <row r="1288" spans="4:50" x14ac:dyDescent="0.2">
      <c r="D1288" s="24"/>
      <c r="E1288" s="24"/>
      <c r="F1288" s="24"/>
      <c r="G1288" s="24"/>
      <c r="H1288" s="24"/>
      <c r="I1288" s="24"/>
      <c r="J1288" s="24"/>
      <c r="K1288" s="24"/>
      <c r="L1288" s="24"/>
      <c r="M1288" s="24"/>
      <c r="N1288" s="24"/>
      <c r="O1288" s="24"/>
      <c r="P1288" s="24"/>
      <c r="Q1288" s="24"/>
      <c r="R1288" s="24"/>
      <c r="S1288" s="24"/>
      <c r="T1288" s="24"/>
      <c r="U1288" s="24"/>
      <c r="V1288" s="24"/>
      <c r="W1288" s="24"/>
      <c r="X1288" s="24"/>
      <c r="Y1288" s="24"/>
      <c r="Z1288" s="24"/>
      <c r="AA1288" s="24"/>
      <c r="AB1288" s="24"/>
      <c r="AC1288" s="24"/>
      <c r="AD1288" s="24"/>
      <c r="AE1288" s="24"/>
      <c r="AF1288" s="24"/>
      <c r="AG1288" s="24"/>
      <c r="AH1288" s="24"/>
      <c r="AI1288" s="24"/>
      <c r="AJ1288" s="24"/>
      <c r="AK1288" s="24"/>
      <c r="AL1288" s="24"/>
      <c r="AM1288" s="24"/>
      <c r="AN1288" s="24"/>
      <c r="AO1288" s="24"/>
      <c r="AP1288" s="24"/>
      <c r="AQ1288" s="24"/>
      <c r="AR1288" s="24"/>
      <c r="AS1288" s="24"/>
      <c r="AT1288" s="24"/>
      <c r="AU1288" s="24"/>
      <c r="AV1288" s="24"/>
      <c r="AW1288" s="24"/>
      <c r="AX1288" s="24"/>
    </row>
    <row r="1289" spans="4:50" x14ac:dyDescent="0.2">
      <c r="D1289" s="24"/>
      <c r="E1289" s="24"/>
      <c r="F1289" s="24"/>
      <c r="G1289" s="24"/>
      <c r="H1289" s="24"/>
      <c r="I1289" s="24"/>
      <c r="J1289" s="24"/>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row>
    <row r="1290" spans="4:50" x14ac:dyDescent="0.2">
      <c r="D1290" s="24"/>
      <c r="E1290" s="24"/>
      <c r="F1290" s="24"/>
      <c r="G1290" s="24"/>
      <c r="H1290" s="24"/>
      <c r="I1290" s="24"/>
      <c r="J1290" s="24"/>
      <c r="K1290" s="24"/>
      <c r="L1290" s="24"/>
      <c r="M1290" s="24"/>
      <c r="N1290" s="24"/>
      <c r="O1290" s="24"/>
      <c r="P1290" s="24"/>
      <c r="Q1290" s="24"/>
      <c r="R1290" s="24"/>
      <c r="S1290" s="24"/>
      <c r="T1290" s="24"/>
      <c r="U1290" s="24"/>
      <c r="V1290" s="24"/>
      <c r="W1290" s="24"/>
      <c r="X1290" s="24"/>
      <c r="Y1290" s="24"/>
      <c r="Z1290" s="24"/>
      <c r="AA1290" s="24"/>
      <c r="AB1290" s="24"/>
      <c r="AC1290" s="24"/>
      <c r="AD1290" s="24"/>
      <c r="AE1290" s="24"/>
      <c r="AF1290" s="24"/>
      <c r="AG1290" s="24"/>
      <c r="AH1290" s="24"/>
      <c r="AI1290" s="24"/>
      <c r="AJ1290" s="24"/>
      <c r="AK1290" s="24"/>
      <c r="AL1290" s="24"/>
      <c r="AM1290" s="24"/>
      <c r="AN1290" s="24"/>
      <c r="AO1290" s="24"/>
      <c r="AP1290" s="24"/>
      <c r="AQ1290" s="24"/>
      <c r="AR1290" s="24"/>
      <c r="AS1290" s="24"/>
      <c r="AT1290" s="24"/>
      <c r="AU1290" s="24"/>
      <c r="AV1290" s="24"/>
      <c r="AW1290" s="24"/>
      <c r="AX1290" s="24"/>
    </row>
    <row r="1291" spans="4:50" x14ac:dyDescent="0.2">
      <c r="D1291" s="24"/>
      <c r="E1291" s="24"/>
      <c r="F1291" s="24"/>
      <c r="G1291" s="24"/>
      <c r="H1291" s="24"/>
      <c r="I1291" s="24"/>
      <c r="J1291" s="24"/>
      <c r="K1291" s="24"/>
      <c r="L1291" s="24"/>
      <c r="M1291" s="24"/>
      <c r="N1291" s="24"/>
      <c r="O1291" s="24"/>
      <c r="P1291" s="24"/>
      <c r="Q1291" s="24"/>
      <c r="R1291" s="24"/>
      <c r="S1291" s="24"/>
      <c r="T1291" s="24"/>
      <c r="U1291" s="24"/>
      <c r="V1291" s="24"/>
      <c r="W1291" s="24"/>
      <c r="X1291" s="24"/>
      <c r="Y1291" s="24"/>
      <c r="Z1291" s="24"/>
      <c r="AA1291" s="24"/>
      <c r="AB1291" s="24"/>
      <c r="AC1291" s="24"/>
      <c r="AD1291" s="24"/>
      <c r="AE1291" s="24"/>
      <c r="AF1291" s="24"/>
      <c r="AG1291" s="24"/>
      <c r="AH1291" s="24"/>
      <c r="AI1291" s="24"/>
      <c r="AJ1291" s="24"/>
      <c r="AK1291" s="24"/>
      <c r="AL1291" s="24"/>
      <c r="AM1291" s="24"/>
      <c r="AN1291" s="24"/>
      <c r="AO1291" s="24"/>
      <c r="AP1291" s="24"/>
      <c r="AQ1291" s="24"/>
      <c r="AR1291" s="24"/>
      <c r="AS1291" s="24"/>
      <c r="AT1291" s="24"/>
      <c r="AU1291" s="24"/>
      <c r="AV1291" s="24"/>
      <c r="AW1291" s="24"/>
      <c r="AX1291" s="24"/>
    </row>
    <row r="1292" spans="4:50" x14ac:dyDescent="0.2">
      <c r="D1292" s="24"/>
      <c r="E1292" s="24"/>
      <c r="F1292" s="24"/>
      <c r="G1292" s="24"/>
      <c r="H1292" s="24"/>
      <c r="I1292" s="24"/>
      <c r="J1292" s="24"/>
      <c r="K1292" s="24"/>
      <c r="L1292" s="24"/>
      <c r="M1292" s="24"/>
      <c r="N1292" s="24"/>
      <c r="O1292" s="24"/>
      <c r="P1292" s="24"/>
      <c r="Q1292" s="24"/>
      <c r="R1292" s="24"/>
      <c r="S1292" s="24"/>
      <c r="T1292" s="24"/>
      <c r="U1292" s="24"/>
      <c r="V1292" s="24"/>
      <c r="W1292" s="24"/>
      <c r="X1292" s="24"/>
      <c r="Y1292" s="24"/>
      <c r="Z1292" s="24"/>
      <c r="AA1292" s="24"/>
      <c r="AB1292" s="24"/>
      <c r="AC1292" s="24"/>
      <c r="AD1292" s="24"/>
      <c r="AE1292" s="24"/>
      <c r="AF1292" s="24"/>
      <c r="AG1292" s="24"/>
      <c r="AH1292" s="24"/>
      <c r="AI1292" s="24"/>
      <c r="AJ1292" s="24"/>
      <c r="AK1292" s="24"/>
      <c r="AL1292" s="24"/>
      <c r="AM1292" s="24"/>
      <c r="AN1292" s="24"/>
      <c r="AO1292" s="24"/>
      <c r="AP1292" s="24"/>
      <c r="AQ1292" s="24"/>
      <c r="AR1292" s="24"/>
      <c r="AS1292" s="24"/>
      <c r="AT1292" s="24"/>
      <c r="AU1292" s="24"/>
      <c r="AV1292" s="24"/>
      <c r="AW1292" s="24"/>
      <c r="AX1292" s="24"/>
    </row>
    <row r="1293" spans="4:50" x14ac:dyDescent="0.2">
      <c r="D1293" s="24"/>
      <c r="E1293" s="24"/>
      <c r="F1293" s="24"/>
      <c r="G1293" s="24"/>
      <c r="H1293" s="24"/>
      <c r="I1293" s="24"/>
      <c r="J1293" s="24"/>
      <c r="K1293" s="24"/>
      <c r="L1293" s="24"/>
      <c r="M1293" s="24"/>
      <c r="N1293" s="24"/>
      <c r="O1293" s="24"/>
      <c r="P1293" s="24"/>
      <c r="Q1293" s="24"/>
      <c r="R1293" s="24"/>
      <c r="S1293" s="24"/>
      <c r="T1293" s="24"/>
      <c r="U1293" s="24"/>
      <c r="V1293" s="24"/>
      <c r="W1293" s="24"/>
      <c r="X1293" s="24"/>
      <c r="Y1293" s="24"/>
      <c r="Z1293" s="24"/>
      <c r="AA1293" s="24"/>
      <c r="AB1293" s="24"/>
      <c r="AC1293" s="24"/>
      <c r="AD1293" s="24"/>
      <c r="AE1293" s="24"/>
      <c r="AF1293" s="24"/>
      <c r="AG1293" s="24"/>
      <c r="AH1293" s="24"/>
      <c r="AI1293" s="24"/>
      <c r="AJ1293" s="24"/>
      <c r="AK1293" s="24"/>
      <c r="AL1293" s="24"/>
      <c r="AM1293" s="24"/>
      <c r="AN1293" s="24"/>
      <c r="AO1293" s="24"/>
      <c r="AP1293" s="24"/>
      <c r="AQ1293" s="24"/>
      <c r="AR1293" s="24"/>
      <c r="AS1293" s="24"/>
      <c r="AT1293" s="24"/>
      <c r="AU1293" s="24"/>
      <c r="AV1293" s="24"/>
      <c r="AW1293" s="24"/>
      <c r="AX1293" s="24"/>
    </row>
    <row r="1294" spans="4:50" x14ac:dyDescent="0.2">
      <c r="D1294" s="24"/>
      <c r="E1294" s="24"/>
      <c r="F1294" s="24"/>
      <c r="G1294" s="24"/>
      <c r="H1294" s="24"/>
      <c r="I1294" s="24"/>
      <c r="J1294" s="24"/>
      <c r="K1294" s="24"/>
      <c r="L1294" s="24"/>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4"/>
      <c r="AM1294" s="24"/>
      <c r="AN1294" s="24"/>
      <c r="AO1294" s="24"/>
      <c r="AP1294" s="24"/>
      <c r="AQ1294" s="24"/>
      <c r="AR1294" s="24"/>
      <c r="AS1294" s="24"/>
      <c r="AT1294" s="24"/>
      <c r="AU1294" s="24"/>
      <c r="AV1294" s="24"/>
      <c r="AW1294" s="24"/>
      <c r="AX1294" s="24"/>
    </row>
    <row r="1295" spans="4:50" x14ac:dyDescent="0.2">
      <c r="D1295" s="24"/>
      <c r="E1295" s="24"/>
      <c r="F1295" s="24"/>
      <c r="G1295" s="24"/>
      <c r="H1295" s="24"/>
      <c r="I1295" s="24"/>
      <c r="J1295" s="24"/>
      <c r="K1295" s="24"/>
      <c r="L1295" s="24"/>
      <c r="M1295" s="24"/>
      <c r="N1295" s="24"/>
      <c r="O1295" s="24"/>
      <c r="P1295" s="24"/>
      <c r="Q1295" s="24"/>
      <c r="R1295" s="24"/>
      <c r="S1295" s="24"/>
      <c r="T1295" s="24"/>
      <c r="U1295" s="24"/>
      <c r="V1295" s="24"/>
      <c r="W1295" s="24"/>
      <c r="X1295" s="24"/>
      <c r="Y1295" s="24"/>
      <c r="Z1295" s="24"/>
      <c r="AA1295" s="24"/>
      <c r="AB1295" s="24"/>
      <c r="AC1295" s="24"/>
      <c r="AD1295" s="24"/>
      <c r="AE1295" s="24"/>
      <c r="AF1295" s="24"/>
      <c r="AG1295" s="24"/>
      <c r="AH1295" s="24"/>
      <c r="AI1295" s="24"/>
      <c r="AJ1295" s="24"/>
      <c r="AK1295" s="24"/>
      <c r="AL1295" s="24"/>
      <c r="AM1295" s="24"/>
      <c r="AN1295" s="24"/>
      <c r="AO1295" s="24"/>
      <c r="AP1295" s="24"/>
      <c r="AQ1295" s="24"/>
      <c r="AR1295" s="24"/>
      <c r="AS1295" s="24"/>
      <c r="AT1295" s="24"/>
      <c r="AU1295" s="24"/>
      <c r="AV1295" s="24"/>
      <c r="AW1295" s="24"/>
      <c r="AX1295" s="24"/>
    </row>
    <row r="1296" spans="4:50" x14ac:dyDescent="0.2">
      <c r="D1296" s="24"/>
      <c r="E1296" s="24"/>
      <c r="F1296" s="24"/>
      <c r="G1296" s="24"/>
      <c r="H1296" s="24"/>
      <c r="I1296" s="24"/>
      <c r="J1296" s="24"/>
      <c r="K1296" s="24"/>
      <c r="L1296" s="24"/>
      <c r="M1296" s="24"/>
      <c r="N1296" s="24"/>
      <c r="O1296" s="24"/>
      <c r="P1296" s="24"/>
      <c r="Q1296" s="24"/>
      <c r="R1296" s="24"/>
      <c r="S1296" s="24"/>
      <c r="T1296" s="24"/>
      <c r="U1296" s="24"/>
      <c r="V1296" s="24"/>
      <c r="W1296" s="24"/>
      <c r="X1296" s="24"/>
      <c r="Y1296" s="24"/>
      <c r="Z1296" s="24"/>
      <c r="AA1296" s="24"/>
      <c r="AB1296" s="24"/>
      <c r="AC1296" s="24"/>
      <c r="AD1296" s="24"/>
      <c r="AE1296" s="24"/>
      <c r="AF1296" s="24"/>
      <c r="AG1296" s="24"/>
      <c r="AH1296" s="24"/>
      <c r="AI1296" s="24"/>
      <c r="AJ1296" s="24"/>
      <c r="AK1296" s="24"/>
      <c r="AL1296" s="24"/>
      <c r="AM1296" s="24"/>
      <c r="AN1296" s="24"/>
      <c r="AO1296" s="24"/>
      <c r="AP1296" s="24"/>
      <c r="AQ1296" s="24"/>
      <c r="AR1296" s="24"/>
      <c r="AS1296" s="24"/>
      <c r="AT1296" s="24"/>
      <c r="AU1296" s="24"/>
      <c r="AV1296" s="24"/>
      <c r="AW1296" s="24"/>
      <c r="AX1296" s="24"/>
    </row>
    <row r="1297" spans="4:50" x14ac:dyDescent="0.2">
      <c r="D1297" s="24"/>
      <c r="E1297" s="24"/>
      <c r="F1297" s="24"/>
      <c r="G1297" s="24"/>
      <c r="H1297" s="24"/>
      <c r="I1297" s="24"/>
      <c r="J1297" s="24"/>
      <c r="K1297" s="24"/>
      <c r="L1297" s="24"/>
      <c r="M1297" s="24"/>
      <c r="N1297" s="24"/>
      <c r="O1297" s="24"/>
      <c r="P1297" s="24"/>
      <c r="Q1297" s="24"/>
      <c r="R1297" s="24"/>
      <c r="S1297" s="24"/>
      <c r="T1297" s="24"/>
      <c r="U1297" s="24"/>
      <c r="V1297" s="24"/>
      <c r="W1297" s="24"/>
      <c r="X1297" s="24"/>
      <c r="Y1297" s="24"/>
      <c r="Z1297" s="24"/>
      <c r="AA1297" s="24"/>
      <c r="AB1297" s="24"/>
      <c r="AC1297" s="24"/>
      <c r="AD1297" s="24"/>
      <c r="AE1297" s="24"/>
      <c r="AF1297" s="24"/>
      <c r="AG1297" s="24"/>
      <c r="AH1297" s="24"/>
      <c r="AI1297" s="24"/>
      <c r="AJ1297" s="24"/>
      <c r="AK1297" s="24"/>
      <c r="AL1297" s="24"/>
      <c r="AM1297" s="24"/>
      <c r="AN1297" s="24"/>
      <c r="AO1297" s="24"/>
      <c r="AP1297" s="24"/>
      <c r="AQ1297" s="24"/>
      <c r="AR1297" s="24"/>
      <c r="AS1297" s="24"/>
      <c r="AT1297" s="24"/>
      <c r="AU1297" s="24"/>
      <c r="AV1297" s="24"/>
      <c r="AW1297" s="24"/>
      <c r="AX1297" s="24"/>
    </row>
    <row r="1298" spans="4:50" x14ac:dyDescent="0.2">
      <c r="D1298" s="24"/>
      <c r="E1298" s="24"/>
      <c r="F1298" s="24"/>
      <c r="G1298" s="24"/>
      <c r="H1298" s="24"/>
      <c r="I1298" s="24"/>
      <c r="J1298" s="24"/>
      <c r="K1298" s="24"/>
      <c r="L1298" s="24"/>
      <c r="M1298" s="24"/>
      <c r="N1298" s="24"/>
      <c r="O1298" s="24"/>
      <c r="P1298" s="24"/>
      <c r="Q1298" s="24"/>
      <c r="R1298" s="24"/>
      <c r="S1298" s="24"/>
      <c r="T1298" s="24"/>
      <c r="U1298" s="24"/>
      <c r="V1298" s="24"/>
      <c r="W1298" s="24"/>
      <c r="X1298" s="24"/>
      <c r="Y1298" s="24"/>
      <c r="Z1298" s="24"/>
      <c r="AA1298" s="24"/>
      <c r="AB1298" s="24"/>
      <c r="AC1298" s="24"/>
      <c r="AD1298" s="24"/>
      <c r="AE1298" s="24"/>
      <c r="AF1298" s="24"/>
      <c r="AG1298" s="24"/>
      <c r="AH1298" s="24"/>
      <c r="AI1298" s="24"/>
      <c r="AJ1298" s="24"/>
      <c r="AK1298" s="24"/>
      <c r="AL1298" s="24"/>
      <c r="AM1298" s="24"/>
      <c r="AN1298" s="24"/>
      <c r="AO1298" s="24"/>
      <c r="AP1298" s="24"/>
      <c r="AQ1298" s="24"/>
      <c r="AR1298" s="24"/>
      <c r="AS1298" s="24"/>
      <c r="AT1298" s="24"/>
      <c r="AU1298" s="24"/>
      <c r="AV1298" s="24"/>
      <c r="AW1298" s="24"/>
      <c r="AX1298" s="24"/>
    </row>
    <row r="1299" spans="4:50" x14ac:dyDescent="0.2">
      <c r="D1299" s="24"/>
      <c r="E1299" s="24"/>
      <c r="F1299" s="24"/>
      <c r="G1299" s="24"/>
      <c r="H1299" s="24"/>
      <c r="I1299" s="24"/>
      <c r="J1299" s="24"/>
      <c r="K1299" s="24"/>
      <c r="L1299" s="24"/>
      <c r="M1299" s="24"/>
      <c r="N1299" s="24"/>
      <c r="O1299" s="24"/>
      <c r="P1299" s="24"/>
      <c r="Q1299" s="24"/>
      <c r="R1299" s="24"/>
      <c r="S1299" s="24"/>
      <c r="T1299" s="24"/>
      <c r="U1299" s="24"/>
      <c r="V1299" s="24"/>
      <c r="W1299" s="24"/>
      <c r="X1299" s="24"/>
      <c r="Y1299" s="24"/>
      <c r="Z1299" s="24"/>
      <c r="AA1299" s="24"/>
      <c r="AB1299" s="24"/>
      <c r="AC1299" s="24"/>
      <c r="AD1299" s="24"/>
      <c r="AE1299" s="24"/>
      <c r="AF1299" s="24"/>
      <c r="AG1299" s="24"/>
      <c r="AH1299" s="24"/>
      <c r="AI1299" s="24"/>
      <c r="AJ1299" s="24"/>
      <c r="AK1299" s="24"/>
      <c r="AL1299" s="24"/>
      <c r="AM1299" s="24"/>
      <c r="AN1299" s="24"/>
      <c r="AO1299" s="24"/>
      <c r="AP1299" s="24"/>
      <c r="AQ1299" s="24"/>
      <c r="AR1299" s="24"/>
      <c r="AS1299" s="24"/>
      <c r="AT1299" s="24"/>
      <c r="AU1299" s="24"/>
      <c r="AV1299" s="24"/>
      <c r="AW1299" s="24"/>
      <c r="AX1299" s="24"/>
    </row>
    <row r="1300" spans="4:50" x14ac:dyDescent="0.2">
      <c r="D1300" s="24"/>
      <c r="E1300" s="24"/>
      <c r="F1300" s="24"/>
      <c r="G1300" s="24"/>
      <c r="H1300" s="24"/>
      <c r="I1300" s="24"/>
      <c r="J1300" s="24"/>
      <c r="K1300" s="24"/>
      <c r="L1300" s="24"/>
      <c r="M1300" s="24"/>
      <c r="N1300" s="24"/>
      <c r="O1300" s="24"/>
      <c r="P1300" s="24"/>
      <c r="Q1300" s="24"/>
      <c r="R1300" s="24"/>
      <c r="S1300" s="24"/>
      <c r="T1300" s="24"/>
      <c r="U1300" s="24"/>
      <c r="V1300" s="24"/>
      <c r="W1300" s="24"/>
      <c r="X1300" s="24"/>
      <c r="Y1300" s="24"/>
      <c r="Z1300" s="24"/>
      <c r="AA1300" s="24"/>
      <c r="AB1300" s="24"/>
      <c r="AC1300" s="24"/>
      <c r="AD1300" s="24"/>
      <c r="AE1300" s="24"/>
      <c r="AF1300" s="24"/>
      <c r="AG1300" s="24"/>
      <c r="AH1300" s="24"/>
      <c r="AI1300" s="24"/>
      <c r="AJ1300" s="24"/>
      <c r="AK1300" s="24"/>
      <c r="AL1300" s="24"/>
      <c r="AM1300" s="24"/>
      <c r="AN1300" s="24"/>
      <c r="AO1300" s="24"/>
      <c r="AP1300" s="24"/>
      <c r="AQ1300" s="24"/>
      <c r="AR1300" s="24"/>
      <c r="AS1300" s="24"/>
      <c r="AT1300" s="24"/>
      <c r="AU1300" s="24"/>
      <c r="AV1300" s="24"/>
      <c r="AW1300" s="24"/>
      <c r="AX1300" s="24"/>
    </row>
    <row r="1301" spans="4:50" x14ac:dyDescent="0.2">
      <c r="D1301" s="24"/>
      <c r="E1301" s="24"/>
      <c r="F1301" s="24"/>
      <c r="G1301" s="24"/>
      <c r="H1301" s="24"/>
      <c r="I1301" s="24"/>
      <c r="J1301" s="24"/>
      <c r="K1301" s="24"/>
      <c r="L1301" s="24"/>
      <c r="M1301" s="24"/>
      <c r="N1301" s="24"/>
      <c r="O1301" s="24"/>
      <c r="P1301" s="24"/>
      <c r="Q1301" s="24"/>
      <c r="R1301" s="24"/>
      <c r="S1301" s="24"/>
      <c r="T1301" s="24"/>
      <c r="U1301" s="24"/>
      <c r="V1301" s="24"/>
      <c r="W1301" s="24"/>
      <c r="X1301" s="24"/>
      <c r="Y1301" s="24"/>
      <c r="Z1301" s="24"/>
      <c r="AA1301" s="24"/>
      <c r="AB1301" s="24"/>
      <c r="AC1301" s="24"/>
      <c r="AD1301" s="24"/>
      <c r="AE1301" s="24"/>
      <c r="AF1301" s="24"/>
      <c r="AG1301" s="24"/>
      <c r="AH1301" s="24"/>
      <c r="AI1301" s="24"/>
      <c r="AJ1301" s="24"/>
      <c r="AK1301" s="24"/>
      <c r="AL1301" s="24"/>
      <c r="AM1301" s="24"/>
      <c r="AN1301" s="24"/>
      <c r="AO1301" s="24"/>
      <c r="AP1301" s="24"/>
      <c r="AQ1301" s="24"/>
      <c r="AR1301" s="24"/>
      <c r="AS1301" s="24"/>
      <c r="AT1301" s="24"/>
      <c r="AU1301" s="24"/>
      <c r="AV1301" s="24"/>
      <c r="AW1301" s="24"/>
      <c r="AX1301" s="24"/>
    </row>
    <row r="1302" spans="4:50" x14ac:dyDescent="0.2">
      <c r="D1302" s="24"/>
      <c r="E1302" s="24"/>
      <c r="F1302" s="24"/>
      <c r="G1302" s="24"/>
      <c r="H1302" s="24"/>
      <c r="I1302" s="24"/>
      <c r="J1302" s="24"/>
      <c r="K1302" s="24"/>
      <c r="L1302" s="24"/>
      <c r="M1302" s="24"/>
      <c r="N1302" s="24"/>
      <c r="O1302" s="24"/>
      <c r="P1302" s="24"/>
      <c r="Q1302" s="24"/>
      <c r="R1302" s="24"/>
      <c r="S1302" s="24"/>
      <c r="T1302" s="24"/>
      <c r="U1302" s="24"/>
      <c r="V1302" s="24"/>
      <c r="W1302" s="24"/>
      <c r="X1302" s="24"/>
      <c r="Y1302" s="24"/>
      <c r="Z1302" s="24"/>
      <c r="AA1302" s="24"/>
      <c r="AB1302" s="24"/>
      <c r="AC1302" s="24"/>
      <c r="AD1302" s="24"/>
      <c r="AE1302" s="24"/>
      <c r="AF1302" s="24"/>
      <c r="AG1302" s="24"/>
      <c r="AH1302" s="24"/>
      <c r="AI1302" s="24"/>
      <c r="AJ1302" s="24"/>
      <c r="AK1302" s="24"/>
      <c r="AL1302" s="24"/>
      <c r="AM1302" s="24"/>
      <c r="AN1302" s="24"/>
      <c r="AO1302" s="24"/>
      <c r="AP1302" s="24"/>
      <c r="AQ1302" s="24"/>
      <c r="AR1302" s="24"/>
      <c r="AS1302" s="24"/>
      <c r="AT1302" s="24"/>
      <c r="AU1302" s="24"/>
      <c r="AV1302" s="24"/>
      <c r="AW1302" s="24"/>
      <c r="AX1302" s="24"/>
    </row>
    <row r="1303" spans="4:50" x14ac:dyDescent="0.2">
      <c r="D1303" s="24"/>
      <c r="E1303" s="24"/>
      <c r="F1303" s="24"/>
      <c r="G1303" s="24"/>
      <c r="H1303" s="24"/>
      <c r="I1303" s="24"/>
      <c r="J1303" s="24"/>
      <c r="K1303" s="24"/>
      <c r="L1303" s="24"/>
      <c r="M1303" s="24"/>
      <c r="N1303" s="24"/>
      <c r="O1303" s="24"/>
      <c r="P1303" s="24"/>
      <c r="Q1303" s="24"/>
      <c r="R1303" s="24"/>
      <c r="S1303" s="24"/>
      <c r="T1303" s="24"/>
      <c r="U1303" s="24"/>
      <c r="V1303" s="24"/>
      <c r="W1303" s="24"/>
      <c r="X1303" s="24"/>
      <c r="Y1303" s="24"/>
      <c r="Z1303" s="24"/>
      <c r="AA1303" s="24"/>
      <c r="AB1303" s="24"/>
      <c r="AC1303" s="24"/>
      <c r="AD1303" s="24"/>
      <c r="AE1303" s="24"/>
      <c r="AF1303" s="24"/>
      <c r="AG1303" s="24"/>
      <c r="AH1303" s="24"/>
      <c r="AI1303" s="24"/>
      <c r="AJ1303" s="24"/>
      <c r="AK1303" s="24"/>
      <c r="AL1303" s="24"/>
      <c r="AM1303" s="24"/>
      <c r="AN1303" s="24"/>
      <c r="AO1303" s="24"/>
      <c r="AP1303" s="24"/>
      <c r="AQ1303" s="24"/>
      <c r="AR1303" s="24"/>
      <c r="AS1303" s="24"/>
      <c r="AT1303" s="24"/>
      <c r="AU1303" s="24"/>
      <c r="AV1303" s="24"/>
      <c r="AW1303" s="24"/>
      <c r="AX1303" s="24"/>
    </row>
    <row r="1304" spans="4:50" x14ac:dyDescent="0.2">
      <c r="D1304" s="24"/>
      <c r="E1304" s="24"/>
      <c r="F1304" s="24"/>
      <c r="G1304" s="24"/>
      <c r="H1304" s="24"/>
      <c r="I1304" s="24"/>
      <c r="J1304" s="24"/>
      <c r="K1304" s="24"/>
      <c r="L1304" s="24"/>
      <c r="M1304" s="24"/>
      <c r="N1304" s="24"/>
      <c r="O1304" s="24"/>
      <c r="P1304" s="24"/>
      <c r="Q1304" s="24"/>
      <c r="R1304" s="24"/>
      <c r="S1304" s="24"/>
      <c r="T1304" s="24"/>
      <c r="U1304" s="24"/>
      <c r="V1304" s="24"/>
      <c r="W1304" s="24"/>
      <c r="X1304" s="24"/>
      <c r="Y1304" s="24"/>
      <c r="Z1304" s="24"/>
      <c r="AA1304" s="24"/>
      <c r="AB1304" s="24"/>
      <c r="AC1304" s="24"/>
      <c r="AD1304" s="24"/>
      <c r="AE1304" s="24"/>
      <c r="AF1304" s="24"/>
      <c r="AG1304" s="24"/>
      <c r="AH1304" s="24"/>
      <c r="AI1304" s="24"/>
      <c r="AJ1304" s="24"/>
      <c r="AK1304" s="24"/>
      <c r="AL1304" s="24"/>
      <c r="AM1304" s="24"/>
      <c r="AN1304" s="24"/>
      <c r="AO1304" s="24"/>
      <c r="AP1304" s="24"/>
      <c r="AQ1304" s="24"/>
      <c r="AR1304" s="24"/>
      <c r="AS1304" s="24"/>
      <c r="AT1304" s="24"/>
      <c r="AU1304" s="24"/>
      <c r="AV1304" s="24"/>
      <c r="AW1304" s="24"/>
      <c r="AX1304" s="24"/>
    </row>
    <row r="1305" spans="4:50" x14ac:dyDescent="0.2">
      <c r="D1305" s="24"/>
      <c r="E1305" s="24"/>
      <c r="F1305" s="24"/>
      <c r="G1305" s="24"/>
      <c r="H1305" s="24"/>
      <c r="I1305" s="24"/>
      <c r="J1305" s="24"/>
      <c r="K1305" s="24"/>
      <c r="L1305" s="24"/>
      <c r="M1305" s="24"/>
      <c r="N1305" s="24"/>
      <c r="O1305" s="24"/>
      <c r="P1305" s="24"/>
      <c r="Q1305" s="24"/>
      <c r="R1305" s="24"/>
      <c r="S1305" s="24"/>
      <c r="T1305" s="24"/>
      <c r="U1305" s="24"/>
      <c r="V1305" s="24"/>
      <c r="W1305" s="24"/>
      <c r="X1305" s="24"/>
      <c r="Y1305" s="24"/>
      <c r="Z1305" s="24"/>
      <c r="AA1305" s="24"/>
      <c r="AB1305" s="24"/>
      <c r="AC1305" s="24"/>
      <c r="AD1305" s="24"/>
      <c r="AE1305" s="24"/>
      <c r="AF1305" s="24"/>
      <c r="AG1305" s="24"/>
      <c r="AH1305" s="24"/>
      <c r="AI1305" s="24"/>
      <c r="AJ1305" s="24"/>
      <c r="AK1305" s="24"/>
      <c r="AL1305" s="24"/>
      <c r="AM1305" s="24"/>
      <c r="AN1305" s="24"/>
      <c r="AO1305" s="24"/>
      <c r="AP1305" s="24"/>
      <c r="AQ1305" s="24"/>
      <c r="AR1305" s="24"/>
      <c r="AS1305" s="24"/>
      <c r="AT1305" s="24"/>
      <c r="AU1305" s="24"/>
      <c r="AV1305" s="24"/>
      <c r="AW1305" s="24"/>
      <c r="AX1305" s="24"/>
    </row>
    <row r="1306" spans="4:50" x14ac:dyDescent="0.2">
      <c r="D1306" s="24"/>
      <c r="E1306" s="24"/>
      <c r="F1306" s="24"/>
      <c r="G1306" s="24"/>
      <c r="H1306" s="24"/>
      <c r="I1306" s="24"/>
      <c r="J1306" s="24"/>
      <c r="K1306" s="24"/>
      <c r="L1306" s="24"/>
      <c r="M1306" s="24"/>
      <c r="N1306" s="24"/>
      <c r="O1306" s="24"/>
      <c r="P1306" s="24"/>
      <c r="Q1306" s="24"/>
      <c r="R1306" s="24"/>
      <c r="S1306" s="24"/>
      <c r="T1306" s="24"/>
      <c r="U1306" s="24"/>
      <c r="V1306" s="24"/>
      <c r="W1306" s="24"/>
      <c r="X1306" s="24"/>
      <c r="Y1306" s="24"/>
      <c r="Z1306" s="24"/>
      <c r="AA1306" s="24"/>
      <c r="AB1306" s="24"/>
      <c r="AC1306" s="24"/>
      <c r="AD1306" s="24"/>
      <c r="AE1306" s="24"/>
      <c r="AF1306" s="24"/>
      <c r="AG1306" s="24"/>
      <c r="AH1306" s="24"/>
      <c r="AI1306" s="24"/>
      <c r="AJ1306" s="24"/>
      <c r="AK1306" s="24"/>
      <c r="AL1306" s="24"/>
      <c r="AM1306" s="24"/>
      <c r="AN1306" s="24"/>
      <c r="AO1306" s="24"/>
      <c r="AP1306" s="24"/>
      <c r="AQ1306" s="24"/>
      <c r="AR1306" s="24"/>
      <c r="AS1306" s="24"/>
      <c r="AT1306" s="24"/>
      <c r="AU1306" s="24"/>
      <c r="AV1306" s="24"/>
      <c r="AW1306" s="24"/>
      <c r="AX1306" s="24"/>
    </row>
    <row r="1307" spans="4:50" x14ac:dyDescent="0.2">
      <c r="D1307" s="24"/>
      <c r="E1307" s="24"/>
      <c r="F1307" s="24"/>
      <c r="G1307" s="24"/>
      <c r="H1307" s="24"/>
      <c r="I1307" s="24"/>
      <c r="J1307" s="24"/>
      <c r="K1307" s="24"/>
      <c r="L1307" s="24"/>
      <c r="M1307" s="24"/>
      <c r="N1307" s="24"/>
      <c r="O1307" s="24"/>
      <c r="P1307" s="24"/>
      <c r="Q1307" s="24"/>
      <c r="R1307" s="24"/>
      <c r="S1307" s="24"/>
      <c r="T1307" s="24"/>
      <c r="U1307" s="24"/>
      <c r="V1307" s="24"/>
      <c r="W1307" s="24"/>
      <c r="X1307" s="24"/>
      <c r="Y1307" s="24"/>
      <c r="Z1307" s="24"/>
      <c r="AA1307" s="24"/>
      <c r="AB1307" s="24"/>
      <c r="AC1307" s="24"/>
      <c r="AD1307" s="24"/>
      <c r="AE1307" s="24"/>
      <c r="AF1307" s="24"/>
      <c r="AG1307" s="24"/>
      <c r="AH1307" s="24"/>
      <c r="AI1307" s="24"/>
      <c r="AJ1307" s="24"/>
      <c r="AK1307" s="24"/>
      <c r="AL1307" s="24"/>
      <c r="AM1307" s="24"/>
      <c r="AN1307" s="24"/>
      <c r="AO1307" s="24"/>
      <c r="AP1307" s="24"/>
      <c r="AQ1307" s="24"/>
      <c r="AR1307" s="24"/>
      <c r="AS1307" s="24"/>
      <c r="AT1307" s="24"/>
      <c r="AU1307" s="24"/>
      <c r="AV1307" s="24"/>
      <c r="AW1307" s="24"/>
      <c r="AX1307" s="24"/>
    </row>
    <row r="1308" spans="4:50" x14ac:dyDescent="0.2">
      <c r="D1308" s="24"/>
      <c r="E1308" s="24"/>
      <c r="F1308" s="24"/>
      <c r="G1308" s="24"/>
      <c r="H1308" s="24"/>
      <c r="I1308" s="24"/>
      <c r="J1308" s="24"/>
      <c r="K1308" s="24"/>
      <c r="L1308" s="24"/>
      <c r="M1308" s="24"/>
      <c r="N1308" s="24"/>
      <c r="O1308" s="24"/>
      <c r="P1308" s="24"/>
      <c r="Q1308" s="24"/>
      <c r="R1308" s="24"/>
      <c r="S1308" s="24"/>
      <c r="T1308" s="24"/>
      <c r="U1308" s="24"/>
      <c r="V1308" s="24"/>
      <c r="W1308" s="24"/>
      <c r="X1308" s="24"/>
      <c r="Y1308" s="24"/>
      <c r="Z1308" s="24"/>
      <c r="AA1308" s="24"/>
      <c r="AB1308" s="24"/>
      <c r="AC1308" s="24"/>
      <c r="AD1308" s="24"/>
      <c r="AE1308" s="24"/>
      <c r="AF1308" s="24"/>
      <c r="AG1308" s="24"/>
      <c r="AH1308" s="24"/>
      <c r="AI1308" s="24"/>
      <c r="AJ1308" s="24"/>
      <c r="AK1308" s="24"/>
      <c r="AL1308" s="24"/>
      <c r="AM1308" s="24"/>
      <c r="AN1308" s="24"/>
      <c r="AO1308" s="24"/>
      <c r="AP1308" s="24"/>
      <c r="AQ1308" s="24"/>
      <c r="AR1308" s="24"/>
      <c r="AS1308" s="24"/>
      <c r="AT1308" s="24"/>
      <c r="AU1308" s="24"/>
      <c r="AV1308" s="24"/>
      <c r="AW1308" s="24"/>
      <c r="AX1308" s="24"/>
    </row>
    <row r="1309" spans="4:50" x14ac:dyDescent="0.2">
      <c r="D1309" s="24"/>
      <c r="E1309" s="24"/>
      <c r="F1309" s="24"/>
      <c r="G1309" s="24"/>
      <c r="H1309" s="24"/>
      <c r="I1309" s="24"/>
      <c r="J1309" s="24"/>
      <c r="K1309" s="24"/>
      <c r="L1309" s="24"/>
      <c r="M1309" s="24"/>
      <c r="N1309" s="24"/>
      <c r="O1309" s="24"/>
      <c r="P1309" s="24"/>
      <c r="Q1309" s="24"/>
      <c r="R1309" s="24"/>
      <c r="S1309" s="24"/>
      <c r="T1309" s="24"/>
      <c r="U1309" s="24"/>
      <c r="V1309" s="24"/>
      <c r="W1309" s="24"/>
      <c r="X1309" s="24"/>
      <c r="Y1309" s="24"/>
      <c r="Z1309" s="24"/>
      <c r="AA1309" s="24"/>
      <c r="AB1309" s="24"/>
      <c r="AC1309" s="24"/>
      <c r="AD1309" s="24"/>
      <c r="AE1309" s="24"/>
      <c r="AF1309" s="24"/>
      <c r="AG1309" s="24"/>
      <c r="AH1309" s="24"/>
      <c r="AI1309" s="24"/>
      <c r="AJ1309" s="24"/>
      <c r="AK1309" s="24"/>
      <c r="AL1309" s="24"/>
      <c r="AM1309" s="24"/>
      <c r="AN1309" s="24"/>
      <c r="AO1309" s="24"/>
      <c r="AP1309" s="24"/>
      <c r="AQ1309" s="24"/>
      <c r="AR1309" s="24"/>
      <c r="AS1309" s="24"/>
      <c r="AT1309" s="24"/>
      <c r="AU1309" s="24"/>
      <c r="AV1309" s="24"/>
      <c r="AW1309" s="24"/>
      <c r="AX1309" s="24"/>
    </row>
    <row r="1310" spans="4:50" x14ac:dyDescent="0.2">
      <c r="D1310" s="24"/>
      <c r="E1310" s="24"/>
      <c r="F1310" s="24"/>
      <c r="G1310" s="24"/>
      <c r="H1310" s="24"/>
      <c r="I1310" s="24"/>
      <c r="J1310" s="24"/>
      <c r="K1310" s="24"/>
      <c r="L1310" s="24"/>
      <c r="M1310" s="24"/>
      <c r="N1310" s="24"/>
      <c r="O1310" s="24"/>
      <c r="P1310" s="24"/>
      <c r="Q1310" s="24"/>
      <c r="R1310" s="24"/>
      <c r="S1310" s="24"/>
      <c r="T1310" s="24"/>
      <c r="U1310" s="24"/>
      <c r="V1310" s="24"/>
      <c r="W1310" s="24"/>
      <c r="X1310" s="24"/>
      <c r="Y1310" s="24"/>
      <c r="Z1310" s="24"/>
      <c r="AA1310" s="24"/>
      <c r="AB1310" s="24"/>
      <c r="AC1310" s="24"/>
      <c r="AD1310" s="24"/>
      <c r="AE1310" s="24"/>
      <c r="AF1310" s="24"/>
      <c r="AG1310" s="24"/>
      <c r="AH1310" s="24"/>
      <c r="AI1310" s="24"/>
      <c r="AJ1310" s="24"/>
      <c r="AK1310" s="24"/>
      <c r="AL1310" s="24"/>
      <c r="AM1310" s="24"/>
      <c r="AN1310" s="24"/>
      <c r="AO1310" s="24"/>
      <c r="AP1310" s="24"/>
      <c r="AQ1310" s="24"/>
      <c r="AR1310" s="24"/>
      <c r="AS1310" s="24"/>
      <c r="AT1310" s="24"/>
      <c r="AU1310" s="24"/>
      <c r="AV1310" s="24"/>
      <c r="AW1310" s="24"/>
      <c r="AX1310" s="24"/>
    </row>
    <row r="1311" spans="4:50" x14ac:dyDescent="0.2">
      <c r="D1311" s="24"/>
      <c r="E1311" s="24"/>
      <c r="F1311" s="24"/>
      <c r="G1311" s="24"/>
      <c r="H1311" s="24"/>
      <c r="I1311" s="24"/>
      <c r="J1311" s="24"/>
      <c r="K1311" s="24"/>
      <c r="L1311" s="24"/>
      <c r="M1311" s="24"/>
      <c r="N1311" s="24"/>
      <c r="O1311" s="24"/>
      <c r="P1311" s="24"/>
      <c r="Q1311" s="24"/>
      <c r="R1311" s="24"/>
      <c r="S1311" s="24"/>
      <c r="T1311" s="24"/>
      <c r="U1311" s="24"/>
      <c r="V1311" s="24"/>
      <c r="W1311" s="24"/>
      <c r="X1311" s="24"/>
      <c r="Y1311" s="24"/>
      <c r="Z1311" s="24"/>
      <c r="AA1311" s="24"/>
      <c r="AB1311" s="24"/>
      <c r="AC1311" s="24"/>
      <c r="AD1311" s="24"/>
      <c r="AE1311" s="24"/>
      <c r="AF1311" s="24"/>
      <c r="AG1311" s="24"/>
      <c r="AH1311" s="24"/>
      <c r="AI1311" s="24"/>
      <c r="AJ1311" s="24"/>
      <c r="AK1311" s="24"/>
      <c r="AL1311" s="24"/>
      <c r="AM1311" s="24"/>
      <c r="AN1311" s="24"/>
      <c r="AO1311" s="24"/>
      <c r="AP1311" s="24"/>
      <c r="AQ1311" s="24"/>
      <c r="AR1311" s="24"/>
      <c r="AS1311" s="24"/>
      <c r="AT1311" s="24"/>
      <c r="AU1311" s="24"/>
      <c r="AV1311" s="24"/>
      <c r="AW1311" s="24"/>
      <c r="AX1311" s="24"/>
    </row>
    <row r="1312" spans="4:50" x14ac:dyDescent="0.2">
      <c r="D1312" s="24"/>
      <c r="E1312" s="24"/>
      <c r="F1312" s="24"/>
      <c r="G1312" s="24"/>
      <c r="H1312" s="24"/>
      <c r="I1312" s="24"/>
      <c r="J1312" s="24"/>
      <c r="K1312" s="24"/>
      <c r="L1312" s="24"/>
      <c r="M1312" s="24"/>
      <c r="N1312" s="24"/>
      <c r="O1312" s="24"/>
      <c r="P1312" s="24"/>
      <c r="Q1312" s="24"/>
      <c r="R1312" s="24"/>
      <c r="S1312" s="24"/>
      <c r="T1312" s="24"/>
      <c r="U1312" s="24"/>
      <c r="V1312" s="24"/>
      <c r="W1312" s="24"/>
      <c r="X1312" s="24"/>
      <c r="Y1312" s="24"/>
      <c r="Z1312" s="24"/>
      <c r="AA1312" s="24"/>
      <c r="AB1312" s="24"/>
      <c r="AC1312" s="24"/>
      <c r="AD1312" s="24"/>
      <c r="AE1312" s="24"/>
      <c r="AF1312" s="24"/>
      <c r="AG1312" s="24"/>
      <c r="AH1312" s="24"/>
      <c r="AI1312" s="24"/>
      <c r="AJ1312" s="24"/>
      <c r="AK1312" s="24"/>
      <c r="AL1312" s="24"/>
      <c r="AM1312" s="24"/>
      <c r="AN1312" s="24"/>
      <c r="AO1312" s="24"/>
      <c r="AP1312" s="24"/>
      <c r="AQ1312" s="24"/>
      <c r="AR1312" s="24"/>
      <c r="AS1312" s="24"/>
      <c r="AT1312" s="24"/>
      <c r="AU1312" s="24"/>
      <c r="AV1312" s="24"/>
      <c r="AW1312" s="24"/>
      <c r="AX1312" s="24"/>
    </row>
    <row r="1313" spans="4:50" x14ac:dyDescent="0.2">
      <c r="D1313" s="24"/>
      <c r="E1313" s="24"/>
      <c r="F1313" s="24"/>
      <c r="G1313" s="24"/>
      <c r="H1313" s="24"/>
      <c r="I1313" s="24"/>
      <c r="J1313" s="24"/>
      <c r="K1313" s="24"/>
      <c r="L1313" s="24"/>
      <c r="M1313" s="24"/>
      <c r="N1313" s="24"/>
      <c r="O1313" s="24"/>
      <c r="P1313" s="24"/>
      <c r="Q1313" s="24"/>
      <c r="R1313" s="24"/>
      <c r="S1313" s="24"/>
      <c r="T1313" s="24"/>
      <c r="U1313" s="24"/>
      <c r="V1313" s="24"/>
      <c r="W1313" s="24"/>
      <c r="X1313" s="24"/>
      <c r="Y1313" s="24"/>
      <c r="Z1313" s="24"/>
      <c r="AA1313" s="24"/>
      <c r="AB1313" s="24"/>
      <c r="AC1313" s="24"/>
      <c r="AD1313" s="24"/>
      <c r="AE1313" s="24"/>
      <c r="AF1313" s="24"/>
      <c r="AG1313" s="24"/>
      <c r="AH1313" s="24"/>
      <c r="AI1313" s="24"/>
      <c r="AJ1313" s="24"/>
      <c r="AK1313" s="24"/>
      <c r="AL1313" s="24"/>
      <c r="AM1313" s="24"/>
      <c r="AN1313" s="24"/>
      <c r="AO1313" s="24"/>
      <c r="AP1313" s="24"/>
      <c r="AQ1313" s="24"/>
      <c r="AR1313" s="24"/>
      <c r="AS1313" s="24"/>
      <c r="AT1313" s="24"/>
      <c r="AU1313" s="24"/>
      <c r="AV1313" s="24"/>
      <c r="AW1313" s="24"/>
      <c r="AX1313" s="24"/>
    </row>
    <row r="1314" spans="4:50" x14ac:dyDescent="0.2">
      <c r="D1314" s="24"/>
      <c r="E1314" s="24"/>
      <c r="F1314" s="24"/>
      <c r="G1314" s="24"/>
      <c r="H1314" s="24"/>
      <c r="I1314" s="24"/>
      <c r="J1314" s="24"/>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row>
    <row r="1315" spans="4:50" x14ac:dyDescent="0.2">
      <c r="D1315" s="24"/>
      <c r="E1315" s="24"/>
      <c r="F1315" s="24"/>
      <c r="G1315" s="24"/>
      <c r="H1315" s="24"/>
      <c r="I1315" s="24"/>
      <c r="J1315" s="24"/>
      <c r="K1315" s="24"/>
      <c r="L1315" s="24"/>
      <c r="M1315" s="24"/>
      <c r="N1315" s="24"/>
      <c r="O1315" s="24"/>
      <c r="P1315" s="24"/>
      <c r="Q1315" s="24"/>
      <c r="R1315" s="24"/>
      <c r="S1315" s="24"/>
      <c r="T1315" s="24"/>
      <c r="U1315" s="24"/>
      <c r="V1315" s="24"/>
      <c r="W1315" s="24"/>
      <c r="X1315" s="24"/>
      <c r="Y1315" s="24"/>
      <c r="Z1315" s="24"/>
      <c r="AA1315" s="24"/>
      <c r="AB1315" s="24"/>
      <c r="AC1315" s="24"/>
      <c r="AD1315" s="24"/>
      <c r="AE1315" s="24"/>
      <c r="AF1315" s="24"/>
      <c r="AG1315" s="24"/>
      <c r="AH1315" s="24"/>
      <c r="AI1315" s="24"/>
      <c r="AJ1315" s="24"/>
      <c r="AK1315" s="24"/>
      <c r="AL1315" s="24"/>
      <c r="AM1315" s="24"/>
      <c r="AN1315" s="24"/>
      <c r="AO1315" s="24"/>
      <c r="AP1315" s="24"/>
      <c r="AQ1315" s="24"/>
      <c r="AR1315" s="24"/>
      <c r="AS1315" s="24"/>
      <c r="AT1315" s="24"/>
      <c r="AU1315" s="24"/>
      <c r="AV1315" s="24"/>
      <c r="AW1315" s="24"/>
      <c r="AX1315" s="24"/>
    </row>
    <row r="1316" spans="4:50" x14ac:dyDescent="0.2">
      <c r="D1316" s="24"/>
      <c r="E1316" s="24"/>
      <c r="F1316" s="24"/>
      <c r="G1316" s="24"/>
      <c r="H1316" s="24"/>
      <c r="I1316" s="24"/>
      <c r="J1316" s="24"/>
      <c r="K1316" s="24"/>
      <c r="L1316" s="24"/>
      <c r="M1316" s="24"/>
      <c r="N1316" s="24"/>
      <c r="O1316" s="24"/>
      <c r="P1316" s="24"/>
      <c r="Q1316" s="24"/>
      <c r="R1316" s="24"/>
      <c r="S1316" s="24"/>
      <c r="T1316" s="24"/>
      <c r="U1316" s="24"/>
      <c r="V1316" s="24"/>
      <c r="W1316" s="24"/>
      <c r="X1316" s="24"/>
      <c r="Y1316" s="24"/>
      <c r="Z1316" s="24"/>
      <c r="AA1316" s="24"/>
      <c r="AB1316" s="24"/>
      <c r="AC1316" s="24"/>
      <c r="AD1316" s="24"/>
      <c r="AE1316" s="24"/>
      <c r="AF1316" s="24"/>
      <c r="AG1316" s="24"/>
      <c r="AH1316" s="24"/>
      <c r="AI1316" s="24"/>
      <c r="AJ1316" s="24"/>
      <c r="AK1316" s="24"/>
      <c r="AL1316" s="24"/>
      <c r="AM1316" s="24"/>
      <c r="AN1316" s="24"/>
      <c r="AO1316" s="24"/>
      <c r="AP1316" s="24"/>
      <c r="AQ1316" s="24"/>
      <c r="AR1316" s="24"/>
      <c r="AS1316" s="24"/>
      <c r="AT1316" s="24"/>
      <c r="AU1316" s="24"/>
      <c r="AV1316" s="24"/>
      <c r="AW1316" s="24"/>
      <c r="AX1316" s="24"/>
    </row>
    <row r="1317" spans="4:50" x14ac:dyDescent="0.2">
      <c r="D1317" s="24"/>
      <c r="E1317" s="24"/>
      <c r="F1317" s="24"/>
      <c r="G1317" s="24"/>
      <c r="H1317" s="24"/>
      <c r="I1317" s="24"/>
      <c r="J1317" s="24"/>
      <c r="K1317" s="24"/>
      <c r="L1317" s="24"/>
      <c r="M1317" s="24"/>
      <c r="N1317" s="24"/>
      <c r="O1317" s="24"/>
      <c r="P1317" s="24"/>
      <c r="Q1317" s="24"/>
      <c r="R1317" s="24"/>
      <c r="S1317" s="24"/>
      <c r="T1317" s="24"/>
      <c r="U1317" s="24"/>
      <c r="V1317" s="24"/>
      <c r="W1317" s="24"/>
      <c r="X1317" s="24"/>
      <c r="Y1317" s="24"/>
      <c r="Z1317" s="24"/>
      <c r="AA1317" s="24"/>
      <c r="AB1317" s="24"/>
      <c r="AC1317" s="24"/>
      <c r="AD1317" s="24"/>
      <c r="AE1317" s="24"/>
      <c r="AF1317" s="24"/>
      <c r="AG1317" s="24"/>
      <c r="AH1317" s="24"/>
      <c r="AI1317" s="24"/>
      <c r="AJ1317" s="24"/>
      <c r="AK1317" s="24"/>
      <c r="AL1317" s="24"/>
      <c r="AM1317" s="24"/>
      <c r="AN1317" s="24"/>
      <c r="AO1317" s="24"/>
      <c r="AP1317" s="24"/>
      <c r="AQ1317" s="24"/>
      <c r="AR1317" s="24"/>
      <c r="AS1317" s="24"/>
      <c r="AT1317" s="24"/>
      <c r="AU1317" s="24"/>
      <c r="AV1317" s="24"/>
      <c r="AW1317" s="24"/>
      <c r="AX1317" s="24"/>
    </row>
    <row r="1318" spans="4:50" x14ac:dyDescent="0.2">
      <c r="D1318" s="24"/>
      <c r="E1318" s="24"/>
      <c r="F1318" s="24"/>
      <c r="G1318" s="24"/>
      <c r="H1318" s="24"/>
      <c r="I1318" s="24"/>
      <c r="J1318" s="24"/>
      <c r="K1318" s="24"/>
      <c r="L1318" s="24"/>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4"/>
      <c r="AM1318" s="24"/>
      <c r="AN1318" s="24"/>
      <c r="AO1318" s="24"/>
      <c r="AP1318" s="24"/>
      <c r="AQ1318" s="24"/>
      <c r="AR1318" s="24"/>
      <c r="AS1318" s="24"/>
      <c r="AT1318" s="24"/>
      <c r="AU1318" s="24"/>
      <c r="AV1318" s="24"/>
      <c r="AW1318" s="24"/>
      <c r="AX1318" s="24"/>
    </row>
    <row r="1319" spans="4:50" x14ac:dyDescent="0.2">
      <c r="D1319" s="24"/>
      <c r="E1319" s="24"/>
      <c r="F1319" s="24"/>
      <c r="G1319" s="24"/>
      <c r="H1319" s="24"/>
      <c r="I1319" s="24"/>
      <c r="J1319" s="24"/>
      <c r="K1319" s="24"/>
      <c r="L1319" s="24"/>
      <c r="M1319" s="24"/>
      <c r="N1319" s="24"/>
      <c r="O1319" s="24"/>
      <c r="P1319" s="24"/>
      <c r="Q1319" s="24"/>
      <c r="R1319" s="24"/>
      <c r="S1319" s="24"/>
      <c r="T1319" s="24"/>
      <c r="U1319" s="24"/>
      <c r="V1319" s="24"/>
      <c r="W1319" s="24"/>
      <c r="X1319" s="24"/>
      <c r="Y1319" s="24"/>
      <c r="Z1319" s="24"/>
      <c r="AA1319" s="24"/>
      <c r="AB1319" s="24"/>
      <c r="AC1319" s="24"/>
      <c r="AD1319" s="24"/>
      <c r="AE1319" s="24"/>
      <c r="AF1319" s="24"/>
      <c r="AG1319" s="24"/>
      <c r="AH1319" s="24"/>
      <c r="AI1319" s="24"/>
      <c r="AJ1319" s="24"/>
      <c r="AK1319" s="24"/>
      <c r="AL1319" s="24"/>
      <c r="AM1319" s="24"/>
      <c r="AN1319" s="24"/>
      <c r="AO1319" s="24"/>
      <c r="AP1319" s="24"/>
      <c r="AQ1319" s="24"/>
      <c r="AR1319" s="24"/>
      <c r="AS1319" s="24"/>
      <c r="AT1319" s="24"/>
      <c r="AU1319" s="24"/>
      <c r="AV1319" s="24"/>
      <c r="AW1319" s="24"/>
      <c r="AX1319" s="24"/>
    </row>
    <row r="1320" spans="4:50" x14ac:dyDescent="0.2">
      <c r="D1320" s="24"/>
      <c r="E1320" s="24"/>
      <c r="F1320" s="24"/>
      <c r="G1320" s="24"/>
      <c r="H1320" s="24"/>
      <c r="I1320" s="24"/>
      <c r="J1320" s="24"/>
      <c r="K1320" s="24"/>
      <c r="L1320" s="24"/>
      <c r="M1320" s="24"/>
      <c r="N1320" s="24"/>
      <c r="O1320" s="24"/>
      <c r="P1320" s="24"/>
      <c r="Q1320" s="24"/>
      <c r="R1320" s="24"/>
      <c r="S1320" s="24"/>
      <c r="T1320" s="24"/>
      <c r="U1320" s="24"/>
      <c r="V1320" s="24"/>
      <c r="W1320" s="24"/>
      <c r="X1320" s="24"/>
      <c r="Y1320" s="24"/>
      <c r="Z1320" s="24"/>
      <c r="AA1320" s="24"/>
      <c r="AB1320" s="24"/>
      <c r="AC1320" s="24"/>
      <c r="AD1320" s="24"/>
      <c r="AE1320" s="24"/>
      <c r="AF1320" s="24"/>
      <c r="AG1320" s="24"/>
      <c r="AH1320" s="24"/>
      <c r="AI1320" s="24"/>
      <c r="AJ1320" s="24"/>
      <c r="AK1320" s="24"/>
      <c r="AL1320" s="24"/>
      <c r="AM1320" s="24"/>
      <c r="AN1320" s="24"/>
      <c r="AO1320" s="24"/>
      <c r="AP1320" s="24"/>
      <c r="AQ1320" s="24"/>
      <c r="AR1320" s="24"/>
      <c r="AS1320" s="24"/>
      <c r="AT1320" s="24"/>
      <c r="AU1320" s="24"/>
      <c r="AV1320" s="24"/>
      <c r="AW1320" s="24"/>
      <c r="AX1320" s="24"/>
    </row>
    <row r="1321" spans="4:50" x14ac:dyDescent="0.2">
      <c r="D1321" s="24"/>
      <c r="E1321" s="24"/>
      <c r="F1321" s="24"/>
      <c r="G1321" s="24"/>
      <c r="H1321" s="24"/>
      <c r="I1321" s="24"/>
      <c r="J1321" s="24"/>
      <c r="K1321" s="24"/>
      <c r="L1321" s="24"/>
      <c r="M1321" s="24"/>
      <c r="N1321" s="24"/>
      <c r="O1321" s="24"/>
      <c r="P1321" s="24"/>
      <c r="Q1321" s="24"/>
      <c r="R1321" s="24"/>
      <c r="S1321" s="24"/>
      <c r="T1321" s="24"/>
      <c r="U1321" s="24"/>
      <c r="V1321" s="24"/>
      <c r="W1321" s="24"/>
      <c r="X1321" s="24"/>
      <c r="Y1321" s="24"/>
      <c r="Z1321" s="24"/>
      <c r="AA1321" s="24"/>
      <c r="AB1321" s="24"/>
      <c r="AC1321" s="24"/>
      <c r="AD1321" s="24"/>
      <c r="AE1321" s="24"/>
      <c r="AF1321" s="24"/>
      <c r="AG1321" s="24"/>
      <c r="AH1321" s="24"/>
      <c r="AI1321" s="24"/>
      <c r="AJ1321" s="24"/>
      <c r="AK1321" s="24"/>
      <c r="AL1321" s="24"/>
      <c r="AM1321" s="24"/>
      <c r="AN1321" s="24"/>
      <c r="AO1321" s="24"/>
      <c r="AP1321" s="24"/>
      <c r="AQ1321" s="24"/>
      <c r="AR1321" s="24"/>
      <c r="AS1321" s="24"/>
      <c r="AT1321" s="24"/>
      <c r="AU1321" s="24"/>
      <c r="AV1321" s="24"/>
      <c r="AW1321" s="24"/>
      <c r="AX1321" s="24"/>
    </row>
    <row r="1322" spans="4:50" x14ac:dyDescent="0.2">
      <c r="D1322" s="24"/>
      <c r="E1322" s="24"/>
      <c r="F1322" s="24"/>
      <c r="G1322" s="24"/>
      <c r="H1322" s="24"/>
      <c r="I1322" s="24"/>
      <c r="J1322" s="24"/>
      <c r="K1322" s="24"/>
      <c r="L1322" s="24"/>
      <c r="M1322" s="24"/>
      <c r="N1322" s="24"/>
      <c r="O1322" s="24"/>
      <c r="P1322" s="24"/>
      <c r="Q1322" s="24"/>
      <c r="R1322" s="24"/>
      <c r="S1322" s="24"/>
      <c r="T1322" s="24"/>
      <c r="U1322" s="24"/>
      <c r="V1322" s="24"/>
      <c r="W1322" s="24"/>
      <c r="X1322" s="24"/>
      <c r="Y1322" s="24"/>
      <c r="Z1322" s="24"/>
      <c r="AA1322" s="24"/>
      <c r="AB1322" s="24"/>
      <c r="AC1322" s="24"/>
      <c r="AD1322" s="24"/>
      <c r="AE1322" s="24"/>
      <c r="AF1322" s="24"/>
      <c r="AG1322" s="24"/>
      <c r="AH1322" s="24"/>
      <c r="AI1322" s="24"/>
      <c r="AJ1322" s="24"/>
      <c r="AK1322" s="24"/>
      <c r="AL1322" s="24"/>
      <c r="AM1322" s="24"/>
      <c r="AN1322" s="24"/>
      <c r="AO1322" s="24"/>
      <c r="AP1322" s="24"/>
      <c r="AQ1322" s="24"/>
      <c r="AR1322" s="24"/>
      <c r="AS1322" s="24"/>
      <c r="AT1322" s="24"/>
      <c r="AU1322" s="24"/>
      <c r="AV1322" s="24"/>
      <c r="AW1322" s="24"/>
      <c r="AX1322" s="24"/>
    </row>
    <row r="1323" spans="4:50" x14ac:dyDescent="0.2">
      <c r="D1323" s="24"/>
      <c r="E1323" s="24"/>
      <c r="F1323" s="24"/>
      <c r="G1323" s="24"/>
      <c r="H1323" s="24"/>
      <c r="I1323" s="24"/>
      <c r="J1323" s="24"/>
      <c r="K1323" s="24"/>
      <c r="L1323" s="24"/>
      <c r="M1323" s="24"/>
      <c r="N1323" s="24"/>
      <c r="O1323" s="24"/>
      <c r="P1323" s="24"/>
      <c r="Q1323" s="24"/>
      <c r="R1323" s="24"/>
      <c r="S1323" s="24"/>
      <c r="T1323" s="24"/>
      <c r="U1323" s="24"/>
      <c r="V1323" s="24"/>
      <c r="W1323" s="24"/>
      <c r="X1323" s="24"/>
      <c r="Y1323" s="24"/>
      <c r="Z1323" s="24"/>
      <c r="AA1323" s="24"/>
      <c r="AB1323" s="24"/>
      <c r="AC1323" s="24"/>
      <c r="AD1323" s="24"/>
      <c r="AE1323" s="24"/>
      <c r="AF1323" s="24"/>
      <c r="AG1323" s="24"/>
      <c r="AH1323" s="24"/>
      <c r="AI1323" s="24"/>
      <c r="AJ1323" s="24"/>
      <c r="AK1323" s="24"/>
      <c r="AL1323" s="24"/>
      <c r="AM1323" s="24"/>
      <c r="AN1323" s="24"/>
      <c r="AO1323" s="24"/>
      <c r="AP1323" s="24"/>
      <c r="AQ1323" s="24"/>
      <c r="AR1323" s="24"/>
      <c r="AS1323" s="24"/>
      <c r="AT1323" s="24"/>
      <c r="AU1323" s="24"/>
      <c r="AV1323" s="24"/>
      <c r="AW1323" s="24"/>
      <c r="AX1323" s="24"/>
    </row>
    <row r="1324" spans="4:50" x14ac:dyDescent="0.2">
      <c r="D1324" s="24"/>
      <c r="E1324" s="24"/>
      <c r="F1324" s="24"/>
      <c r="G1324" s="24"/>
      <c r="H1324" s="24"/>
      <c r="I1324" s="24"/>
      <c r="J1324" s="24"/>
      <c r="K1324" s="24"/>
      <c r="L1324" s="24"/>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4"/>
      <c r="AM1324" s="24"/>
      <c r="AN1324" s="24"/>
      <c r="AO1324" s="24"/>
      <c r="AP1324" s="24"/>
      <c r="AQ1324" s="24"/>
      <c r="AR1324" s="24"/>
      <c r="AS1324" s="24"/>
      <c r="AT1324" s="24"/>
      <c r="AU1324" s="24"/>
      <c r="AV1324" s="24"/>
      <c r="AW1324" s="24"/>
      <c r="AX1324" s="24"/>
    </row>
    <row r="1325" spans="4:50" x14ac:dyDescent="0.2">
      <c r="D1325" s="24"/>
      <c r="E1325" s="24"/>
      <c r="F1325" s="24"/>
      <c r="G1325" s="24"/>
      <c r="H1325" s="24"/>
      <c r="I1325" s="24"/>
      <c r="J1325" s="24"/>
      <c r="K1325" s="24"/>
      <c r="L1325" s="24"/>
      <c r="M1325" s="24"/>
      <c r="N1325" s="24"/>
      <c r="O1325" s="24"/>
      <c r="P1325" s="24"/>
      <c r="Q1325" s="24"/>
      <c r="R1325" s="24"/>
      <c r="S1325" s="24"/>
      <c r="T1325" s="24"/>
      <c r="U1325" s="24"/>
      <c r="V1325" s="24"/>
      <c r="W1325" s="24"/>
      <c r="X1325" s="24"/>
      <c r="Y1325" s="24"/>
      <c r="Z1325" s="24"/>
      <c r="AA1325" s="24"/>
      <c r="AB1325" s="24"/>
      <c r="AC1325" s="24"/>
      <c r="AD1325" s="24"/>
      <c r="AE1325" s="24"/>
      <c r="AF1325" s="24"/>
      <c r="AG1325" s="24"/>
      <c r="AH1325" s="24"/>
      <c r="AI1325" s="24"/>
      <c r="AJ1325" s="24"/>
      <c r="AK1325" s="24"/>
      <c r="AL1325" s="24"/>
      <c r="AM1325" s="24"/>
      <c r="AN1325" s="24"/>
      <c r="AO1325" s="24"/>
      <c r="AP1325" s="24"/>
      <c r="AQ1325" s="24"/>
      <c r="AR1325" s="24"/>
      <c r="AS1325" s="24"/>
      <c r="AT1325" s="24"/>
      <c r="AU1325" s="24"/>
      <c r="AV1325" s="24"/>
      <c r="AW1325" s="24"/>
      <c r="AX1325" s="24"/>
    </row>
    <row r="1326" spans="4:50" x14ac:dyDescent="0.2">
      <c r="D1326" s="24"/>
      <c r="E1326" s="24"/>
      <c r="F1326" s="24"/>
      <c r="G1326" s="24"/>
      <c r="H1326" s="24"/>
      <c r="I1326" s="24"/>
      <c r="J1326" s="24"/>
      <c r="K1326" s="24"/>
      <c r="L1326" s="24"/>
      <c r="M1326" s="24"/>
      <c r="N1326" s="24"/>
      <c r="O1326" s="24"/>
      <c r="P1326" s="24"/>
      <c r="Q1326" s="24"/>
      <c r="R1326" s="24"/>
      <c r="S1326" s="24"/>
      <c r="T1326" s="24"/>
      <c r="U1326" s="24"/>
      <c r="V1326" s="24"/>
      <c r="W1326" s="24"/>
      <c r="X1326" s="24"/>
      <c r="Y1326" s="24"/>
      <c r="Z1326" s="24"/>
      <c r="AA1326" s="24"/>
      <c r="AB1326" s="24"/>
      <c r="AC1326" s="24"/>
      <c r="AD1326" s="24"/>
      <c r="AE1326" s="24"/>
      <c r="AF1326" s="24"/>
      <c r="AG1326" s="24"/>
      <c r="AH1326" s="24"/>
      <c r="AI1326" s="24"/>
      <c r="AJ1326" s="24"/>
      <c r="AK1326" s="24"/>
      <c r="AL1326" s="24"/>
      <c r="AM1326" s="24"/>
      <c r="AN1326" s="24"/>
      <c r="AO1326" s="24"/>
      <c r="AP1326" s="24"/>
      <c r="AQ1326" s="24"/>
      <c r="AR1326" s="24"/>
      <c r="AS1326" s="24"/>
      <c r="AT1326" s="24"/>
      <c r="AU1326" s="24"/>
      <c r="AV1326" s="24"/>
      <c r="AW1326" s="24"/>
      <c r="AX1326" s="24"/>
    </row>
    <row r="1327" spans="4:50" x14ac:dyDescent="0.2">
      <c r="D1327" s="24"/>
      <c r="E1327" s="24"/>
      <c r="F1327" s="24"/>
      <c r="G1327" s="24"/>
      <c r="H1327" s="24"/>
      <c r="I1327" s="24"/>
      <c r="J1327" s="24"/>
      <c r="K1327" s="24"/>
      <c r="L1327" s="24"/>
      <c r="M1327" s="24"/>
      <c r="N1327" s="24"/>
      <c r="O1327" s="24"/>
      <c r="P1327" s="24"/>
      <c r="Q1327" s="24"/>
      <c r="R1327" s="24"/>
      <c r="S1327" s="24"/>
      <c r="T1327" s="24"/>
      <c r="U1327" s="24"/>
      <c r="V1327" s="24"/>
      <c r="W1327" s="24"/>
      <c r="X1327" s="24"/>
      <c r="Y1327" s="24"/>
      <c r="Z1327" s="24"/>
      <c r="AA1327" s="24"/>
      <c r="AB1327" s="24"/>
      <c r="AC1327" s="24"/>
      <c r="AD1327" s="24"/>
      <c r="AE1327" s="24"/>
      <c r="AF1327" s="24"/>
      <c r="AG1327" s="24"/>
      <c r="AH1327" s="24"/>
      <c r="AI1327" s="24"/>
      <c r="AJ1327" s="24"/>
      <c r="AK1327" s="24"/>
      <c r="AL1327" s="24"/>
      <c r="AM1327" s="24"/>
      <c r="AN1327" s="24"/>
      <c r="AO1327" s="24"/>
      <c r="AP1327" s="24"/>
      <c r="AQ1327" s="24"/>
      <c r="AR1327" s="24"/>
      <c r="AS1327" s="24"/>
      <c r="AT1327" s="24"/>
      <c r="AU1327" s="24"/>
      <c r="AV1327" s="24"/>
      <c r="AW1327" s="24"/>
      <c r="AX1327" s="24"/>
    </row>
    <row r="1328" spans="4:50" x14ac:dyDescent="0.2">
      <c r="D1328" s="24"/>
      <c r="E1328" s="24"/>
      <c r="F1328" s="24"/>
      <c r="G1328" s="24"/>
      <c r="H1328" s="24"/>
      <c r="I1328" s="24"/>
      <c r="J1328" s="24"/>
      <c r="K1328" s="24"/>
      <c r="L1328" s="24"/>
      <c r="M1328" s="24"/>
      <c r="N1328" s="24"/>
      <c r="O1328" s="24"/>
      <c r="P1328" s="24"/>
      <c r="Q1328" s="24"/>
      <c r="R1328" s="24"/>
      <c r="S1328" s="24"/>
      <c r="T1328" s="24"/>
      <c r="U1328" s="24"/>
      <c r="V1328" s="24"/>
      <c r="W1328" s="24"/>
      <c r="X1328" s="24"/>
      <c r="Y1328" s="24"/>
      <c r="Z1328" s="24"/>
      <c r="AA1328" s="24"/>
      <c r="AB1328" s="24"/>
      <c r="AC1328" s="24"/>
      <c r="AD1328" s="24"/>
      <c r="AE1328" s="24"/>
      <c r="AF1328" s="24"/>
      <c r="AG1328" s="24"/>
      <c r="AH1328" s="24"/>
      <c r="AI1328" s="24"/>
      <c r="AJ1328" s="24"/>
      <c r="AK1328" s="24"/>
      <c r="AL1328" s="24"/>
      <c r="AM1328" s="24"/>
      <c r="AN1328" s="24"/>
      <c r="AO1328" s="24"/>
      <c r="AP1328" s="24"/>
      <c r="AQ1328" s="24"/>
      <c r="AR1328" s="24"/>
      <c r="AS1328" s="24"/>
      <c r="AT1328" s="24"/>
      <c r="AU1328" s="24"/>
      <c r="AV1328" s="24"/>
      <c r="AW1328" s="24"/>
      <c r="AX1328" s="24"/>
    </row>
    <row r="1329" spans="4:50" x14ac:dyDescent="0.2">
      <c r="D1329" s="24"/>
      <c r="E1329" s="24"/>
      <c r="F1329" s="24"/>
      <c r="G1329" s="24"/>
      <c r="H1329" s="24"/>
      <c r="I1329" s="24"/>
      <c r="J1329" s="24"/>
      <c r="K1329" s="24"/>
      <c r="L1329" s="24"/>
      <c r="M1329" s="24"/>
      <c r="N1329" s="24"/>
      <c r="O1329" s="24"/>
      <c r="P1329" s="24"/>
      <c r="Q1329" s="24"/>
      <c r="R1329" s="24"/>
      <c r="S1329" s="24"/>
      <c r="T1329" s="24"/>
      <c r="U1329" s="24"/>
      <c r="V1329" s="24"/>
      <c r="W1329" s="24"/>
      <c r="X1329" s="24"/>
      <c r="Y1329" s="24"/>
      <c r="Z1329" s="24"/>
      <c r="AA1329" s="24"/>
      <c r="AB1329" s="24"/>
      <c r="AC1329" s="24"/>
      <c r="AD1329" s="24"/>
      <c r="AE1329" s="24"/>
      <c r="AF1329" s="24"/>
      <c r="AG1329" s="24"/>
      <c r="AH1329" s="24"/>
      <c r="AI1329" s="24"/>
      <c r="AJ1329" s="24"/>
      <c r="AK1329" s="24"/>
      <c r="AL1329" s="24"/>
      <c r="AM1329" s="24"/>
      <c r="AN1329" s="24"/>
      <c r="AO1329" s="24"/>
      <c r="AP1329" s="24"/>
      <c r="AQ1329" s="24"/>
      <c r="AR1329" s="24"/>
      <c r="AS1329" s="24"/>
      <c r="AT1329" s="24"/>
      <c r="AU1329" s="24"/>
      <c r="AV1329" s="24"/>
      <c r="AW1329" s="24"/>
      <c r="AX1329" s="24"/>
    </row>
    <row r="1330" spans="4:50" x14ac:dyDescent="0.2">
      <c r="D1330" s="24"/>
      <c r="E1330" s="24"/>
      <c r="F1330" s="24"/>
      <c r="G1330" s="24"/>
      <c r="H1330" s="24"/>
      <c r="I1330" s="24"/>
      <c r="J1330" s="24"/>
      <c r="K1330" s="24"/>
      <c r="L1330" s="24"/>
      <c r="M1330" s="24"/>
      <c r="N1330" s="24"/>
      <c r="O1330" s="24"/>
      <c r="P1330" s="24"/>
      <c r="Q1330" s="24"/>
      <c r="R1330" s="24"/>
      <c r="S1330" s="24"/>
      <c r="T1330" s="24"/>
      <c r="U1330" s="24"/>
      <c r="V1330" s="24"/>
      <c r="W1330" s="24"/>
      <c r="X1330" s="24"/>
      <c r="Y1330" s="24"/>
      <c r="Z1330" s="24"/>
      <c r="AA1330" s="24"/>
      <c r="AB1330" s="24"/>
      <c r="AC1330" s="24"/>
      <c r="AD1330" s="24"/>
      <c r="AE1330" s="24"/>
      <c r="AF1330" s="24"/>
      <c r="AG1330" s="24"/>
      <c r="AH1330" s="24"/>
      <c r="AI1330" s="24"/>
      <c r="AJ1330" s="24"/>
      <c r="AK1330" s="24"/>
      <c r="AL1330" s="24"/>
      <c r="AM1330" s="24"/>
      <c r="AN1330" s="24"/>
      <c r="AO1330" s="24"/>
      <c r="AP1330" s="24"/>
      <c r="AQ1330" s="24"/>
      <c r="AR1330" s="24"/>
      <c r="AS1330" s="24"/>
      <c r="AT1330" s="24"/>
      <c r="AU1330" s="24"/>
      <c r="AV1330" s="24"/>
      <c r="AW1330" s="24"/>
      <c r="AX1330" s="24"/>
    </row>
    <row r="1331" spans="4:50" x14ac:dyDescent="0.2">
      <c r="D1331" s="24"/>
      <c r="E1331" s="24"/>
      <c r="F1331" s="24"/>
      <c r="G1331" s="24"/>
      <c r="H1331" s="24"/>
      <c r="I1331" s="24"/>
      <c r="J1331" s="24"/>
      <c r="K1331" s="24"/>
      <c r="L1331" s="24"/>
      <c r="M1331" s="24"/>
      <c r="N1331" s="24"/>
      <c r="O1331" s="24"/>
      <c r="P1331" s="24"/>
      <c r="Q1331" s="24"/>
      <c r="R1331" s="24"/>
      <c r="S1331" s="24"/>
      <c r="T1331" s="24"/>
      <c r="U1331" s="24"/>
      <c r="V1331" s="24"/>
      <c r="W1331" s="24"/>
      <c r="X1331" s="24"/>
      <c r="Y1331" s="24"/>
      <c r="Z1331" s="24"/>
      <c r="AA1331" s="24"/>
      <c r="AB1331" s="24"/>
      <c r="AC1331" s="24"/>
      <c r="AD1331" s="24"/>
      <c r="AE1331" s="24"/>
      <c r="AF1331" s="24"/>
      <c r="AG1331" s="24"/>
      <c r="AH1331" s="24"/>
      <c r="AI1331" s="24"/>
      <c r="AJ1331" s="24"/>
      <c r="AK1331" s="24"/>
      <c r="AL1331" s="24"/>
      <c r="AM1331" s="24"/>
      <c r="AN1331" s="24"/>
      <c r="AO1331" s="24"/>
      <c r="AP1331" s="24"/>
      <c r="AQ1331" s="24"/>
      <c r="AR1331" s="24"/>
      <c r="AS1331" s="24"/>
      <c r="AT1331" s="24"/>
      <c r="AU1331" s="24"/>
      <c r="AV1331" s="24"/>
      <c r="AW1331" s="24"/>
      <c r="AX1331" s="24"/>
    </row>
    <row r="1332" spans="4:50" x14ac:dyDescent="0.2">
      <c r="D1332" s="24"/>
      <c r="E1332" s="24"/>
      <c r="F1332" s="24"/>
      <c r="G1332" s="24"/>
      <c r="H1332" s="24"/>
      <c r="I1332" s="24"/>
      <c r="J1332" s="24"/>
      <c r="K1332" s="24"/>
      <c r="L1332" s="24"/>
      <c r="M1332" s="24"/>
      <c r="N1332" s="24"/>
      <c r="O1332" s="24"/>
      <c r="P1332" s="24"/>
      <c r="Q1332" s="24"/>
      <c r="R1332" s="24"/>
      <c r="S1332" s="24"/>
      <c r="T1332" s="24"/>
      <c r="U1332" s="24"/>
      <c r="V1332" s="24"/>
      <c r="W1332" s="24"/>
      <c r="X1332" s="24"/>
      <c r="Y1332" s="24"/>
      <c r="Z1332" s="24"/>
      <c r="AA1332" s="24"/>
      <c r="AB1332" s="24"/>
      <c r="AC1332" s="24"/>
      <c r="AD1332" s="24"/>
      <c r="AE1332" s="24"/>
      <c r="AF1332" s="24"/>
      <c r="AG1332" s="24"/>
      <c r="AH1332" s="24"/>
      <c r="AI1332" s="24"/>
      <c r="AJ1332" s="24"/>
      <c r="AK1332" s="24"/>
      <c r="AL1332" s="24"/>
      <c r="AM1332" s="24"/>
      <c r="AN1332" s="24"/>
      <c r="AO1332" s="24"/>
      <c r="AP1332" s="24"/>
      <c r="AQ1332" s="24"/>
      <c r="AR1332" s="24"/>
      <c r="AS1332" s="24"/>
      <c r="AT1332" s="24"/>
      <c r="AU1332" s="24"/>
      <c r="AV1332" s="24"/>
      <c r="AW1332" s="24"/>
      <c r="AX1332" s="24"/>
    </row>
    <row r="1333" spans="4:50" x14ac:dyDescent="0.2">
      <c r="D1333" s="24"/>
      <c r="E1333" s="24"/>
      <c r="F1333" s="24"/>
      <c r="G1333" s="24"/>
      <c r="H1333" s="24"/>
      <c r="I1333" s="24"/>
      <c r="J1333" s="24"/>
      <c r="K1333" s="24"/>
      <c r="L1333" s="24"/>
      <c r="M1333" s="24"/>
      <c r="N1333" s="24"/>
      <c r="O1333" s="24"/>
      <c r="P1333" s="24"/>
      <c r="Q1333" s="24"/>
      <c r="R1333" s="24"/>
      <c r="S1333" s="24"/>
      <c r="T1333" s="24"/>
      <c r="U1333" s="24"/>
      <c r="V1333" s="24"/>
      <c r="W1333" s="24"/>
      <c r="X1333" s="24"/>
      <c r="Y1333" s="24"/>
      <c r="Z1333" s="24"/>
      <c r="AA1333" s="24"/>
      <c r="AB1333" s="24"/>
      <c r="AC1333" s="24"/>
      <c r="AD1333" s="24"/>
      <c r="AE1333" s="24"/>
      <c r="AF1333" s="24"/>
      <c r="AG1333" s="24"/>
      <c r="AH1333" s="24"/>
      <c r="AI1333" s="24"/>
      <c r="AJ1333" s="24"/>
      <c r="AK1333" s="24"/>
      <c r="AL1333" s="24"/>
      <c r="AM1333" s="24"/>
      <c r="AN1333" s="24"/>
      <c r="AO1333" s="24"/>
      <c r="AP1333" s="24"/>
      <c r="AQ1333" s="24"/>
      <c r="AR1333" s="24"/>
      <c r="AS1333" s="24"/>
      <c r="AT1333" s="24"/>
      <c r="AU1333" s="24"/>
      <c r="AV1333" s="24"/>
      <c r="AW1333" s="24"/>
      <c r="AX1333" s="24"/>
    </row>
    <row r="1334" spans="4:50" x14ac:dyDescent="0.2">
      <c r="D1334" s="24"/>
      <c r="E1334" s="24"/>
      <c r="F1334" s="24"/>
      <c r="G1334" s="24"/>
      <c r="H1334" s="24"/>
      <c r="I1334" s="24"/>
      <c r="J1334" s="24"/>
      <c r="K1334" s="24"/>
      <c r="L1334" s="24"/>
      <c r="M1334" s="24"/>
      <c r="N1334" s="24"/>
      <c r="O1334" s="24"/>
      <c r="P1334" s="24"/>
      <c r="Q1334" s="24"/>
      <c r="R1334" s="24"/>
      <c r="S1334" s="24"/>
      <c r="T1334" s="24"/>
      <c r="U1334" s="24"/>
      <c r="V1334" s="24"/>
      <c r="W1334" s="24"/>
      <c r="X1334" s="24"/>
      <c r="Y1334" s="24"/>
      <c r="Z1334" s="24"/>
      <c r="AA1334" s="24"/>
      <c r="AB1334" s="24"/>
      <c r="AC1334" s="24"/>
      <c r="AD1334" s="24"/>
      <c r="AE1334" s="24"/>
      <c r="AF1334" s="24"/>
      <c r="AG1334" s="24"/>
      <c r="AH1334" s="24"/>
      <c r="AI1334" s="24"/>
      <c r="AJ1334" s="24"/>
      <c r="AK1334" s="24"/>
      <c r="AL1334" s="24"/>
      <c r="AM1334" s="24"/>
      <c r="AN1334" s="24"/>
      <c r="AO1334" s="24"/>
      <c r="AP1334" s="24"/>
      <c r="AQ1334" s="24"/>
      <c r="AR1334" s="24"/>
      <c r="AS1334" s="24"/>
      <c r="AT1334" s="24"/>
      <c r="AU1334" s="24"/>
      <c r="AV1334" s="24"/>
      <c r="AW1334" s="24"/>
      <c r="AX1334" s="24"/>
    </row>
    <row r="1335" spans="4:50" x14ac:dyDescent="0.2">
      <c r="D1335" s="24"/>
      <c r="E1335" s="24"/>
      <c r="F1335" s="24"/>
      <c r="G1335" s="24"/>
      <c r="H1335" s="24"/>
      <c r="I1335" s="24"/>
      <c r="J1335" s="24"/>
      <c r="K1335" s="24"/>
      <c r="L1335" s="24"/>
      <c r="M1335" s="24"/>
      <c r="N1335" s="24"/>
      <c r="O1335" s="24"/>
      <c r="P1335" s="24"/>
      <c r="Q1335" s="24"/>
      <c r="R1335" s="24"/>
      <c r="S1335" s="24"/>
      <c r="T1335" s="24"/>
      <c r="U1335" s="24"/>
      <c r="V1335" s="24"/>
      <c r="W1335" s="24"/>
      <c r="X1335" s="24"/>
      <c r="Y1335" s="24"/>
      <c r="Z1335" s="24"/>
      <c r="AA1335" s="24"/>
      <c r="AB1335" s="24"/>
      <c r="AC1335" s="24"/>
      <c r="AD1335" s="24"/>
      <c r="AE1335" s="24"/>
      <c r="AF1335" s="24"/>
      <c r="AG1335" s="24"/>
      <c r="AH1335" s="24"/>
      <c r="AI1335" s="24"/>
      <c r="AJ1335" s="24"/>
      <c r="AK1335" s="24"/>
      <c r="AL1335" s="24"/>
      <c r="AM1335" s="24"/>
      <c r="AN1335" s="24"/>
      <c r="AO1335" s="24"/>
      <c r="AP1335" s="24"/>
      <c r="AQ1335" s="24"/>
      <c r="AR1335" s="24"/>
      <c r="AS1335" s="24"/>
      <c r="AT1335" s="24"/>
      <c r="AU1335" s="24"/>
      <c r="AV1335" s="24"/>
      <c r="AW1335" s="24"/>
      <c r="AX1335" s="24"/>
    </row>
    <row r="1336" spans="4:50" x14ac:dyDescent="0.2">
      <c r="D1336" s="24"/>
      <c r="E1336" s="24"/>
      <c r="F1336" s="24"/>
      <c r="G1336" s="24"/>
      <c r="H1336" s="24"/>
      <c r="I1336" s="24"/>
      <c r="J1336" s="24"/>
      <c r="K1336" s="24"/>
      <c r="L1336" s="24"/>
      <c r="M1336" s="24"/>
      <c r="N1336" s="24"/>
      <c r="O1336" s="24"/>
      <c r="P1336" s="24"/>
      <c r="Q1336" s="24"/>
      <c r="R1336" s="24"/>
      <c r="S1336" s="24"/>
      <c r="T1336" s="24"/>
      <c r="U1336" s="24"/>
      <c r="V1336" s="24"/>
      <c r="W1336" s="24"/>
      <c r="X1336" s="24"/>
      <c r="Y1336" s="24"/>
      <c r="Z1336" s="24"/>
      <c r="AA1336" s="24"/>
      <c r="AB1336" s="24"/>
      <c r="AC1336" s="24"/>
      <c r="AD1336" s="24"/>
      <c r="AE1336" s="24"/>
      <c r="AF1336" s="24"/>
      <c r="AG1336" s="24"/>
      <c r="AH1336" s="24"/>
      <c r="AI1336" s="24"/>
      <c r="AJ1336" s="24"/>
      <c r="AK1336" s="24"/>
      <c r="AL1336" s="24"/>
      <c r="AM1336" s="24"/>
      <c r="AN1336" s="24"/>
      <c r="AO1336" s="24"/>
      <c r="AP1336" s="24"/>
      <c r="AQ1336" s="24"/>
      <c r="AR1336" s="24"/>
      <c r="AS1336" s="24"/>
      <c r="AT1336" s="24"/>
      <c r="AU1336" s="24"/>
      <c r="AV1336" s="24"/>
      <c r="AW1336" s="24"/>
      <c r="AX1336" s="24"/>
    </row>
    <row r="1337" spans="4:50" x14ac:dyDescent="0.2">
      <c r="D1337" s="24"/>
      <c r="E1337" s="24"/>
      <c r="F1337" s="24"/>
      <c r="G1337" s="24"/>
      <c r="H1337" s="24"/>
      <c r="I1337" s="24"/>
      <c r="J1337" s="24"/>
      <c r="K1337" s="24"/>
      <c r="L1337" s="24"/>
      <c r="M1337" s="24"/>
      <c r="N1337" s="24"/>
      <c r="O1337" s="24"/>
      <c r="P1337" s="24"/>
      <c r="Q1337" s="24"/>
      <c r="R1337" s="24"/>
      <c r="S1337" s="24"/>
      <c r="T1337" s="24"/>
      <c r="U1337" s="24"/>
      <c r="V1337" s="24"/>
      <c r="W1337" s="24"/>
      <c r="X1337" s="24"/>
      <c r="Y1337" s="24"/>
      <c r="Z1337" s="24"/>
      <c r="AA1337" s="24"/>
      <c r="AB1337" s="24"/>
      <c r="AC1337" s="24"/>
      <c r="AD1337" s="24"/>
      <c r="AE1337" s="24"/>
      <c r="AF1337" s="24"/>
      <c r="AG1337" s="24"/>
      <c r="AH1337" s="24"/>
      <c r="AI1337" s="24"/>
      <c r="AJ1337" s="24"/>
      <c r="AK1337" s="24"/>
      <c r="AL1337" s="24"/>
      <c r="AM1337" s="24"/>
      <c r="AN1337" s="24"/>
      <c r="AO1337" s="24"/>
      <c r="AP1337" s="24"/>
      <c r="AQ1337" s="24"/>
      <c r="AR1337" s="24"/>
      <c r="AS1337" s="24"/>
      <c r="AT1337" s="24"/>
      <c r="AU1337" s="24"/>
      <c r="AV1337" s="24"/>
      <c r="AW1337" s="24"/>
      <c r="AX1337" s="24"/>
    </row>
    <row r="1338" spans="4:50" x14ac:dyDescent="0.2">
      <c r="D1338" s="24"/>
      <c r="E1338" s="24"/>
      <c r="F1338" s="24"/>
      <c r="G1338" s="24"/>
      <c r="H1338" s="24"/>
      <c r="I1338" s="24"/>
      <c r="J1338" s="24"/>
      <c r="K1338" s="24"/>
      <c r="L1338" s="24"/>
      <c r="M1338" s="24"/>
      <c r="N1338" s="24"/>
      <c r="O1338" s="24"/>
      <c r="P1338" s="24"/>
      <c r="Q1338" s="24"/>
      <c r="R1338" s="24"/>
      <c r="S1338" s="24"/>
      <c r="T1338" s="24"/>
      <c r="U1338" s="24"/>
      <c r="V1338" s="24"/>
      <c r="W1338" s="24"/>
      <c r="X1338" s="24"/>
      <c r="Y1338" s="24"/>
      <c r="Z1338" s="24"/>
      <c r="AA1338" s="24"/>
      <c r="AB1338" s="24"/>
      <c r="AC1338" s="24"/>
      <c r="AD1338" s="24"/>
      <c r="AE1338" s="24"/>
      <c r="AF1338" s="24"/>
      <c r="AG1338" s="24"/>
      <c r="AH1338" s="24"/>
      <c r="AI1338" s="24"/>
      <c r="AJ1338" s="24"/>
      <c r="AK1338" s="24"/>
      <c r="AL1338" s="24"/>
      <c r="AM1338" s="24"/>
      <c r="AN1338" s="24"/>
      <c r="AO1338" s="24"/>
      <c r="AP1338" s="24"/>
      <c r="AQ1338" s="24"/>
      <c r="AR1338" s="24"/>
      <c r="AS1338" s="24"/>
      <c r="AT1338" s="24"/>
      <c r="AU1338" s="24"/>
      <c r="AV1338" s="24"/>
      <c r="AW1338" s="24"/>
      <c r="AX1338" s="24"/>
    </row>
    <row r="1339" spans="4:50" x14ac:dyDescent="0.2">
      <c r="D1339" s="24"/>
      <c r="E1339" s="24"/>
      <c r="F1339" s="24"/>
      <c r="G1339" s="24"/>
      <c r="H1339" s="24"/>
      <c r="I1339" s="24"/>
      <c r="J1339" s="24"/>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row>
    <row r="1340" spans="4:50" x14ac:dyDescent="0.2">
      <c r="D1340" s="24"/>
      <c r="E1340" s="24"/>
      <c r="F1340" s="24"/>
      <c r="G1340" s="24"/>
      <c r="H1340" s="24"/>
      <c r="I1340" s="24"/>
      <c r="J1340" s="24"/>
      <c r="K1340" s="24"/>
      <c r="L1340" s="24"/>
      <c r="M1340" s="24"/>
      <c r="N1340" s="24"/>
      <c r="O1340" s="24"/>
      <c r="P1340" s="24"/>
      <c r="Q1340" s="24"/>
      <c r="R1340" s="24"/>
      <c r="S1340" s="24"/>
      <c r="T1340" s="24"/>
      <c r="U1340" s="24"/>
      <c r="V1340" s="24"/>
      <c r="W1340" s="24"/>
      <c r="X1340" s="24"/>
      <c r="Y1340" s="24"/>
      <c r="Z1340" s="24"/>
      <c r="AA1340" s="24"/>
      <c r="AB1340" s="24"/>
      <c r="AC1340" s="24"/>
      <c r="AD1340" s="24"/>
      <c r="AE1340" s="24"/>
      <c r="AF1340" s="24"/>
      <c r="AG1340" s="24"/>
      <c r="AH1340" s="24"/>
      <c r="AI1340" s="24"/>
      <c r="AJ1340" s="24"/>
      <c r="AK1340" s="24"/>
      <c r="AL1340" s="24"/>
      <c r="AM1340" s="24"/>
      <c r="AN1340" s="24"/>
      <c r="AO1340" s="24"/>
      <c r="AP1340" s="24"/>
      <c r="AQ1340" s="24"/>
      <c r="AR1340" s="24"/>
      <c r="AS1340" s="24"/>
      <c r="AT1340" s="24"/>
      <c r="AU1340" s="24"/>
      <c r="AV1340" s="24"/>
      <c r="AW1340" s="24"/>
      <c r="AX1340" s="24"/>
    </row>
    <row r="1341" spans="4:50" x14ac:dyDescent="0.2">
      <c r="D1341" s="24"/>
      <c r="E1341" s="24"/>
      <c r="F1341" s="24"/>
      <c r="G1341" s="24"/>
      <c r="H1341" s="24"/>
      <c r="I1341" s="24"/>
      <c r="J1341" s="24"/>
      <c r="K1341" s="24"/>
      <c r="L1341" s="24"/>
      <c r="M1341" s="24"/>
      <c r="N1341" s="24"/>
      <c r="O1341" s="24"/>
      <c r="P1341" s="24"/>
      <c r="Q1341" s="24"/>
      <c r="R1341" s="24"/>
      <c r="S1341" s="24"/>
      <c r="T1341" s="24"/>
      <c r="U1341" s="24"/>
      <c r="V1341" s="24"/>
      <c r="W1341" s="24"/>
      <c r="X1341" s="24"/>
      <c r="Y1341" s="24"/>
      <c r="Z1341" s="24"/>
      <c r="AA1341" s="24"/>
      <c r="AB1341" s="24"/>
      <c r="AC1341" s="24"/>
      <c r="AD1341" s="24"/>
      <c r="AE1341" s="24"/>
      <c r="AF1341" s="24"/>
      <c r="AG1341" s="24"/>
      <c r="AH1341" s="24"/>
      <c r="AI1341" s="24"/>
      <c r="AJ1341" s="24"/>
      <c r="AK1341" s="24"/>
      <c r="AL1341" s="24"/>
      <c r="AM1341" s="24"/>
      <c r="AN1341" s="24"/>
      <c r="AO1341" s="24"/>
      <c r="AP1341" s="24"/>
      <c r="AQ1341" s="24"/>
      <c r="AR1341" s="24"/>
      <c r="AS1341" s="24"/>
      <c r="AT1341" s="24"/>
      <c r="AU1341" s="24"/>
      <c r="AV1341" s="24"/>
      <c r="AW1341" s="24"/>
      <c r="AX1341" s="24"/>
    </row>
    <row r="1342" spans="4:50" x14ac:dyDescent="0.2">
      <c r="D1342" s="24"/>
      <c r="E1342" s="24"/>
      <c r="F1342" s="24"/>
      <c r="G1342" s="24"/>
      <c r="H1342" s="24"/>
      <c r="I1342" s="24"/>
      <c r="J1342" s="24"/>
      <c r="K1342" s="24"/>
      <c r="L1342" s="24"/>
      <c r="M1342" s="24"/>
      <c r="N1342" s="24"/>
      <c r="O1342" s="24"/>
      <c r="P1342" s="24"/>
      <c r="Q1342" s="24"/>
      <c r="R1342" s="24"/>
      <c r="S1342" s="24"/>
      <c r="T1342" s="24"/>
      <c r="U1342" s="24"/>
      <c r="V1342" s="24"/>
      <c r="W1342" s="24"/>
      <c r="X1342" s="24"/>
      <c r="Y1342" s="24"/>
      <c r="Z1342" s="24"/>
      <c r="AA1342" s="24"/>
      <c r="AB1342" s="24"/>
      <c r="AC1342" s="24"/>
      <c r="AD1342" s="24"/>
      <c r="AE1342" s="24"/>
      <c r="AF1342" s="24"/>
      <c r="AG1342" s="24"/>
      <c r="AH1342" s="24"/>
      <c r="AI1342" s="24"/>
      <c r="AJ1342" s="24"/>
      <c r="AK1342" s="24"/>
      <c r="AL1342" s="24"/>
      <c r="AM1342" s="24"/>
      <c r="AN1342" s="24"/>
      <c r="AO1342" s="24"/>
      <c r="AP1342" s="24"/>
      <c r="AQ1342" s="24"/>
      <c r="AR1342" s="24"/>
      <c r="AS1342" s="24"/>
      <c r="AT1342" s="24"/>
      <c r="AU1342" s="24"/>
      <c r="AV1342" s="24"/>
      <c r="AW1342" s="24"/>
      <c r="AX1342" s="24"/>
    </row>
    <row r="1343" spans="4:50" x14ac:dyDescent="0.2">
      <c r="D1343" s="24"/>
      <c r="E1343" s="24"/>
      <c r="F1343" s="24"/>
      <c r="G1343" s="24"/>
      <c r="H1343" s="24"/>
      <c r="I1343" s="24"/>
      <c r="J1343" s="24"/>
      <c r="K1343" s="24"/>
      <c r="L1343" s="24"/>
      <c r="M1343" s="24"/>
      <c r="N1343" s="24"/>
      <c r="O1343" s="24"/>
      <c r="P1343" s="24"/>
      <c r="Q1343" s="24"/>
      <c r="R1343" s="24"/>
      <c r="S1343" s="24"/>
      <c r="T1343" s="24"/>
      <c r="U1343" s="24"/>
      <c r="V1343" s="24"/>
      <c r="W1343" s="24"/>
      <c r="X1343" s="24"/>
      <c r="Y1343" s="24"/>
      <c r="Z1343" s="24"/>
      <c r="AA1343" s="24"/>
      <c r="AB1343" s="24"/>
      <c r="AC1343" s="24"/>
      <c r="AD1343" s="24"/>
      <c r="AE1343" s="24"/>
      <c r="AF1343" s="24"/>
      <c r="AG1343" s="24"/>
      <c r="AH1343" s="24"/>
      <c r="AI1343" s="24"/>
      <c r="AJ1343" s="24"/>
      <c r="AK1343" s="24"/>
      <c r="AL1343" s="24"/>
      <c r="AM1343" s="24"/>
      <c r="AN1343" s="24"/>
      <c r="AO1343" s="24"/>
      <c r="AP1343" s="24"/>
      <c r="AQ1343" s="24"/>
      <c r="AR1343" s="24"/>
      <c r="AS1343" s="24"/>
      <c r="AT1343" s="24"/>
      <c r="AU1343" s="24"/>
      <c r="AV1343" s="24"/>
      <c r="AW1343" s="24"/>
      <c r="AX1343" s="24"/>
    </row>
    <row r="1344" spans="4:50" x14ac:dyDescent="0.2">
      <c r="D1344" s="24"/>
      <c r="E1344" s="24"/>
      <c r="F1344" s="24"/>
      <c r="G1344" s="24"/>
      <c r="H1344" s="24"/>
      <c r="I1344" s="24"/>
      <c r="J1344" s="24"/>
      <c r="K1344" s="24"/>
      <c r="L1344" s="24"/>
      <c r="M1344" s="24"/>
      <c r="N1344" s="24"/>
      <c r="O1344" s="24"/>
      <c r="P1344" s="24"/>
      <c r="Q1344" s="24"/>
      <c r="R1344" s="24"/>
      <c r="S1344" s="24"/>
      <c r="T1344" s="24"/>
      <c r="U1344" s="24"/>
      <c r="V1344" s="24"/>
      <c r="W1344" s="24"/>
      <c r="X1344" s="24"/>
      <c r="Y1344" s="24"/>
      <c r="Z1344" s="24"/>
      <c r="AA1344" s="24"/>
      <c r="AB1344" s="24"/>
      <c r="AC1344" s="24"/>
      <c r="AD1344" s="24"/>
      <c r="AE1344" s="24"/>
      <c r="AF1344" s="24"/>
      <c r="AG1344" s="24"/>
      <c r="AH1344" s="24"/>
      <c r="AI1344" s="24"/>
      <c r="AJ1344" s="24"/>
      <c r="AK1344" s="24"/>
      <c r="AL1344" s="24"/>
      <c r="AM1344" s="24"/>
      <c r="AN1344" s="24"/>
      <c r="AO1344" s="24"/>
      <c r="AP1344" s="24"/>
      <c r="AQ1344" s="24"/>
      <c r="AR1344" s="24"/>
      <c r="AS1344" s="24"/>
      <c r="AT1344" s="24"/>
      <c r="AU1344" s="24"/>
      <c r="AV1344" s="24"/>
      <c r="AW1344" s="24"/>
      <c r="AX1344" s="24"/>
    </row>
    <row r="1345" spans="4:50" x14ac:dyDescent="0.2">
      <c r="D1345" s="24"/>
      <c r="E1345" s="24"/>
      <c r="F1345" s="24"/>
      <c r="G1345" s="24"/>
      <c r="H1345" s="24"/>
      <c r="I1345" s="24"/>
      <c r="J1345" s="24"/>
      <c r="K1345" s="24"/>
      <c r="L1345" s="24"/>
      <c r="M1345" s="24"/>
      <c r="N1345" s="24"/>
      <c r="O1345" s="24"/>
      <c r="P1345" s="24"/>
      <c r="Q1345" s="24"/>
      <c r="R1345" s="24"/>
      <c r="S1345" s="24"/>
      <c r="T1345" s="24"/>
      <c r="U1345" s="24"/>
      <c r="V1345" s="24"/>
      <c r="W1345" s="24"/>
      <c r="X1345" s="24"/>
      <c r="Y1345" s="24"/>
      <c r="Z1345" s="24"/>
      <c r="AA1345" s="24"/>
      <c r="AB1345" s="24"/>
      <c r="AC1345" s="24"/>
      <c r="AD1345" s="24"/>
      <c r="AE1345" s="24"/>
      <c r="AF1345" s="24"/>
      <c r="AG1345" s="24"/>
      <c r="AH1345" s="24"/>
      <c r="AI1345" s="24"/>
      <c r="AJ1345" s="24"/>
      <c r="AK1345" s="24"/>
      <c r="AL1345" s="24"/>
      <c r="AM1345" s="24"/>
      <c r="AN1345" s="24"/>
      <c r="AO1345" s="24"/>
      <c r="AP1345" s="24"/>
      <c r="AQ1345" s="24"/>
      <c r="AR1345" s="24"/>
      <c r="AS1345" s="24"/>
      <c r="AT1345" s="24"/>
      <c r="AU1345" s="24"/>
      <c r="AV1345" s="24"/>
      <c r="AW1345" s="24"/>
      <c r="AX1345" s="24"/>
    </row>
    <row r="1346" spans="4:50" x14ac:dyDescent="0.2">
      <c r="D1346" s="24"/>
      <c r="E1346" s="24"/>
      <c r="F1346" s="24"/>
      <c r="G1346" s="24"/>
      <c r="H1346" s="24"/>
      <c r="I1346" s="24"/>
      <c r="J1346" s="24"/>
      <c r="K1346" s="24"/>
      <c r="L1346" s="24"/>
      <c r="M1346" s="24"/>
      <c r="N1346" s="24"/>
      <c r="O1346" s="24"/>
      <c r="P1346" s="24"/>
      <c r="Q1346" s="24"/>
      <c r="R1346" s="24"/>
      <c r="S1346" s="24"/>
      <c r="T1346" s="24"/>
      <c r="U1346" s="24"/>
      <c r="V1346" s="24"/>
      <c r="W1346" s="24"/>
      <c r="X1346" s="24"/>
      <c r="Y1346" s="24"/>
      <c r="Z1346" s="24"/>
      <c r="AA1346" s="24"/>
      <c r="AB1346" s="24"/>
      <c r="AC1346" s="24"/>
      <c r="AD1346" s="24"/>
      <c r="AE1346" s="24"/>
      <c r="AF1346" s="24"/>
      <c r="AG1346" s="24"/>
      <c r="AH1346" s="24"/>
      <c r="AI1346" s="24"/>
      <c r="AJ1346" s="24"/>
      <c r="AK1346" s="24"/>
      <c r="AL1346" s="24"/>
      <c r="AM1346" s="24"/>
      <c r="AN1346" s="24"/>
      <c r="AO1346" s="24"/>
      <c r="AP1346" s="24"/>
      <c r="AQ1346" s="24"/>
      <c r="AR1346" s="24"/>
      <c r="AS1346" s="24"/>
      <c r="AT1346" s="24"/>
      <c r="AU1346" s="24"/>
      <c r="AV1346" s="24"/>
      <c r="AW1346" s="24"/>
      <c r="AX1346" s="24"/>
    </row>
    <row r="1347" spans="4:50" x14ac:dyDescent="0.2">
      <c r="D1347" s="24"/>
      <c r="E1347" s="24"/>
      <c r="F1347" s="24"/>
      <c r="G1347" s="24"/>
      <c r="H1347" s="24"/>
      <c r="I1347" s="24"/>
      <c r="J1347" s="24"/>
      <c r="K1347" s="24"/>
      <c r="L1347" s="24"/>
      <c r="M1347" s="24"/>
      <c r="N1347" s="24"/>
      <c r="O1347" s="24"/>
      <c r="P1347" s="24"/>
      <c r="Q1347" s="24"/>
      <c r="R1347" s="24"/>
      <c r="S1347" s="24"/>
      <c r="T1347" s="24"/>
      <c r="U1347" s="24"/>
      <c r="V1347" s="24"/>
      <c r="W1347" s="24"/>
      <c r="X1347" s="24"/>
      <c r="Y1347" s="24"/>
      <c r="Z1347" s="24"/>
      <c r="AA1347" s="24"/>
      <c r="AB1347" s="24"/>
      <c r="AC1347" s="24"/>
      <c r="AD1347" s="24"/>
      <c r="AE1347" s="24"/>
      <c r="AF1347" s="24"/>
      <c r="AG1347" s="24"/>
      <c r="AH1347" s="24"/>
      <c r="AI1347" s="24"/>
      <c r="AJ1347" s="24"/>
      <c r="AK1347" s="24"/>
      <c r="AL1347" s="24"/>
      <c r="AM1347" s="24"/>
      <c r="AN1347" s="24"/>
      <c r="AO1347" s="24"/>
      <c r="AP1347" s="24"/>
      <c r="AQ1347" s="24"/>
      <c r="AR1347" s="24"/>
      <c r="AS1347" s="24"/>
      <c r="AT1347" s="24"/>
      <c r="AU1347" s="24"/>
      <c r="AV1347" s="24"/>
      <c r="AW1347" s="24"/>
      <c r="AX1347" s="24"/>
    </row>
    <row r="1348" spans="4:50" x14ac:dyDescent="0.2">
      <c r="D1348" s="24"/>
      <c r="E1348" s="24"/>
      <c r="F1348" s="24"/>
      <c r="G1348" s="24"/>
      <c r="H1348" s="24"/>
      <c r="I1348" s="24"/>
      <c r="J1348" s="24"/>
      <c r="K1348" s="24"/>
      <c r="L1348" s="24"/>
      <c r="M1348" s="24"/>
      <c r="N1348" s="24"/>
      <c r="O1348" s="24"/>
      <c r="P1348" s="24"/>
      <c r="Q1348" s="24"/>
      <c r="R1348" s="24"/>
      <c r="S1348" s="24"/>
      <c r="T1348" s="24"/>
      <c r="U1348" s="24"/>
      <c r="V1348" s="24"/>
      <c r="W1348" s="24"/>
      <c r="X1348" s="24"/>
      <c r="Y1348" s="24"/>
      <c r="Z1348" s="24"/>
      <c r="AA1348" s="24"/>
      <c r="AB1348" s="24"/>
      <c r="AC1348" s="24"/>
      <c r="AD1348" s="24"/>
      <c r="AE1348" s="24"/>
      <c r="AF1348" s="24"/>
      <c r="AG1348" s="24"/>
      <c r="AH1348" s="24"/>
      <c r="AI1348" s="24"/>
      <c r="AJ1348" s="24"/>
      <c r="AK1348" s="24"/>
      <c r="AL1348" s="24"/>
      <c r="AM1348" s="24"/>
      <c r="AN1348" s="24"/>
      <c r="AO1348" s="24"/>
      <c r="AP1348" s="24"/>
      <c r="AQ1348" s="24"/>
      <c r="AR1348" s="24"/>
      <c r="AS1348" s="24"/>
      <c r="AT1348" s="24"/>
      <c r="AU1348" s="24"/>
      <c r="AV1348" s="24"/>
      <c r="AW1348" s="24"/>
      <c r="AX1348" s="24"/>
    </row>
    <row r="1349" spans="4:50" x14ac:dyDescent="0.2">
      <c r="D1349" s="24"/>
      <c r="E1349" s="24"/>
      <c r="F1349" s="24"/>
      <c r="G1349" s="24"/>
      <c r="H1349" s="24"/>
      <c r="I1349" s="24"/>
      <c r="J1349" s="24"/>
      <c r="K1349" s="24"/>
      <c r="L1349" s="24"/>
      <c r="M1349" s="24"/>
      <c r="N1349" s="24"/>
      <c r="O1349" s="24"/>
      <c r="P1349" s="24"/>
      <c r="Q1349" s="24"/>
      <c r="R1349" s="24"/>
      <c r="S1349" s="24"/>
      <c r="T1349" s="24"/>
      <c r="U1349" s="24"/>
      <c r="V1349" s="24"/>
      <c r="W1349" s="24"/>
      <c r="X1349" s="24"/>
      <c r="Y1349" s="24"/>
      <c r="Z1349" s="24"/>
      <c r="AA1349" s="24"/>
      <c r="AB1349" s="24"/>
      <c r="AC1349" s="24"/>
      <c r="AD1349" s="24"/>
      <c r="AE1349" s="24"/>
      <c r="AF1349" s="24"/>
      <c r="AG1349" s="24"/>
      <c r="AH1349" s="24"/>
      <c r="AI1349" s="24"/>
      <c r="AJ1349" s="24"/>
      <c r="AK1349" s="24"/>
      <c r="AL1349" s="24"/>
      <c r="AM1349" s="24"/>
      <c r="AN1349" s="24"/>
      <c r="AO1349" s="24"/>
      <c r="AP1349" s="24"/>
      <c r="AQ1349" s="24"/>
      <c r="AR1349" s="24"/>
      <c r="AS1349" s="24"/>
      <c r="AT1349" s="24"/>
      <c r="AU1349" s="24"/>
      <c r="AV1349" s="24"/>
      <c r="AW1349" s="24"/>
      <c r="AX1349" s="24"/>
    </row>
    <row r="1350" spans="4:50" x14ac:dyDescent="0.2">
      <c r="D1350" s="24"/>
      <c r="E1350" s="24"/>
      <c r="F1350" s="24"/>
      <c r="G1350" s="24"/>
      <c r="H1350" s="24"/>
      <c r="I1350" s="24"/>
      <c r="J1350" s="24"/>
      <c r="K1350" s="24"/>
      <c r="L1350" s="24"/>
      <c r="M1350" s="24"/>
      <c r="N1350" s="24"/>
      <c r="O1350" s="24"/>
      <c r="P1350" s="24"/>
      <c r="Q1350" s="24"/>
      <c r="R1350" s="24"/>
      <c r="S1350" s="24"/>
      <c r="T1350" s="24"/>
      <c r="U1350" s="24"/>
      <c r="V1350" s="24"/>
      <c r="W1350" s="24"/>
      <c r="X1350" s="24"/>
      <c r="Y1350" s="24"/>
      <c r="Z1350" s="24"/>
      <c r="AA1350" s="24"/>
      <c r="AB1350" s="24"/>
      <c r="AC1350" s="24"/>
      <c r="AD1350" s="24"/>
      <c r="AE1350" s="24"/>
      <c r="AF1350" s="24"/>
      <c r="AG1350" s="24"/>
      <c r="AH1350" s="24"/>
      <c r="AI1350" s="24"/>
      <c r="AJ1350" s="24"/>
      <c r="AK1350" s="24"/>
      <c r="AL1350" s="24"/>
      <c r="AM1350" s="24"/>
      <c r="AN1350" s="24"/>
      <c r="AO1350" s="24"/>
      <c r="AP1350" s="24"/>
      <c r="AQ1350" s="24"/>
      <c r="AR1350" s="24"/>
      <c r="AS1350" s="24"/>
      <c r="AT1350" s="24"/>
      <c r="AU1350" s="24"/>
      <c r="AV1350" s="24"/>
      <c r="AW1350" s="24"/>
      <c r="AX1350" s="24"/>
    </row>
    <row r="1351" spans="4:50" x14ac:dyDescent="0.2">
      <c r="D1351" s="24"/>
      <c r="E1351" s="24"/>
      <c r="F1351" s="24"/>
      <c r="G1351" s="24"/>
      <c r="H1351" s="24"/>
      <c r="I1351" s="24"/>
      <c r="J1351" s="24"/>
      <c r="K1351" s="24"/>
      <c r="L1351" s="24"/>
      <c r="M1351" s="24"/>
      <c r="N1351" s="24"/>
      <c r="O1351" s="24"/>
      <c r="P1351" s="24"/>
      <c r="Q1351" s="24"/>
      <c r="R1351" s="24"/>
      <c r="S1351" s="24"/>
      <c r="T1351" s="24"/>
      <c r="U1351" s="24"/>
      <c r="V1351" s="24"/>
      <c r="W1351" s="24"/>
      <c r="X1351" s="24"/>
      <c r="Y1351" s="24"/>
      <c r="Z1351" s="24"/>
      <c r="AA1351" s="24"/>
      <c r="AB1351" s="24"/>
      <c r="AC1351" s="24"/>
      <c r="AD1351" s="24"/>
      <c r="AE1351" s="24"/>
      <c r="AF1351" s="24"/>
      <c r="AG1351" s="24"/>
      <c r="AH1351" s="24"/>
      <c r="AI1351" s="24"/>
      <c r="AJ1351" s="24"/>
      <c r="AK1351" s="24"/>
      <c r="AL1351" s="24"/>
      <c r="AM1351" s="24"/>
      <c r="AN1351" s="24"/>
      <c r="AO1351" s="24"/>
      <c r="AP1351" s="24"/>
      <c r="AQ1351" s="24"/>
      <c r="AR1351" s="24"/>
      <c r="AS1351" s="24"/>
      <c r="AT1351" s="24"/>
      <c r="AU1351" s="24"/>
      <c r="AV1351" s="24"/>
      <c r="AW1351" s="24"/>
      <c r="AX1351" s="24"/>
    </row>
    <row r="1352" spans="4:50" x14ac:dyDescent="0.2">
      <c r="D1352" s="24"/>
      <c r="E1352" s="24"/>
      <c r="F1352" s="24"/>
      <c r="G1352" s="24"/>
      <c r="H1352" s="24"/>
      <c r="I1352" s="24"/>
      <c r="J1352" s="24"/>
      <c r="K1352" s="24"/>
      <c r="L1352" s="24"/>
      <c r="M1352" s="24"/>
      <c r="N1352" s="24"/>
      <c r="O1352" s="24"/>
      <c r="P1352" s="24"/>
      <c r="Q1352" s="24"/>
      <c r="R1352" s="24"/>
      <c r="S1352" s="24"/>
      <c r="T1352" s="24"/>
      <c r="U1352" s="24"/>
      <c r="V1352" s="24"/>
      <c r="W1352" s="24"/>
      <c r="X1352" s="24"/>
      <c r="Y1352" s="24"/>
      <c r="Z1352" s="24"/>
      <c r="AA1352" s="24"/>
      <c r="AB1352" s="24"/>
      <c r="AC1352" s="24"/>
      <c r="AD1352" s="24"/>
      <c r="AE1352" s="24"/>
      <c r="AF1352" s="24"/>
      <c r="AG1352" s="24"/>
      <c r="AH1352" s="24"/>
      <c r="AI1352" s="24"/>
      <c r="AJ1352" s="24"/>
      <c r="AK1352" s="24"/>
      <c r="AL1352" s="24"/>
      <c r="AM1352" s="24"/>
      <c r="AN1352" s="24"/>
      <c r="AO1352" s="24"/>
      <c r="AP1352" s="24"/>
      <c r="AQ1352" s="24"/>
      <c r="AR1352" s="24"/>
      <c r="AS1352" s="24"/>
      <c r="AT1352" s="24"/>
      <c r="AU1352" s="24"/>
      <c r="AV1352" s="24"/>
      <c r="AW1352" s="24"/>
      <c r="AX1352" s="24"/>
    </row>
    <row r="1353" spans="4:50" x14ac:dyDescent="0.2">
      <c r="D1353" s="24"/>
      <c r="E1353" s="24"/>
      <c r="F1353" s="24"/>
      <c r="G1353" s="24"/>
      <c r="H1353" s="24"/>
      <c r="I1353" s="24"/>
      <c r="J1353" s="24"/>
      <c r="K1353" s="24"/>
      <c r="L1353" s="24"/>
      <c r="M1353" s="24"/>
      <c r="N1353" s="24"/>
      <c r="O1353" s="24"/>
      <c r="P1353" s="24"/>
      <c r="Q1353" s="24"/>
      <c r="R1353" s="24"/>
      <c r="S1353" s="24"/>
      <c r="T1353" s="24"/>
      <c r="U1353" s="24"/>
      <c r="V1353" s="24"/>
      <c r="W1353" s="24"/>
      <c r="X1353" s="24"/>
      <c r="Y1353" s="24"/>
      <c r="Z1353" s="24"/>
      <c r="AA1353" s="24"/>
      <c r="AB1353" s="24"/>
      <c r="AC1353" s="24"/>
      <c r="AD1353" s="24"/>
      <c r="AE1353" s="24"/>
      <c r="AF1353" s="24"/>
      <c r="AG1353" s="24"/>
      <c r="AH1353" s="24"/>
      <c r="AI1353" s="24"/>
      <c r="AJ1353" s="24"/>
      <c r="AK1353" s="24"/>
      <c r="AL1353" s="24"/>
      <c r="AM1353" s="24"/>
      <c r="AN1353" s="24"/>
      <c r="AO1353" s="24"/>
      <c r="AP1353" s="24"/>
      <c r="AQ1353" s="24"/>
      <c r="AR1353" s="24"/>
      <c r="AS1353" s="24"/>
      <c r="AT1353" s="24"/>
      <c r="AU1353" s="24"/>
      <c r="AV1353" s="24"/>
      <c r="AW1353" s="24"/>
      <c r="AX1353" s="24"/>
    </row>
    <row r="1354" spans="4:50" x14ac:dyDescent="0.2">
      <c r="D1354" s="24"/>
      <c r="E1354" s="24"/>
      <c r="F1354" s="24"/>
      <c r="G1354" s="24"/>
      <c r="H1354" s="24"/>
      <c r="I1354" s="24"/>
      <c r="J1354" s="24"/>
      <c r="K1354" s="24"/>
      <c r="L1354" s="24"/>
      <c r="M1354" s="24"/>
      <c r="N1354" s="24"/>
      <c r="O1354" s="24"/>
      <c r="P1354" s="24"/>
      <c r="Q1354" s="24"/>
      <c r="R1354" s="24"/>
      <c r="S1354" s="24"/>
      <c r="T1354" s="24"/>
      <c r="U1354" s="24"/>
      <c r="V1354" s="24"/>
      <c r="W1354" s="24"/>
      <c r="X1354" s="24"/>
      <c r="Y1354" s="24"/>
      <c r="Z1354" s="24"/>
      <c r="AA1354" s="24"/>
      <c r="AB1354" s="24"/>
      <c r="AC1354" s="24"/>
      <c r="AD1354" s="24"/>
      <c r="AE1354" s="24"/>
      <c r="AF1354" s="24"/>
      <c r="AG1354" s="24"/>
      <c r="AH1354" s="24"/>
      <c r="AI1354" s="24"/>
      <c r="AJ1354" s="24"/>
      <c r="AK1354" s="24"/>
      <c r="AL1354" s="24"/>
      <c r="AM1354" s="24"/>
      <c r="AN1354" s="24"/>
      <c r="AO1354" s="24"/>
      <c r="AP1354" s="24"/>
      <c r="AQ1354" s="24"/>
      <c r="AR1354" s="24"/>
      <c r="AS1354" s="24"/>
      <c r="AT1354" s="24"/>
      <c r="AU1354" s="24"/>
      <c r="AV1354" s="24"/>
      <c r="AW1354" s="24"/>
      <c r="AX1354" s="24"/>
    </row>
    <row r="1355" spans="4:50" x14ac:dyDescent="0.2">
      <c r="D1355" s="24"/>
      <c r="E1355" s="24"/>
      <c r="F1355" s="24"/>
      <c r="G1355" s="24"/>
      <c r="H1355" s="24"/>
      <c r="I1355" s="24"/>
      <c r="J1355" s="24"/>
      <c r="K1355" s="24"/>
      <c r="L1355" s="24"/>
      <c r="M1355" s="24"/>
      <c r="N1355" s="24"/>
      <c r="O1355" s="24"/>
      <c r="P1355" s="24"/>
      <c r="Q1355" s="24"/>
      <c r="R1355" s="24"/>
      <c r="S1355" s="24"/>
      <c r="T1355" s="24"/>
      <c r="U1355" s="24"/>
      <c r="V1355" s="24"/>
      <c r="W1355" s="24"/>
      <c r="X1355" s="24"/>
      <c r="Y1355" s="24"/>
      <c r="Z1355" s="24"/>
      <c r="AA1355" s="24"/>
      <c r="AB1355" s="24"/>
      <c r="AC1355" s="24"/>
      <c r="AD1355" s="24"/>
      <c r="AE1355" s="24"/>
      <c r="AF1355" s="24"/>
      <c r="AG1355" s="24"/>
      <c r="AH1355" s="24"/>
      <c r="AI1355" s="24"/>
      <c r="AJ1355" s="24"/>
      <c r="AK1355" s="24"/>
      <c r="AL1355" s="24"/>
      <c r="AM1355" s="24"/>
      <c r="AN1355" s="24"/>
      <c r="AO1355" s="24"/>
      <c r="AP1355" s="24"/>
      <c r="AQ1355" s="24"/>
      <c r="AR1355" s="24"/>
      <c r="AS1355" s="24"/>
      <c r="AT1355" s="24"/>
      <c r="AU1355" s="24"/>
      <c r="AV1355" s="24"/>
      <c r="AW1355" s="24"/>
      <c r="AX1355" s="24"/>
    </row>
    <row r="1356" spans="4:50" x14ac:dyDescent="0.2">
      <c r="D1356" s="24"/>
      <c r="E1356" s="24"/>
      <c r="F1356" s="24"/>
      <c r="G1356" s="24"/>
      <c r="H1356" s="24"/>
      <c r="I1356" s="24"/>
      <c r="J1356" s="24"/>
      <c r="K1356" s="24"/>
      <c r="L1356" s="24"/>
      <c r="M1356" s="24"/>
      <c r="N1356" s="24"/>
      <c r="O1356" s="24"/>
      <c r="P1356" s="24"/>
      <c r="Q1356" s="24"/>
      <c r="R1356" s="24"/>
      <c r="S1356" s="24"/>
      <c r="T1356" s="24"/>
      <c r="U1356" s="24"/>
      <c r="V1356" s="24"/>
      <c r="W1356" s="24"/>
      <c r="X1356" s="24"/>
      <c r="Y1356" s="24"/>
      <c r="Z1356" s="24"/>
      <c r="AA1356" s="24"/>
      <c r="AB1356" s="24"/>
      <c r="AC1356" s="24"/>
      <c r="AD1356" s="24"/>
      <c r="AE1356" s="24"/>
      <c r="AF1356" s="24"/>
      <c r="AG1356" s="24"/>
      <c r="AH1356" s="24"/>
      <c r="AI1356" s="24"/>
      <c r="AJ1356" s="24"/>
      <c r="AK1356" s="24"/>
      <c r="AL1356" s="24"/>
      <c r="AM1356" s="24"/>
      <c r="AN1356" s="24"/>
      <c r="AO1356" s="24"/>
      <c r="AP1356" s="24"/>
      <c r="AQ1356" s="24"/>
      <c r="AR1356" s="24"/>
      <c r="AS1356" s="24"/>
      <c r="AT1356" s="24"/>
      <c r="AU1356" s="24"/>
      <c r="AV1356" s="24"/>
      <c r="AW1356" s="24"/>
      <c r="AX1356" s="24"/>
    </row>
    <row r="1357" spans="4:50" x14ac:dyDescent="0.2">
      <c r="D1357" s="24"/>
      <c r="E1357" s="24"/>
      <c r="F1357" s="24"/>
      <c r="G1357" s="24"/>
      <c r="H1357" s="24"/>
      <c r="I1357" s="24"/>
      <c r="J1357" s="24"/>
      <c r="K1357" s="24"/>
      <c r="L1357" s="24"/>
      <c r="M1357" s="24"/>
      <c r="N1357" s="24"/>
      <c r="O1357" s="24"/>
      <c r="P1357" s="24"/>
      <c r="Q1357" s="24"/>
      <c r="R1357" s="24"/>
      <c r="S1357" s="24"/>
      <c r="T1357" s="24"/>
      <c r="U1357" s="24"/>
      <c r="V1357" s="24"/>
      <c r="W1357" s="24"/>
      <c r="X1357" s="24"/>
      <c r="Y1357" s="24"/>
      <c r="Z1357" s="24"/>
      <c r="AA1357" s="24"/>
      <c r="AB1357" s="24"/>
      <c r="AC1357" s="24"/>
      <c r="AD1357" s="24"/>
      <c r="AE1357" s="24"/>
      <c r="AF1357" s="24"/>
      <c r="AG1357" s="24"/>
      <c r="AH1357" s="24"/>
      <c r="AI1357" s="24"/>
      <c r="AJ1357" s="24"/>
      <c r="AK1357" s="24"/>
      <c r="AL1357" s="24"/>
      <c r="AM1357" s="24"/>
      <c r="AN1357" s="24"/>
      <c r="AO1357" s="24"/>
      <c r="AP1357" s="24"/>
      <c r="AQ1357" s="24"/>
      <c r="AR1357" s="24"/>
      <c r="AS1357" s="24"/>
      <c r="AT1357" s="24"/>
      <c r="AU1357" s="24"/>
      <c r="AV1357" s="24"/>
      <c r="AW1357" s="24"/>
      <c r="AX1357" s="24"/>
    </row>
    <row r="1358" spans="4:50" x14ac:dyDescent="0.2">
      <c r="D1358" s="24"/>
      <c r="E1358" s="24"/>
      <c r="F1358" s="24"/>
      <c r="G1358" s="24"/>
      <c r="H1358" s="24"/>
      <c r="I1358" s="24"/>
      <c r="J1358" s="24"/>
      <c r="K1358" s="24"/>
      <c r="L1358" s="24"/>
      <c r="M1358" s="24"/>
      <c r="N1358" s="24"/>
      <c r="O1358" s="24"/>
      <c r="P1358" s="24"/>
      <c r="Q1358" s="24"/>
      <c r="R1358" s="24"/>
      <c r="S1358" s="24"/>
      <c r="T1358" s="24"/>
      <c r="U1358" s="24"/>
      <c r="V1358" s="24"/>
      <c r="W1358" s="24"/>
      <c r="X1358" s="24"/>
      <c r="Y1358" s="24"/>
      <c r="Z1358" s="24"/>
      <c r="AA1358" s="24"/>
      <c r="AB1358" s="24"/>
      <c r="AC1358" s="24"/>
      <c r="AD1358" s="24"/>
      <c r="AE1358" s="24"/>
      <c r="AF1358" s="24"/>
      <c r="AG1358" s="24"/>
      <c r="AH1358" s="24"/>
      <c r="AI1358" s="24"/>
      <c r="AJ1358" s="24"/>
      <c r="AK1358" s="24"/>
      <c r="AL1358" s="24"/>
      <c r="AM1358" s="24"/>
      <c r="AN1358" s="24"/>
      <c r="AO1358" s="24"/>
      <c r="AP1358" s="24"/>
      <c r="AQ1358" s="24"/>
      <c r="AR1358" s="24"/>
      <c r="AS1358" s="24"/>
      <c r="AT1358" s="24"/>
      <c r="AU1358" s="24"/>
      <c r="AV1358" s="24"/>
      <c r="AW1358" s="24"/>
      <c r="AX1358" s="24"/>
    </row>
    <row r="1359" spans="4:50" x14ac:dyDescent="0.2">
      <c r="D1359" s="24"/>
      <c r="E1359" s="24"/>
      <c r="F1359" s="24"/>
      <c r="G1359" s="24"/>
      <c r="H1359" s="24"/>
      <c r="I1359" s="24"/>
      <c r="J1359" s="24"/>
      <c r="K1359" s="24"/>
      <c r="L1359" s="24"/>
      <c r="M1359" s="24"/>
      <c r="N1359" s="24"/>
      <c r="O1359" s="24"/>
      <c r="P1359" s="24"/>
      <c r="Q1359" s="24"/>
      <c r="R1359" s="24"/>
      <c r="S1359" s="24"/>
      <c r="T1359" s="24"/>
      <c r="U1359" s="24"/>
      <c r="V1359" s="24"/>
      <c r="W1359" s="24"/>
      <c r="X1359" s="24"/>
      <c r="Y1359" s="24"/>
      <c r="Z1359" s="24"/>
      <c r="AA1359" s="24"/>
      <c r="AB1359" s="24"/>
      <c r="AC1359" s="24"/>
      <c r="AD1359" s="24"/>
      <c r="AE1359" s="24"/>
      <c r="AF1359" s="24"/>
      <c r="AG1359" s="24"/>
      <c r="AH1359" s="24"/>
      <c r="AI1359" s="24"/>
      <c r="AJ1359" s="24"/>
      <c r="AK1359" s="24"/>
      <c r="AL1359" s="24"/>
      <c r="AM1359" s="24"/>
      <c r="AN1359" s="24"/>
      <c r="AO1359" s="24"/>
      <c r="AP1359" s="24"/>
      <c r="AQ1359" s="24"/>
      <c r="AR1359" s="24"/>
      <c r="AS1359" s="24"/>
      <c r="AT1359" s="24"/>
      <c r="AU1359" s="24"/>
      <c r="AV1359" s="24"/>
      <c r="AW1359" s="24"/>
      <c r="AX1359" s="24"/>
    </row>
    <row r="1360" spans="4:50" x14ac:dyDescent="0.2">
      <c r="D1360" s="24"/>
      <c r="E1360" s="24"/>
      <c r="F1360" s="24"/>
      <c r="G1360" s="24"/>
      <c r="H1360" s="24"/>
      <c r="I1360" s="24"/>
      <c r="J1360" s="24"/>
      <c r="K1360" s="24"/>
      <c r="L1360" s="24"/>
      <c r="M1360" s="24"/>
      <c r="N1360" s="24"/>
      <c r="O1360" s="24"/>
      <c r="P1360" s="24"/>
      <c r="Q1360" s="24"/>
      <c r="R1360" s="24"/>
      <c r="S1360" s="24"/>
      <c r="T1360" s="24"/>
      <c r="U1360" s="24"/>
      <c r="V1360" s="24"/>
      <c r="W1360" s="24"/>
      <c r="X1360" s="24"/>
      <c r="Y1360" s="24"/>
      <c r="Z1360" s="24"/>
      <c r="AA1360" s="24"/>
      <c r="AB1360" s="24"/>
      <c r="AC1360" s="24"/>
      <c r="AD1360" s="24"/>
      <c r="AE1360" s="24"/>
      <c r="AF1360" s="24"/>
      <c r="AG1360" s="24"/>
      <c r="AH1360" s="24"/>
      <c r="AI1360" s="24"/>
      <c r="AJ1360" s="24"/>
      <c r="AK1360" s="24"/>
      <c r="AL1360" s="24"/>
      <c r="AM1360" s="24"/>
      <c r="AN1360" s="24"/>
      <c r="AO1360" s="24"/>
      <c r="AP1360" s="24"/>
      <c r="AQ1360" s="24"/>
      <c r="AR1360" s="24"/>
      <c r="AS1360" s="24"/>
      <c r="AT1360" s="24"/>
      <c r="AU1360" s="24"/>
      <c r="AV1360" s="24"/>
      <c r="AW1360" s="24"/>
      <c r="AX1360" s="24"/>
    </row>
    <row r="1361" spans="4:50" x14ac:dyDescent="0.2">
      <c r="D1361" s="24"/>
      <c r="E1361" s="24"/>
      <c r="F1361" s="24"/>
      <c r="G1361" s="24"/>
      <c r="H1361" s="24"/>
      <c r="I1361" s="24"/>
      <c r="J1361" s="24"/>
      <c r="K1361" s="24"/>
      <c r="L1361" s="24"/>
      <c r="M1361" s="24"/>
      <c r="N1361" s="24"/>
      <c r="O1361" s="24"/>
      <c r="P1361" s="24"/>
      <c r="Q1361" s="24"/>
      <c r="R1361" s="24"/>
      <c r="S1361" s="24"/>
      <c r="T1361" s="24"/>
      <c r="U1361" s="24"/>
      <c r="V1361" s="24"/>
      <c r="W1361" s="24"/>
      <c r="X1361" s="24"/>
      <c r="Y1361" s="24"/>
      <c r="Z1361" s="24"/>
      <c r="AA1361" s="24"/>
      <c r="AB1361" s="24"/>
      <c r="AC1361" s="24"/>
      <c r="AD1361" s="24"/>
      <c r="AE1361" s="24"/>
      <c r="AF1361" s="24"/>
      <c r="AG1361" s="24"/>
      <c r="AH1361" s="24"/>
      <c r="AI1361" s="24"/>
      <c r="AJ1361" s="24"/>
      <c r="AK1361" s="24"/>
      <c r="AL1361" s="24"/>
      <c r="AM1361" s="24"/>
      <c r="AN1361" s="24"/>
      <c r="AO1361" s="24"/>
      <c r="AP1361" s="24"/>
      <c r="AQ1361" s="24"/>
      <c r="AR1361" s="24"/>
      <c r="AS1361" s="24"/>
      <c r="AT1361" s="24"/>
      <c r="AU1361" s="24"/>
      <c r="AV1361" s="24"/>
      <c r="AW1361" s="24"/>
      <c r="AX1361" s="24"/>
    </row>
    <row r="1362" spans="4:50" x14ac:dyDescent="0.2">
      <c r="D1362" s="24"/>
      <c r="E1362" s="24"/>
      <c r="F1362" s="24"/>
      <c r="G1362" s="24"/>
      <c r="H1362" s="24"/>
      <c r="I1362" s="24"/>
      <c r="J1362" s="24"/>
      <c r="K1362" s="24"/>
      <c r="L1362" s="24"/>
      <c r="M1362" s="24"/>
      <c r="N1362" s="24"/>
      <c r="O1362" s="24"/>
      <c r="P1362" s="24"/>
      <c r="Q1362" s="24"/>
      <c r="R1362" s="24"/>
      <c r="S1362" s="24"/>
      <c r="T1362" s="24"/>
      <c r="U1362" s="24"/>
      <c r="V1362" s="24"/>
      <c r="W1362" s="24"/>
      <c r="X1362" s="24"/>
      <c r="Y1362" s="24"/>
      <c r="Z1362" s="24"/>
      <c r="AA1362" s="24"/>
      <c r="AB1362" s="24"/>
      <c r="AC1362" s="24"/>
      <c r="AD1362" s="24"/>
      <c r="AE1362" s="24"/>
      <c r="AF1362" s="24"/>
      <c r="AG1362" s="24"/>
      <c r="AH1362" s="24"/>
      <c r="AI1362" s="24"/>
      <c r="AJ1362" s="24"/>
      <c r="AK1362" s="24"/>
      <c r="AL1362" s="24"/>
      <c r="AM1362" s="24"/>
      <c r="AN1362" s="24"/>
      <c r="AO1362" s="24"/>
      <c r="AP1362" s="24"/>
      <c r="AQ1362" s="24"/>
      <c r="AR1362" s="24"/>
      <c r="AS1362" s="24"/>
      <c r="AT1362" s="24"/>
      <c r="AU1362" s="24"/>
      <c r="AV1362" s="24"/>
      <c r="AW1362" s="24"/>
      <c r="AX1362" s="24"/>
    </row>
    <row r="1363" spans="4:50" x14ac:dyDescent="0.2">
      <c r="D1363" s="24"/>
      <c r="E1363" s="24"/>
      <c r="F1363" s="24"/>
      <c r="G1363" s="24"/>
      <c r="H1363" s="24"/>
      <c r="I1363" s="24"/>
      <c r="J1363" s="24"/>
      <c r="K1363" s="24"/>
      <c r="L1363" s="24"/>
      <c r="M1363" s="24"/>
      <c r="N1363" s="24"/>
      <c r="O1363" s="24"/>
      <c r="P1363" s="24"/>
      <c r="Q1363" s="24"/>
      <c r="R1363" s="24"/>
      <c r="S1363" s="24"/>
      <c r="T1363" s="24"/>
      <c r="U1363" s="24"/>
      <c r="V1363" s="24"/>
      <c r="W1363" s="24"/>
      <c r="X1363" s="24"/>
      <c r="Y1363" s="24"/>
      <c r="Z1363" s="24"/>
      <c r="AA1363" s="24"/>
      <c r="AB1363" s="24"/>
      <c r="AC1363" s="24"/>
      <c r="AD1363" s="24"/>
      <c r="AE1363" s="24"/>
      <c r="AF1363" s="24"/>
      <c r="AG1363" s="24"/>
      <c r="AH1363" s="24"/>
      <c r="AI1363" s="24"/>
      <c r="AJ1363" s="24"/>
      <c r="AK1363" s="24"/>
      <c r="AL1363" s="24"/>
      <c r="AM1363" s="24"/>
      <c r="AN1363" s="24"/>
      <c r="AO1363" s="24"/>
      <c r="AP1363" s="24"/>
      <c r="AQ1363" s="24"/>
      <c r="AR1363" s="24"/>
      <c r="AS1363" s="24"/>
      <c r="AT1363" s="24"/>
      <c r="AU1363" s="24"/>
      <c r="AV1363" s="24"/>
      <c r="AW1363" s="24"/>
      <c r="AX1363" s="24"/>
    </row>
    <row r="1364" spans="4:50" x14ac:dyDescent="0.2">
      <c r="D1364" s="24"/>
      <c r="E1364" s="24"/>
      <c r="F1364" s="24"/>
      <c r="G1364" s="24"/>
      <c r="H1364" s="24"/>
      <c r="I1364" s="24"/>
      <c r="J1364" s="24"/>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row>
    <row r="1365" spans="4:50" x14ac:dyDescent="0.2">
      <c r="D1365" s="24"/>
      <c r="E1365" s="24"/>
      <c r="F1365" s="24"/>
      <c r="G1365" s="24"/>
      <c r="H1365" s="24"/>
      <c r="I1365" s="24"/>
      <c r="J1365" s="24"/>
      <c r="K1365" s="24"/>
      <c r="L1365" s="24"/>
      <c r="M1365" s="24"/>
      <c r="N1365" s="24"/>
      <c r="O1365" s="24"/>
      <c r="P1365" s="24"/>
      <c r="Q1365" s="24"/>
      <c r="R1365" s="24"/>
      <c r="S1365" s="24"/>
      <c r="T1365" s="24"/>
      <c r="U1365" s="24"/>
      <c r="V1365" s="24"/>
      <c r="W1365" s="24"/>
      <c r="X1365" s="24"/>
      <c r="Y1365" s="24"/>
      <c r="Z1365" s="24"/>
      <c r="AA1365" s="24"/>
      <c r="AB1365" s="24"/>
      <c r="AC1365" s="24"/>
      <c r="AD1365" s="24"/>
      <c r="AE1365" s="24"/>
      <c r="AF1365" s="24"/>
      <c r="AG1365" s="24"/>
      <c r="AH1365" s="24"/>
      <c r="AI1365" s="24"/>
      <c r="AJ1365" s="24"/>
      <c r="AK1365" s="24"/>
      <c r="AL1365" s="24"/>
      <c r="AM1365" s="24"/>
      <c r="AN1365" s="24"/>
      <c r="AO1365" s="24"/>
      <c r="AP1365" s="24"/>
      <c r="AQ1365" s="24"/>
      <c r="AR1365" s="24"/>
      <c r="AS1365" s="24"/>
      <c r="AT1365" s="24"/>
      <c r="AU1365" s="24"/>
      <c r="AV1365" s="24"/>
      <c r="AW1365" s="24"/>
      <c r="AX1365" s="24"/>
    </row>
    <row r="1366" spans="4:50" x14ac:dyDescent="0.2">
      <c r="D1366" s="24"/>
      <c r="E1366" s="24"/>
      <c r="F1366" s="24"/>
      <c r="G1366" s="24"/>
      <c r="H1366" s="24"/>
      <c r="I1366" s="24"/>
      <c r="J1366" s="24"/>
      <c r="K1366" s="24"/>
      <c r="L1366" s="24"/>
      <c r="M1366" s="24"/>
      <c r="N1366" s="24"/>
      <c r="O1366" s="24"/>
      <c r="P1366" s="24"/>
      <c r="Q1366" s="24"/>
      <c r="R1366" s="24"/>
      <c r="S1366" s="24"/>
      <c r="T1366" s="24"/>
      <c r="U1366" s="24"/>
      <c r="V1366" s="24"/>
      <c r="W1366" s="24"/>
      <c r="X1366" s="24"/>
      <c r="Y1366" s="24"/>
      <c r="Z1366" s="24"/>
      <c r="AA1366" s="24"/>
      <c r="AB1366" s="24"/>
      <c r="AC1366" s="24"/>
      <c r="AD1366" s="24"/>
      <c r="AE1366" s="24"/>
      <c r="AF1366" s="24"/>
      <c r="AG1366" s="24"/>
      <c r="AH1366" s="24"/>
      <c r="AI1366" s="24"/>
      <c r="AJ1366" s="24"/>
      <c r="AK1366" s="24"/>
      <c r="AL1366" s="24"/>
      <c r="AM1366" s="24"/>
      <c r="AN1366" s="24"/>
      <c r="AO1366" s="24"/>
      <c r="AP1366" s="24"/>
      <c r="AQ1366" s="24"/>
      <c r="AR1366" s="24"/>
      <c r="AS1366" s="24"/>
      <c r="AT1366" s="24"/>
      <c r="AU1366" s="24"/>
      <c r="AV1366" s="24"/>
      <c r="AW1366" s="24"/>
      <c r="AX1366" s="24"/>
    </row>
    <row r="1367" spans="4:50" x14ac:dyDescent="0.2">
      <c r="D1367" s="24"/>
      <c r="E1367" s="24"/>
      <c r="F1367" s="24"/>
      <c r="G1367" s="24"/>
      <c r="H1367" s="24"/>
      <c r="I1367" s="24"/>
      <c r="J1367" s="24"/>
      <c r="K1367" s="24"/>
      <c r="L1367" s="24"/>
      <c r="M1367" s="24"/>
      <c r="N1367" s="24"/>
      <c r="O1367" s="24"/>
      <c r="P1367" s="24"/>
      <c r="Q1367" s="24"/>
      <c r="R1367" s="24"/>
      <c r="S1367" s="24"/>
      <c r="T1367" s="24"/>
      <c r="U1367" s="24"/>
      <c r="V1367" s="24"/>
      <c r="W1367" s="24"/>
      <c r="X1367" s="24"/>
      <c r="Y1367" s="24"/>
      <c r="Z1367" s="24"/>
      <c r="AA1367" s="24"/>
      <c r="AB1367" s="24"/>
      <c r="AC1367" s="24"/>
      <c r="AD1367" s="24"/>
      <c r="AE1367" s="24"/>
      <c r="AF1367" s="24"/>
      <c r="AG1367" s="24"/>
      <c r="AH1367" s="24"/>
      <c r="AI1367" s="24"/>
      <c r="AJ1367" s="24"/>
      <c r="AK1367" s="24"/>
      <c r="AL1367" s="24"/>
      <c r="AM1367" s="24"/>
      <c r="AN1367" s="24"/>
      <c r="AO1367" s="24"/>
      <c r="AP1367" s="24"/>
      <c r="AQ1367" s="24"/>
      <c r="AR1367" s="24"/>
      <c r="AS1367" s="24"/>
      <c r="AT1367" s="24"/>
      <c r="AU1367" s="24"/>
      <c r="AV1367" s="24"/>
      <c r="AW1367" s="24"/>
      <c r="AX1367" s="24"/>
    </row>
    <row r="1368" spans="4:50" x14ac:dyDescent="0.2">
      <c r="D1368" s="24"/>
      <c r="E1368" s="24"/>
      <c r="F1368" s="24"/>
      <c r="G1368" s="24"/>
      <c r="H1368" s="24"/>
      <c r="I1368" s="24"/>
      <c r="J1368" s="24"/>
      <c r="K1368" s="24"/>
      <c r="L1368" s="24"/>
      <c r="M1368" s="24"/>
      <c r="N1368" s="24"/>
      <c r="O1368" s="24"/>
      <c r="P1368" s="24"/>
      <c r="Q1368" s="24"/>
      <c r="R1368" s="24"/>
      <c r="S1368" s="24"/>
      <c r="T1368" s="24"/>
      <c r="U1368" s="24"/>
      <c r="V1368" s="24"/>
      <c r="W1368" s="24"/>
      <c r="X1368" s="24"/>
      <c r="Y1368" s="24"/>
      <c r="Z1368" s="24"/>
      <c r="AA1368" s="24"/>
      <c r="AB1368" s="24"/>
      <c r="AC1368" s="24"/>
      <c r="AD1368" s="24"/>
      <c r="AE1368" s="24"/>
      <c r="AF1368" s="24"/>
      <c r="AG1368" s="24"/>
      <c r="AH1368" s="24"/>
      <c r="AI1368" s="24"/>
      <c r="AJ1368" s="24"/>
      <c r="AK1368" s="24"/>
      <c r="AL1368" s="24"/>
      <c r="AM1368" s="24"/>
      <c r="AN1368" s="24"/>
      <c r="AO1368" s="24"/>
      <c r="AP1368" s="24"/>
      <c r="AQ1368" s="24"/>
      <c r="AR1368" s="24"/>
      <c r="AS1368" s="24"/>
      <c r="AT1368" s="24"/>
      <c r="AU1368" s="24"/>
      <c r="AV1368" s="24"/>
      <c r="AW1368" s="24"/>
      <c r="AX1368" s="24"/>
    </row>
    <row r="1369" spans="4:50" x14ac:dyDescent="0.2">
      <c r="D1369" s="24"/>
      <c r="E1369" s="24"/>
      <c r="F1369" s="24"/>
      <c r="G1369" s="24"/>
      <c r="H1369" s="24"/>
      <c r="I1369" s="24"/>
      <c r="J1369" s="24"/>
      <c r="K1369" s="24"/>
      <c r="L1369" s="24"/>
      <c r="M1369" s="24"/>
      <c r="N1369" s="24"/>
      <c r="O1369" s="24"/>
      <c r="P1369" s="24"/>
      <c r="Q1369" s="24"/>
      <c r="R1369" s="24"/>
      <c r="S1369" s="24"/>
      <c r="T1369" s="24"/>
      <c r="U1369" s="24"/>
      <c r="V1369" s="24"/>
      <c r="W1369" s="24"/>
      <c r="X1369" s="24"/>
      <c r="Y1369" s="24"/>
      <c r="Z1369" s="24"/>
      <c r="AA1369" s="24"/>
      <c r="AB1369" s="24"/>
      <c r="AC1369" s="24"/>
      <c r="AD1369" s="24"/>
      <c r="AE1369" s="24"/>
      <c r="AF1369" s="24"/>
      <c r="AG1369" s="24"/>
      <c r="AH1369" s="24"/>
      <c r="AI1369" s="24"/>
      <c r="AJ1369" s="24"/>
      <c r="AK1369" s="24"/>
      <c r="AL1369" s="24"/>
      <c r="AM1369" s="24"/>
      <c r="AN1369" s="24"/>
      <c r="AO1369" s="24"/>
      <c r="AP1369" s="24"/>
      <c r="AQ1369" s="24"/>
      <c r="AR1369" s="24"/>
      <c r="AS1369" s="24"/>
      <c r="AT1369" s="24"/>
      <c r="AU1369" s="24"/>
      <c r="AV1369" s="24"/>
      <c r="AW1369" s="24"/>
      <c r="AX1369" s="24"/>
    </row>
    <row r="1370" spans="4:50" x14ac:dyDescent="0.2">
      <c r="D1370" s="24"/>
      <c r="E1370" s="24"/>
      <c r="F1370" s="24"/>
      <c r="G1370" s="24"/>
      <c r="H1370" s="24"/>
      <c r="I1370" s="24"/>
      <c r="J1370" s="24"/>
      <c r="K1370" s="24"/>
      <c r="L1370" s="24"/>
      <c r="M1370" s="24"/>
      <c r="N1370" s="24"/>
      <c r="O1370" s="24"/>
      <c r="P1370" s="24"/>
      <c r="Q1370" s="24"/>
      <c r="R1370" s="24"/>
      <c r="S1370" s="24"/>
      <c r="T1370" s="24"/>
      <c r="U1370" s="24"/>
      <c r="V1370" s="24"/>
      <c r="W1370" s="24"/>
      <c r="X1370" s="24"/>
      <c r="Y1370" s="24"/>
      <c r="Z1370" s="24"/>
      <c r="AA1370" s="24"/>
      <c r="AB1370" s="24"/>
      <c r="AC1370" s="24"/>
      <c r="AD1370" s="24"/>
      <c r="AE1370" s="24"/>
      <c r="AF1370" s="24"/>
      <c r="AG1370" s="24"/>
      <c r="AH1370" s="24"/>
      <c r="AI1370" s="24"/>
      <c r="AJ1370" s="24"/>
      <c r="AK1370" s="24"/>
      <c r="AL1370" s="24"/>
      <c r="AM1370" s="24"/>
      <c r="AN1370" s="24"/>
      <c r="AO1370" s="24"/>
      <c r="AP1370" s="24"/>
      <c r="AQ1370" s="24"/>
      <c r="AR1370" s="24"/>
      <c r="AS1370" s="24"/>
      <c r="AT1370" s="24"/>
      <c r="AU1370" s="24"/>
      <c r="AV1370" s="24"/>
      <c r="AW1370" s="24"/>
      <c r="AX1370" s="24"/>
    </row>
    <row r="1371" spans="4:50" x14ac:dyDescent="0.2">
      <c r="D1371" s="24"/>
      <c r="E1371" s="24"/>
      <c r="F1371" s="24"/>
      <c r="G1371" s="24"/>
      <c r="H1371" s="24"/>
      <c r="I1371" s="24"/>
      <c r="J1371" s="24"/>
      <c r="K1371" s="24"/>
      <c r="L1371" s="24"/>
      <c r="M1371" s="24"/>
      <c r="N1371" s="24"/>
      <c r="O1371" s="24"/>
      <c r="P1371" s="24"/>
      <c r="Q1371" s="24"/>
      <c r="R1371" s="24"/>
      <c r="S1371" s="24"/>
      <c r="T1371" s="24"/>
      <c r="U1371" s="24"/>
      <c r="V1371" s="24"/>
      <c r="W1371" s="24"/>
      <c r="X1371" s="24"/>
      <c r="Y1371" s="24"/>
      <c r="Z1371" s="24"/>
      <c r="AA1371" s="24"/>
      <c r="AB1371" s="24"/>
      <c r="AC1371" s="24"/>
      <c r="AD1371" s="24"/>
      <c r="AE1371" s="24"/>
      <c r="AF1371" s="24"/>
      <c r="AG1371" s="24"/>
      <c r="AH1371" s="24"/>
      <c r="AI1371" s="24"/>
      <c r="AJ1371" s="24"/>
      <c r="AK1371" s="24"/>
      <c r="AL1371" s="24"/>
      <c r="AM1371" s="24"/>
      <c r="AN1371" s="24"/>
      <c r="AO1371" s="24"/>
      <c r="AP1371" s="24"/>
      <c r="AQ1371" s="24"/>
      <c r="AR1371" s="24"/>
      <c r="AS1371" s="24"/>
      <c r="AT1371" s="24"/>
      <c r="AU1371" s="24"/>
      <c r="AV1371" s="24"/>
      <c r="AW1371" s="24"/>
      <c r="AX1371" s="24"/>
    </row>
    <row r="1372" spans="4:50" x14ac:dyDescent="0.2">
      <c r="D1372" s="24"/>
      <c r="E1372" s="24"/>
      <c r="F1372" s="24"/>
      <c r="G1372" s="24"/>
      <c r="H1372" s="24"/>
      <c r="I1372" s="24"/>
      <c r="J1372" s="24"/>
      <c r="K1372" s="24"/>
      <c r="L1372" s="24"/>
      <c r="M1372" s="24"/>
      <c r="N1372" s="24"/>
      <c r="O1372" s="24"/>
      <c r="P1372" s="24"/>
      <c r="Q1372" s="24"/>
      <c r="R1372" s="24"/>
      <c r="S1372" s="24"/>
      <c r="T1372" s="24"/>
      <c r="U1372" s="24"/>
      <c r="V1372" s="24"/>
      <c r="W1372" s="24"/>
      <c r="X1372" s="24"/>
      <c r="Y1372" s="24"/>
      <c r="Z1372" s="24"/>
      <c r="AA1372" s="24"/>
      <c r="AB1372" s="24"/>
      <c r="AC1372" s="24"/>
      <c r="AD1372" s="24"/>
      <c r="AE1372" s="24"/>
      <c r="AF1372" s="24"/>
      <c r="AG1372" s="24"/>
      <c r="AH1372" s="24"/>
      <c r="AI1372" s="24"/>
      <c r="AJ1372" s="24"/>
      <c r="AK1372" s="24"/>
      <c r="AL1372" s="24"/>
      <c r="AM1372" s="24"/>
      <c r="AN1372" s="24"/>
      <c r="AO1372" s="24"/>
      <c r="AP1372" s="24"/>
      <c r="AQ1372" s="24"/>
      <c r="AR1372" s="24"/>
      <c r="AS1372" s="24"/>
      <c r="AT1372" s="24"/>
      <c r="AU1372" s="24"/>
      <c r="AV1372" s="24"/>
      <c r="AW1372" s="24"/>
      <c r="AX1372" s="24"/>
    </row>
    <row r="1373" spans="4:50" x14ac:dyDescent="0.2">
      <c r="D1373" s="24"/>
      <c r="E1373" s="24"/>
      <c r="F1373" s="24"/>
      <c r="G1373" s="24"/>
      <c r="H1373" s="24"/>
      <c r="I1373" s="24"/>
      <c r="J1373" s="24"/>
      <c r="K1373" s="24"/>
      <c r="L1373" s="24"/>
      <c r="M1373" s="24"/>
      <c r="N1373" s="24"/>
      <c r="O1373" s="24"/>
      <c r="P1373" s="24"/>
      <c r="Q1373" s="24"/>
      <c r="R1373" s="24"/>
      <c r="S1373" s="24"/>
      <c r="T1373" s="24"/>
      <c r="U1373" s="24"/>
      <c r="V1373" s="24"/>
      <c r="W1373" s="24"/>
      <c r="X1373" s="24"/>
      <c r="Y1373" s="24"/>
      <c r="Z1373" s="24"/>
      <c r="AA1373" s="24"/>
      <c r="AB1373" s="24"/>
      <c r="AC1373" s="24"/>
      <c r="AD1373" s="24"/>
      <c r="AE1373" s="24"/>
      <c r="AF1373" s="24"/>
      <c r="AG1373" s="24"/>
      <c r="AH1373" s="24"/>
      <c r="AI1373" s="24"/>
      <c r="AJ1373" s="24"/>
      <c r="AK1373" s="24"/>
      <c r="AL1373" s="24"/>
      <c r="AM1373" s="24"/>
      <c r="AN1373" s="24"/>
      <c r="AO1373" s="24"/>
      <c r="AP1373" s="24"/>
      <c r="AQ1373" s="24"/>
      <c r="AR1373" s="24"/>
      <c r="AS1373" s="24"/>
      <c r="AT1373" s="24"/>
      <c r="AU1373" s="24"/>
      <c r="AV1373" s="24"/>
      <c r="AW1373" s="24"/>
      <c r="AX1373" s="24"/>
    </row>
    <row r="1374" spans="4:50" x14ac:dyDescent="0.2">
      <c r="D1374" s="24"/>
      <c r="E1374" s="24"/>
      <c r="F1374" s="24"/>
      <c r="G1374" s="24"/>
      <c r="H1374" s="24"/>
      <c r="I1374" s="24"/>
      <c r="J1374" s="24"/>
      <c r="K1374" s="24"/>
      <c r="L1374" s="24"/>
      <c r="M1374" s="24"/>
      <c r="N1374" s="24"/>
      <c r="O1374" s="24"/>
      <c r="P1374" s="24"/>
      <c r="Q1374" s="24"/>
      <c r="R1374" s="24"/>
      <c r="S1374" s="24"/>
      <c r="T1374" s="24"/>
      <c r="U1374" s="24"/>
      <c r="V1374" s="24"/>
      <c r="W1374" s="24"/>
      <c r="X1374" s="24"/>
      <c r="Y1374" s="24"/>
      <c r="Z1374" s="24"/>
      <c r="AA1374" s="24"/>
      <c r="AB1374" s="24"/>
      <c r="AC1374" s="24"/>
      <c r="AD1374" s="24"/>
      <c r="AE1374" s="24"/>
      <c r="AF1374" s="24"/>
      <c r="AG1374" s="24"/>
      <c r="AH1374" s="24"/>
      <c r="AI1374" s="24"/>
      <c r="AJ1374" s="24"/>
      <c r="AK1374" s="24"/>
      <c r="AL1374" s="24"/>
      <c r="AM1374" s="24"/>
      <c r="AN1374" s="24"/>
      <c r="AO1374" s="24"/>
      <c r="AP1374" s="24"/>
      <c r="AQ1374" s="24"/>
      <c r="AR1374" s="24"/>
      <c r="AS1374" s="24"/>
      <c r="AT1374" s="24"/>
      <c r="AU1374" s="24"/>
      <c r="AV1374" s="24"/>
      <c r="AW1374" s="24"/>
      <c r="AX1374" s="24"/>
    </row>
    <row r="1375" spans="4:50" x14ac:dyDescent="0.2">
      <c r="D1375" s="24"/>
      <c r="E1375" s="24"/>
      <c r="F1375" s="24"/>
      <c r="G1375" s="24"/>
      <c r="H1375" s="24"/>
      <c r="I1375" s="24"/>
      <c r="J1375" s="24"/>
      <c r="K1375" s="24"/>
      <c r="L1375" s="24"/>
      <c r="M1375" s="24"/>
      <c r="N1375" s="24"/>
      <c r="O1375" s="24"/>
      <c r="P1375" s="24"/>
      <c r="Q1375" s="24"/>
      <c r="R1375" s="24"/>
      <c r="S1375" s="24"/>
      <c r="T1375" s="24"/>
      <c r="U1375" s="24"/>
      <c r="V1375" s="24"/>
      <c r="W1375" s="24"/>
      <c r="X1375" s="24"/>
      <c r="Y1375" s="24"/>
      <c r="Z1375" s="24"/>
      <c r="AA1375" s="24"/>
      <c r="AB1375" s="24"/>
      <c r="AC1375" s="24"/>
      <c r="AD1375" s="24"/>
      <c r="AE1375" s="24"/>
      <c r="AF1375" s="24"/>
      <c r="AG1375" s="24"/>
      <c r="AH1375" s="24"/>
      <c r="AI1375" s="24"/>
      <c r="AJ1375" s="24"/>
      <c r="AK1375" s="24"/>
      <c r="AL1375" s="24"/>
      <c r="AM1375" s="24"/>
      <c r="AN1375" s="24"/>
      <c r="AO1375" s="24"/>
      <c r="AP1375" s="24"/>
      <c r="AQ1375" s="24"/>
      <c r="AR1375" s="24"/>
      <c r="AS1375" s="24"/>
      <c r="AT1375" s="24"/>
      <c r="AU1375" s="24"/>
      <c r="AV1375" s="24"/>
      <c r="AW1375" s="24"/>
      <c r="AX1375" s="24"/>
    </row>
    <row r="1376" spans="4:50" x14ac:dyDescent="0.2">
      <c r="D1376" s="24"/>
      <c r="E1376" s="24"/>
      <c r="F1376" s="24"/>
      <c r="G1376" s="24"/>
      <c r="H1376" s="24"/>
      <c r="I1376" s="24"/>
      <c r="J1376" s="24"/>
      <c r="K1376" s="24"/>
      <c r="L1376" s="24"/>
      <c r="M1376" s="24"/>
      <c r="N1376" s="24"/>
      <c r="O1376" s="24"/>
      <c r="P1376" s="24"/>
      <c r="Q1376" s="24"/>
      <c r="R1376" s="24"/>
      <c r="S1376" s="24"/>
      <c r="T1376" s="24"/>
      <c r="U1376" s="24"/>
      <c r="V1376" s="24"/>
      <c r="W1376" s="24"/>
      <c r="X1376" s="24"/>
      <c r="Y1376" s="24"/>
      <c r="Z1376" s="24"/>
      <c r="AA1376" s="24"/>
      <c r="AB1376" s="24"/>
      <c r="AC1376" s="24"/>
      <c r="AD1376" s="24"/>
      <c r="AE1376" s="24"/>
      <c r="AF1376" s="24"/>
      <c r="AG1376" s="24"/>
      <c r="AH1376" s="24"/>
      <c r="AI1376" s="24"/>
      <c r="AJ1376" s="24"/>
      <c r="AK1376" s="24"/>
      <c r="AL1376" s="24"/>
      <c r="AM1376" s="24"/>
      <c r="AN1376" s="24"/>
      <c r="AO1376" s="24"/>
      <c r="AP1376" s="24"/>
      <c r="AQ1376" s="24"/>
      <c r="AR1376" s="24"/>
      <c r="AS1376" s="24"/>
      <c r="AT1376" s="24"/>
      <c r="AU1376" s="24"/>
      <c r="AV1376" s="24"/>
      <c r="AW1376" s="24"/>
      <c r="AX1376" s="24"/>
    </row>
    <row r="1377" spans="4:50" x14ac:dyDescent="0.2">
      <c r="D1377" s="24"/>
      <c r="E1377" s="24"/>
      <c r="F1377" s="24"/>
      <c r="G1377" s="24"/>
      <c r="H1377" s="24"/>
      <c r="I1377" s="24"/>
      <c r="J1377" s="24"/>
      <c r="K1377" s="24"/>
      <c r="L1377" s="24"/>
      <c r="M1377" s="24"/>
      <c r="N1377" s="24"/>
      <c r="O1377" s="24"/>
      <c r="P1377" s="24"/>
      <c r="Q1377" s="24"/>
      <c r="R1377" s="24"/>
      <c r="S1377" s="24"/>
      <c r="T1377" s="24"/>
      <c r="U1377" s="24"/>
      <c r="V1377" s="24"/>
      <c r="W1377" s="24"/>
      <c r="X1377" s="24"/>
      <c r="Y1377" s="24"/>
      <c r="Z1377" s="24"/>
      <c r="AA1377" s="24"/>
      <c r="AB1377" s="24"/>
      <c r="AC1377" s="24"/>
      <c r="AD1377" s="24"/>
      <c r="AE1377" s="24"/>
      <c r="AF1377" s="24"/>
      <c r="AG1377" s="24"/>
      <c r="AH1377" s="24"/>
      <c r="AI1377" s="24"/>
      <c r="AJ1377" s="24"/>
      <c r="AK1377" s="24"/>
      <c r="AL1377" s="24"/>
      <c r="AM1377" s="24"/>
      <c r="AN1377" s="24"/>
      <c r="AO1377" s="24"/>
      <c r="AP1377" s="24"/>
      <c r="AQ1377" s="24"/>
      <c r="AR1377" s="24"/>
      <c r="AS1377" s="24"/>
      <c r="AT1377" s="24"/>
      <c r="AU1377" s="24"/>
      <c r="AV1377" s="24"/>
      <c r="AW1377" s="24"/>
      <c r="AX1377" s="24"/>
    </row>
    <row r="1378" spans="4:50" x14ac:dyDescent="0.2">
      <c r="D1378" s="24"/>
      <c r="E1378" s="24"/>
      <c r="F1378" s="24"/>
      <c r="G1378" s="24"/>
      <c r="H1378" s="24"/>
      <c r="I1378" s="24"/>
      <c r="J1378" s="24"/>
      <c r="K1378" s="24"/>
      <c r="L1378" s="24"/>
      <c r="M1378" s="24"/>
      <c r="N1378" s="24"/>
      <c r="O1378" s="24"/>
      <c r="P1378" s="24"/>
      <c r="Q1378" s="24"/>
      <c r="R1378" s="24"/>
      <c r="S1378" s="24"/>
      <c r="T1378" s="24"/>
      <c r="U1378" s="24"/>
      <c r="V1378" s="24"/>
      <c r="W1378" s="24"/>
      <c r="X1378" s="24"/>
      <c r="Y1378" s="24"/>
      <c r="Z1378" s="24"/>
      <c r="AA1378" s="24"/>
      <c r="AB1378" s="24"/>
      <c r="AC1378" s="24"/>
      <c r="AD1378" s="24"/>
      <c r="AE1378" s="24"/>
      <c r="AF1378" s="24"/>
      <c r="AG1378" s="24"/>
      <c r="AH1378" s="24"/>
      <c r="AI1378" s="24"/>
      <c r="AJ1378" s="24"/>
      <c r="AK1378" s="24"/>
      <c r="AL1378" s="24"/>
      <c r="AM1378" s="24"/>
      <c r="AN1378" s="24"/>
      <c r="AO1378" s="24"/>
      <c r="AP1378" s="24"/>
      <c r="AQ1378" s="24"/>
      <c r="AR1378" s="24"/>
      <c r="AS1378" s="24"/>
      <c r="AT1378" s="24"/>
      <c r="AU1378" s="24"/>
      <c r="AV1378" s="24"/>
      <c r="AW1378" s="24"/>
      <c r="AX1378" s="24"/>
    </row>
    <row r="1379" spans="4:50" x14ac:dyDescent="0.2">
      <c r="D1379" s="24"/>
      <c r="E1379" s="24"/>
      <c r="F1379" s="24"/>
      <c r="G1379" s="24"/>
      <c r="H1379" s="24"/>
      <c r="I1379" s="24"/>
      <c r="J1379" s="24"/>
      <c r="K1379" s="24"/>
      <c r="L1379" s="24"/>
      <c r="M1379" s="24"/>
      <c r="N1379" s="24"/>
      <c r="O1379" s="24"/>
      <c r="P1379" s="24"/>
      <c r="Q1379" s="24"/>
      <c r="R1379" s="24"/>
      <c r="S1379" s="24"/>
      <c r="T1379" s="24"/>
      <c r="U1379" s="24"/>
      <c r="V1379" s="24"/>
      <c r="W1379" s="24"/>
      <c r="X1379" s="24"/>
      <c r="Y1379" s="24"/>
      <c r="Z1379" s="24"/>
      <c r="AA1379" s="24"/>
      <c r="AB1379" s="24"/>
      <c r="AC1379" s="24"/>
      <c r="AD1379" s="24"/>
      <c r="AE1379" s="24"/>
      <c r="AF1379" s="24"/>
      <c r="AG1379" s="24"/>
      <c r="AH1379" s="24"/>
      <c r="AI1379" s="24"/>
      <c r="AJ1379" s="24"/>
      <c r="AK1379" s="24"/>
      <c r="AL1379" s="24"/>
      <c r="AM1379" s="24"/>
      <c r="AN1379" s="24"/>
      <c r="AO1379" s="24"/>
      <c r="AP1379" s="24"/>
      <c r="AQ1379" s="24"/>
      <c r="AR1379" s="24"/>
      <c r="AS1379" s="24"/>
      <c r="AT1379" s="24"/>
      <c r="AU1379" s="24"/>
      <c r="AV1379" s="24"/>
      <c r="AW1379" s="24"/>
      <c r="AX1379" s="24"/>
    </row>
    <row r="1380" spans="4:50" x14ac:dyDescent="0.2">
      <c r="D1380" s="24"/>
      <c r="E1380" s="24"/>
      <c r="F1380" s="24"/>
      <c r="G1380" s="24"/>
      <c r="H1380" s="24"/>
      <c r="I1380" s="24"/>
      <c r="J1380" s="24"/>
      <c r="K1380" s="24"/>
      <c r="L1380" s="24"/>
      <c r="M1380" s="24"/>
      <c r="N1380" s="24"/>
      <c r="O1380" s="24"/>
      <c r="P1380" s="24"/>
      <c r="Q1380" s="24"/>
      <c r="R1380" s="24"/>
      <c r="S1380" s="24"/>
      <c r="T1380" s="24"/>
      <c r="U1380" s="24"/>
      <c r="V1380" s="24"/>
      <c r="W1380" s="24"/>
      <c r="X1380" s="24"/>
      <c r="Y1380" s="24"/>
      <c r="Z1380" s="24"/>
      <c r="AA1380" s="24"/>
      <c r="AB1380" s="24"/>
      <c r="AC1380" s="24"/>
      <c r="AD1380" s="24"/>
      <c r="AE1380" s="24"/>
      <c r="AF1380" s="24"/>
      <c r="AG1380" s="24"/>
      <c r="AH1380" s="24"/>
      <c r="AI1380" s="24"/>
      <c r="AJ1380" s="24"/>
      <c r="AK1380" s="24"/>
      <c r="AL1380" s="24"/>
      <c r="AM1380" s="24"/>
      <c r="AN1380" s="24"/>
      <c r="AO1380" s="24"/>
      <c r="AP1380" s="24"/>
      <c r="AQ1380" s="24"/>
      <c r="AR1380" s="24"/>
      <c r="AS1380" s="24"/>
      <c r="AT1380" s="24"/>
      <c r="AU1380" s="24"/>
      <c r="AV1380" s="24"/>
      <c r="AW1380" s="24"/>
      <c r="AX1380" s="24"/>
    </row>
    <row r="1381" spans="4:50" x14ac:dyDescent="0.2">
      <c r="D1381" s="24"/>
      <c r="E1381" s="24"/>
      <c r="F1381" s="24"/>
      <c r="G1381" s="24"/>
      <c r="H1381" s="24"/>
      <c r="I1381" s="24"/>
      <c r="J1381" s="24"/>
      <c r="K1381" s="24"/>
      <c r="L1381" s="24"/>
      <c r="M1381" s="24"/>
      <c r="N1381" s="24"/>
      <c r="O1381" s="24"/>
      <c r="P1381" s="24"/>
      <c r="Q1381" s="24"/>
      <c r="R1381" s="24"/>
      <c r="S1381" s="24"/>
      <c r="T1381" s="24"/>
      <c r="U1381" s="24"/>
      <c r="V1381" s="24"/>
      <c r="W1381" s="24"/>
      <c r="X1381" s="24"/>
      <c r="Y1381" s="24"/>
      <c r="Z1381" s="24"/>
      <c r="AA1381" s="24"/>
      <c r="AB1381" s="24"/>
      <c r="AC1381" s="24"/>
      <c r="AD1381" s="24"/>
      <c r="AE1381" s="24"/>
      <c r="AF1381" s="24"/>
      <c r="AG1381" s="24"/>
      <c r="AH1381" s="24"/>
      <c r="AI1381" s="24"/>
      <c r="AJ1381" s="24"/>
      <c r="AK1381" s="24"/>
      <c r="AL1381" s="24"/>
      <c r="AM1381" s="24"/>
      <c r="AN1381" s="24"/>
      <c r="AO1381" s="24"/>
      <c r="AP1381" s="24"/>
      <c r="AQ1381" s="24"/>
      <c r="AR1381" s="24"/>
      <c r="AS1381" s="24"/>
      <c r="AT1381" s="24"/>
      <c r="AU1381" s="24"/>
      <c r="AV1381" s="24"/>
      <c r="AW1381" s="24"/>
      <c r="AX1381" s="24"/>
    </row>
    <row r="1382" spans="4:50" x14ac:dyDescent="0.2">
      <c r="D1382" s="24"/>
      <c r="E1382" s="24"/>
      <c r="F1382" s="24"/>
      <c r="G1382" s="24"/>
      <c r="H1382" s="24"/>
      <c r="I1382" s="24"/>
      <c r="J1382" s="24"/>
      <c r="K1382" s="24"/>
      <c r="L1382" s="24"/>
      <c r="M1382" s="24"/>
      <c r="N1382" s="24"/>
      <c r="O1382" s="24"/>
      <c r="P1382" s="24"/>
      <c r="Q1382" s="24"/>
      <c r="R1382" s="24"/>
      <c r="S1382" s="24"/>
      <c r="T1382" s="24"/>
      <c r="U1382" s="24"/>
      <c r="V1382" s="24"/>
      <c r="W1382" s="24"/>
      <c r="X1382" s="24"/>
      <c r="Y1382" s="24"/>
      <c r="Z1382" s="24"/>
      <c r="AA1382" s="24"/>
      <c r="AB1382" s="24"/>
      <c r="AC1382" s="24"/>
      <c r="AD1382" s="24"/>
      <c r="AE1382" s="24"/>
      <c r="AF1382" s="24"/>
      <c r="AG1382" s="24"/>
      <c r="AH1382" s="24"/>
      <c r="AI1382" s="24"/>
      <c r="AJ1382" s="24"/>
      <c r="AK1382" s="24"/>
      <c r="AL1382" s="24"/>
      <c r="AM1382" s="24"/>
      <c r="AN1382" s="24"/>
      <c r="AO1382" s="24"/>
      <c r="AP1382" s="24"/>
      <c r="AQ1382" s="24"/>
      <c r="AR1382" s="24"/>
      <c r="AS1382" s="24"/>
      <c r="AT1382" s="24"/>
      <c r="AU1382" s="24"/>
      <c r="AV1382" s="24"/>
      <c r="AW1382" s="24"/>
      <c r="AX1382" s="24"/>
    </row>
    <row r="1383" spans="4:50" x14ac:dyDescent="0.2">
      <c r="D1383" s="24"/>
      <c r="E1383" s="24"/>
      <c r="F1383" s="24"/>
      <c r="G1383" s="24"/>
      <c r="H1383" s="24"/>
      <c r="I1383" s="24"/>
      <c r="J1383" s="24"/>
      <c r="K1383" s="24"/>
      <c r="L1383" s="24"/>
      <c r="M1383" s="24"/>
      <c r="N1383" s="24"/>
      <c r="O1383" s="24"/>
      <c r="P1383" s="24"/>
      <c r="Q1383" s="24"/>
      <c r="R1383" s="24"/>
      <c r="S1383" s="24"/>
      <c r="T1383" s="24"/>
      <c r="U1383" s="24"/>
      <c r="V1383" s="24"/>
      <c r="W1383" s="24"/>
      <c r="X1383" s="24"/>
      <c r="Y1383" s="24"/>
      <c r="Z1383" s="24"/>
      <c r="AA1383" s="24"/>
      <c r="AB1383" s="24"/>
      <c r="AC1383" s="24"/>
      <c r="AD1383" s="24"/>
      <c r="AE1383" s="24"/>
      <c r="AF1383" s="24"/>
      <c r="AG1383" s="24"/>
      <c r="AH1383" s="24"/>
      <c r="AI1383" s="24"/>
      <c r="AJ1383" s="24"/>
      <c r="AK1383" s="24"/>
      <c r="AL1383" s="24"/>
      <c r="AM1383" s="24"/>
      <c r="AN1383" s="24"/>
      <c r="AO1383" s="24"/>
      <c r="AP1383" s="24"/>
      <c r="AQ1383" s="24"/>
      <c r="AR1383" s="24"/>
      <c r="AS1383" s="24"/>
      <c r="AT1383" s="24"/>
      <c r="AU1383" s="24"/>
      <c r="AV1383" s="24"/>
      <c r="AW1383" s="24"/>
      <c r="AX1383" s="24"/>
    </row>
    <row r="1384" spans="4:50" x14ac:dyDescent="0.2">
      <c r="D1384" s="24"/>
      <c r="E1384" s="24"/>
      <c r="F1384" s="24"/>
      <c r="G1384" s="24"/>
      <c r="H1384" s="24"/>
      <c r="I1384" s="24"/>
      <c r="J1384" s="24"/>
      <c r="K1384" s="24"/>
      <c r="L1384" s="24"/>
      <c r="M1384" s="24"/>
      <c r="N1384" s="24"/>
      <c r="O1384" s="24"/>
      <c r="P1384" s="24"/>
      <c r="Q1384" s="24"/>
      <c r="R1384" s="24"/>
      <c r="S1384" s="24"/>
      <c r="T1384" s="24"/>
      <c r="U1384" s="24"/>
      <c r="V1384" s="24"/>
      <c r="W1384" s="24"/>
      <c r="X1384" s="24"/>
      <c r="Y1384" s="24"/>
      <c r="Z1384" s="24"/>
      <c r="AA1384" s="24"/>
      <c r="AB1384" s="24"/>
      <c r="AC1384" s="24"/>
      <c r="AD1384" s="24"/>
      <c r="AE1384" s="24"/>
      <c r="AF1384" s="24"/>
      <c r="AG1384" s="24"/>
      <c r="AH1384" s="24"/>
      <c r="AI1384" s="24"/>
      <c r="AJ1384" s="24"/>
      <c r="AK1384" s="24"/>
      <c r="AL1384" s="24"/>
      <c r="AM1384" s="24"/>
      <c r="AN1384" s="24"/>
      <c r="AO1384" s="24"/>
      <c r="AP1384" s="24"/>
      <c r="AQ1384" s="24"/>
      <c r="AR1384" s="24"/>
      <c r="AS1384" s="24"/>
      <c r="AT1384" s="24"/>
      <c r="AU1384" s="24"/>
      <c r="AV1384" s="24"/>
      <c r="AW1384" s="24"/>
      <c r="AX1384" s="24"/>
    </row>
    <row r="1385" spans="4:50" x14ac:dyDescent="0.2">
      <c r="D1385" s="24"/>
      <c r="E1385" s="24"/>
      <c r="F1385" s="24"/>
      <c r="G1385" s="24"/>
      <c r="H1385" s="24"/>
      <c r="I1385" s="24"/>
      <c r="J1385" s="24"/>
      <c r="K1385" s="24"/>
      <c r="L1385" s="24"/>
      <c r="M1385" s="24"/>
      <c r="N1385" s="24"/>
      <c r="O1385" s="24"/>
      <c r="P1385" s="24"/>
      <c r="Q1385" s="24"/>
      <c r="R1385" s="24"/>
      <c r="S1385" s="24"/>
      <c r="T1385" s="24"/>
      <c r="U1385" s="24"/>
      <c r="V1385" s="24"/>
      <c r="W1385" s="24"/>
      <c r="X1385" s="24"/>
      <c r="Y1385" s="24"/>
      <c r="Z1385" s="24"/>
      <c r="AA1385" s="24"/>
      <c r="AB1385" s="24"/>
      <c r="AC1385" s="24"/>
      <c r="AD1385" s="24"/>
      <c r="AE1385" s="24"/>
      <c r="AF1385" s="24"/>
      <c r="AG1385" s="24"/>
      <c r="AH1385" s="24"/>
      <c r="AI1385" s="24"/>
      <c r="AJ1385" s="24"/>
      <c r="AK1385" s="24"/>
      <c r="AL1385" s="24"/>
      <c r="AM1385" s="24"/>
      <c r="AN1385" s="24"/>
      <c r="AO1385" s="24"/>
      <c r="AP1385" s="24"/>
      <c r="AQ1385" s="24"/>
      <c r="AR1385" s="24"/>
      <c r="AS1385" s="24"/>
      <c r="AT1385" s="24"/>
      <c r="AU1385" s="24"/>
      <c r="AV1385" s="24"/>
      <c r="AW1385" s="24"/>
      <c r="AX1385" s="24"/>
    </row>
    <row r="1386" spans="4:50" x14ac:dyDescent="0.2">
      <c r="D1386" s="24"/>
      <c r="E1386" s="24"/>
      <c r="F1386" s="24"/>
      <c r="G1386" s="24"/>
      <c r="H1386" s="24"/>
      <c r="I1386" s="24"/>
      <c r="J1386" s="24"/>
      <c r="K1386" s="24"/>
      <c r="L1386" s="24"/>
      <c r="M1386" s="24"/>
      <c r="N1386" s="24"/>
      <c r="O1386" s="24"/>
      <c r="P1386" s="24"/>
      <c r="Q1386" s="24"/>
      <c r="R1386" s="24"/>
      <c r="S1386" s="24"/>
      <c r="T1386" s="24"/>
      <c r="U1386" s="24"/>
      <c r="V1386" s="24"/>
      <c r="W1386" s="24"/>
      <c r="X1386" s="24"/>
      <c r="Y1386" s="24"/>
      <c r="Z1386" s="24"/>
      <c r="AA1386" s="24"/>
      <c r="AB1386" s="24"/>
      <c r="AC1386" s="24"/>
      <c r="AD1386" s="24"/>
      <c r="AE1386" s="24"/>
      <c r="AF1386" s="24"/>
      <c r="AG1386" s="24"/>
      <c r="AH1386" s="24"/>
      <c r="AI1386" s="24"/>
      <c r="AJ1386" s="24"/>
      <c r="AK1386" s="24"/>
      <c r="AL1386" s="24"/>
      <c r="AM1386" s="24"/>
      <c r="AN1386" s="24"/>
      <c r="AO1386" s="24"/>
      <c r="AP1386" s="24"/>
      <c r="AQ1386" s="24"/>
      <c r="AR1386" s="24"/>
      <c r="AS1386" s="24"/>
      <c r="AT1386" s="24"/>
      <c r="AU1386" s="24"/>
      <c r="AV1386" s="24"/>
      <c r="AW1386" s="24"/>
      <c r="AX1386" s="24"/>
    </row>
    <row r="1387" spans="4:50" x14ac:dyDescent="0.2">
      <c r="D1387" s="24"/>
      <c r="E1387" s="24"/>
      <c r="F1387" s="24"/>
      <c r="G1387" s="24"/>
      <c r="H1387" s="24"/>
      <c r="I1387" s="24"/>
      <c r="J1387" s="24"/>
      <c r="K1387" s="24"/>
      <c r="L1387" s="24"/>
      <c r="M1387" s="24"/>
      <c r="N1387" s="24"/>
      <c r="O1387" s="24"/>
      <c r="P1387" s="24"/>
      <c r="Q1387" s="24"/>
      <c r="R1387" s="24"/>
      <c r="S1387" s="24"/>
      <c r="T1387" s="24"/>
      <c r="U1387" s="24"/>
      <c r="V1387" s="24"/>
      <c r="W1387" s="24"/>
      <c r="X1387" s="24"/>
      <c r="Y1387" s="24"/>
      <c r="Z1387" s="24"/>
      <c r="AA1387" s="24"/>
      <c r="AB1387" s="24"/>
      <c r="AC1387" s="24"/>
      <c r="AD1387" s="24"/>
      <c r="AE1387" s="24"/>
      <c r="AF1387" s="24"/>
      <c r="AG1387" s="24"/>
      <c r="AH1387" s="24"/>
      <c r="AI1387" s="24"/>
      <c r="AJ1387" s="24"/>
      <c r="AK1387" s="24"/>
      <c r="AL1387" s="24"/>
      <c r="AM1387" s="24"/>
      <c r="AN1387" s="24"/>
      <c r="AO1387" s="24"/>
      <c r="AP1387" s="24"/>
      <c r="AQ1387" s="24"/>
      <c r="AR1387" s="24"/>
      <c r="AS1387" s="24"/>
      <c r="AT1387" s="24"/>
      <c r="AU1387" s="24"/>
      <c r="AV1387" s="24"/>
      <c r="AW1387" s="24"/>
      <c r="AX1387" s="24"/>
    </row>
    <row r="1388" spans="4:50" x14ac:dyDescent="0.2">
      <c r="D1388" s="24"/>
      <c r="E1388" s="24"/>
      <c r="F1388" s="24"/>
      <c r="G1388" s="24"/>
      <c r="H1388" s="24"/>
      <c r="I1388" s="24"/>
      <c r="J1388" s="24"/>
      <c r="K1388" s="24"/>
      <c r="L1388" s="24"/>
      <c r="M1388" s="24"/>
      <c r="N1388" s="24"/>
      <c r="O1388" s="24"/>
      <c r="P1388" s="24"/>
      <c r="Q1388" s="24"/>
      <c r="R1388" s="24"/>
      <c r="S1388" s="24"/>
      <c r="T1388" s="24"/>
      <c r="U1388" s="24"/>
      <c r="V1388" s="24"/>
      <c r="W1388" s="24"/>
      <c r="X1388" s="24"/>
      <c r="Y1388" s="24"/>
      <c r="Z1388" s="24"/>
      <c r="AA1388" s="24"/>
      <c r="AB1388" s="24"/>
      <c r="AC1388" s="24"/>
      <c r="AD1388" s="24"/>
      <c r="AE1388" s="24"/>
      <c r="AF1388" s="24"/>
      <c r="AG1388" s="24"/>
      <c r="AH1388" s="24"/>
      <c r="AI1388" s="24"/>
      <c r="AJ1388" s="24"/>
      <c r="AK1388" s="24"/>
      <c r="AL1388" s="24"/>
      <c r="AM1388" s="24"/>
      <c r="AN1388" s="24"/>
      <c r="AO1388" s="24"/>
      <c r="AP1388" s="24"/>
      <c r="AQ1388" s="24"/>
      <c r="AR1388" s="24"/>
      <c r="AS1388" s="24"/>
      <c r="AT1388" s="24"/>
      <c r="AU1388" s="24"/>
      <c r="AV1388" s="24"/>
      <c r="AW1388" s="24"/>
      <c r="AX1388" s="24"/>
    </row>
    <row r="1389" spans="4:50" x14ac:dyDescent="0.2">
      <c r="D1389" s="24"/>
      <c r="E1389" s="24"/>
      <c r="F1389" s="24"/>
      <c r="G1389" s="24"/>
      <c r="H1389" s="24"/>
      <c r="I1389" s="24"/>
      <c r="J1389" s="24"/>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row>
    <row r="1390" spans="4:50" x14ac:dyDescent="0.2">
      <c r="D1390" s="24"/>
      <c r="E1390" s="24"/>
      <c r="F1390" s="24"/>
      <c r="G1390" s="24"/>
      <c r="H1390" s="24"/>
      <c r="I1390" s="24"/>
      <c r="J1390" s="24"/>
      <c r="K1390" s="24"/>
      <c r="L1390" s="24"/>
      <c r="M1390" s="24"/>
      <c r="N1390" s="24"/>
      <c r="O1390" s="24"/>
      <c r="P1390" s="24"/>
      <c r="Q1390" s="24"/>
      <c r="R1390" s="24"/>
      <c r="S1390" s="24"/>
      <c r="T1390" s="24"/>
      <c r="U1390" s="24"/>
      <c r="V1390" s="24"/>
      <c r="W1390" s="24"/>
      <c r="X1390" s="24"/>
      <c r="Y1390" s="24"/>
      <c r="Z1390" s="24"/>
      <c r="AA1390" s="24"/>
      <c r="AB1390" s="24"/>
      <c r="AC1390" s="24"/>
      <c r="AD1390" s="24"/>
      <c r="AE1390" s="24"/>
      <c r="AF1390" s="24"/>
      <c r="AG1390" s="24"/>
      <c r="AH1390" s="24"/>
      <c r="AI1390" s="24"/>
      <c r="AJ1390" s="24"/>
      <c r="AK1390" s="24"/>
      <c r="AL1390" s="24"/>
      <c r="AM1390" s="24"/>
      <c r="AN1390" s="24"/>
      <c r="AO1390" s="24"/>
      <c r="AP1390" s="24"/>
      <c r="AQ1390" s="24"/>
      <c r="AR1390" s="24"/>
      <c r="AS1390" s="24"/>
      <c r="AT1390" s="24"/>
      <c r="AU1390" s="24"/>
      <c r="AV1390" s="24"/>
      <c r="AW1390" s="24"/>
      <c r="AX1390" s="24"/>
    </row>
    <row r="1391" spans="4:50" x14ac:dyDescent="0.2">
      <c r="D1391" s="24"/>
      <c r="E1391" s="24"/>
      <c r="F1391" s="24"/>
      <c r="G1391" s="24"/>
      <c r="H1391" s="24"/>
      <c r="I1391" s="24"/>
      <c r="J1391" s="24"/>
      <c r="K1391" s="24"/>
      <c r="L1391" s="24"/>
      <c r="M1391" s="24"/>
      <c r="N1391" s="24"/>
      <c r="O1391" s="24"/>
      <c r="P1391" s="24"/>
      <c r="Q1391" s="24"/>
      <c r="R1391" s="24"/>
      <c r="S1391" s="24"/>
      <c r="T1391" s="24"/>
      <c r="U1391" s="24"/>
      <c r="V1391" s="24"/>
      <c r="W1391" s="24"/>
      <c r="X1391" s="24"/>
      <c r="Y1391" s="24"/>
      <c r="Z1391" s="24"/>
      <c r="AA1391" s="24"/>
      <c r="AB1391" s="24"/>
      <c r="AC1391" s="24"/>
      <c r="AD1391" s="24"/>
      <c r="AE1391" s="24"/>
      <c r="AF1391" s="24"/>
      <c r="AG1391" s="24"/>
      <c r="AH1391" s="24"/>
      <c r="AI1391" s="24"/>
      <c r="AJ1391" s="24"/>
      <c r="AK1391" s="24"/>
      <c r="AL1391" s="24"/>
      <c r="AM1391" s="24"/>
      <c r="AN1391" s="24"/>
      <c r="AO1391" s="24"/>
      <c r="AP1391" s="24"/>
      <c r="AQ1391" s="24"/>
      <c r="AR1391" s="24"/>
      <c r="AS1391" s="24"/>
      <c r="AT1391" s="24"/>
      <c r="AU1391" s="24"/>
      <c r="AV1391" s="24"/>
      <c r="AW1391" s="24"/>
      <c r="AX1391" s="24"/>
    </row>
    <row r="1392" spans="4:50" x14ac:dyDescent="0.2">
      <c r="D1392" s="24"/>
      <c r="E1392" s="24"/>
      <c r="F1392" s="24"/>
      <c r="G1392" s="24"/>
      <c r="H1392" s="24"/>
      <c r="I1392" s="24"/>
      <c r="J1392" s="24"/>
      <c r="K1392" s="24"/>
      <c r="L1392" s="24"/>
      <c r="M1392" s="24"/>
      <c r="N1392" s="24"/>
      <c r="O1392" s="24"/>
      <c r="P1392" s="24"/>
      <c r="Q1392" s="24"/>
      <c r="R1392" s="24"/>
      <c r="S1392" s="24"/>
      <c r="T1392" s="24"/>
      <c r="U1392" s="24"/>
      <c r="V1392" s="24"/>
      <c r="W1392" s="24"/>
      <c r="X1392" s="24"/>
      <c r="Y1392" s="24"/>
      <c r="Z1392" s="24"/>
      <c r="AA1392" s="24"/>
      <c r="AB1392" s="24"/>
      <c r="AC1392" s="24"/>
      <c r="AD1392" s="24"/>
      <c r="AE1392" s="24"/>
      <c r="AF1392" s="24"/>
      <c r="AG1392" s="24"/>
      <c r="AH1392" s="24"/>
      <c r="AI1392" s="24"/>
      <c r="AJ1392" s="24"/>
      <c r="AK1392" s="24"/>
      <c r="AL1392" s="24"/>
      <c r="AM1392" s="24"/>
      <c r="AN1392" s="24"/>
      <c r="AO1392" s="24"/>
      <c r="AP1392" s="24"/>
      <c r="AQ1392" s="24"/>
      <c r="AR1392" s="24"/>
      <c r="AS1392" s="24"/>
      <c r="AT1392" s="24"/>
      <c r="AU1392" s="24"/>
      <c r="AV1392" s="24"/>
      <c r="AW1392" s="24"/>
      <c r="AX1392" s="24"/>
    </row>
    <row r="1393" spans="4:50" x14ac:dyDescent="0.2">
      <c r="D1393" s="24"/>
      <c r="E1393" s="24"/>
      <c r="F1393" s="24"/>
      <c r="G1393" s="24"/>
      <c r="H1393" s="24"/>
      <c r="I1393" s="24"/>
      <c r="J1393" s="24"/>
      <c r="K1393" s="24"/>
      <c r="L1393" s="24"/>
      <c r="M1393" s="24"/>
      <c r="N1393" s="24"/>
      <c r="O1393" s="24"/>
      <c r="P1393" s="24"/>
      <c r="Q1393" s="24"/>
      <c r="R1393" s="24"/>
      <c r="S1393" s="24"/>
      <c r="T1393" s="24"/>
      <c r="U1393" s="24"/>
      <c r="V1393" s="24"/>
      <c r="W1393" s="24"/>
      <c r="X1393" s="24"/>
      <c r="Y1393" s="24"/>
      <c r="Z1393" s="24"/>
      <c r="AA1393" s="24"/>
      <c r="AB1393" s="24"/>
      <c r="AC1393" s="24"/>
      <c r="AD1393" s="24"/>
      <c r="AE1393" s="24"/>
      <c r="AF1393" s="24"/>
      <c r="AG1393" s="24"/>
      <c r="AH1393" s="24"/>
      <c r="AI1393" s="24"/>
      <c r="AJ1393" s="24"/>
      <c r="AK1393" s="24"/>
      <c r="AL1393" s="24"/>
      <c r="AM1393" s="24"/>
      <c r="AN1393" s="24"/>
      <c r="AO1393" s="24"/>
      <c r="AP1393" s="24"/>
      <c r="AQ1393" s="24"/>
      <c r="AR1393" s="24"/>
      <c r="AS1393" s="24"/>
      <c r="AT1393" s="24"/>
      <c r="AU1393" s="24"/>
      <c r="AV1393" s="24"/>
      <c r="AW1393" s="24"/>
      <c r="AX1393" s="24"/>
    </row>
    <row r="1394" spans="4:50" x14ac:dyDescent="0.2">
      <c r="D1394" s="24"/>
      <c r="E1394" s="24"/>
      <c r="F1394" s="24"/>
      <c r="G1394" s="24"/>
      <c r="H1394" s="24"/>
      <c r="I1394" s="24"/>
      <c r="J1394" s="24"/>
      <c r="K1394" s="24"/>
      <c r="L1394" s="24"/>
      <c r="M1394" s="24"/>
      <c r="N1394" s="24"/>
      <c r="O1394" s="24"/>
      <c r="P1394" s="24"/>
      <c r="Q1394" s="24"/>
      <c r="R1394" s="24"/>
      <c r="S1394" s="24"/>
      <c r="T1394" s="24"/>
      <c r="U1394" s="24"/>
      <c r="V1394" s="24"/>
      <c r="W1394" s="24"/>
      <c r="X1394" s="24"/>
      <c r="Y1394" s="24"/>
      <c r="Z1394" s="24"/>
      <c r="AA1394" s="24"/>
      <c r="AB1394" s="24"/>
      <c r="AC1394" s="24"/>
      <c r="AD1394" s="24"/>
      <c r="AE1394" s="24"/>
      <c r="AF1394" s="24"/>
      <c r="AG1394" s="24"/>
      <c r="AH1394" s="24"/>
      <c r="AI1394" s="24"/>
      <c r="AJ1394" s="24"/>
      <c r="AK1394" s="24"/>
      <c r="AL1394" s="24"/>
      <c r="AM1394" s="24"/>
      <c r="AN1394" s="24"/>
      <c r="AO1394" s="24"/>
      <c r="AP1394" s="24"/>
      <c r="AQ1394" s="24"/>
      <c r="AR1394" s="24"/>
      <c r="AS1394" s="24"/>
      <c r="AT1394" s="24"/>
      <c r="AU1394" s="24"/>
      <c r="AV1394" s="24"/>
      <c r="AW1394" s="24"/>
      <c r="AX1394" s="24"/>
    </row>
    <row r="1395" spans="4:50" x14ac:dyDescent="0.2">
      <c r="D1395" s="24"/>
      <c r="E1395" s="24"/>
      <c r="F1395" s="24"/>
      <c r="G1395" s="24"/>
      <c r="H1395" s="24"/>
      <c r="I1395" s="24"/>
      <c r="J1395" s="24"/>
      <c r="K1395" s="24"/>
      <c r="L1395" s="24"/>
      <c r="M1395" s="24"/>
      <c r="N1395" s="24"/>
      <c r="O1395" s="24"/>
      <c r="P1395" s="24"/>
      <c r="Q1395" s="24"/>
      <c r="R1395" s="24"/>
      <c r="S1395" s="24"/>
      <c r="T1395" s="24"/>
      <c r="U1395" s="24"/>
      <c r="V1395" s="24"/>
      <c r="W1395" s="24"/>
      <c r="X1395" s="24"/>
      <c r="Y1395" s="24"/>
      <c r="Z1395" s="24"/>
      <c r="AA1395" s="24"/>
      <c r="AB1395" s="24"/>
      <c r="AC1395" s="24"/>
      <c r="AD1395" s="24"/>
      <c r="AE1395" s="24"/>
      <c r="AF1395" s="24"/>
      <c r="AG1395" s="24"/>
      <c r="AH1395" s="24"/>
      <c r="AI1395" s="24"/>
      <c r="AJ1395" s="24"/>
      <c r="AK1395" s="24"/>
      <c r="AL1395" s="24"/>
      <c r="AM1395" s="24"/>
      <c r="AN1395" s="24"/>
      <c r="AO1395" s="24"/>
      <c r="AP1395" s="24"/>
      <c r="AQ1395" s="24"/>
      <c r="AR1395" s="24"/>
      <c r="AS1395" s="24"/>
      <c r="AT1395" s="24"/>
      <c r="AU1395" s="24"/>
      <c r="AV1395" s="24"/>
      <c r="AW1395" s="24"/>
      <c r="AX1395" s="24"/>
    </row>
    <row r="1396" spans="4:50" x14ac:dyDescent="0.2">
      <c r="D1396" s="24"/>
      <c r="E1396" s="24"/>
      <c r="F1396" s="24"/>
      <c r="G1396" s="24"/>
      <c r="H1396" s="24"/>
      <c r="I1396" s="24"/>
      <c r="J1396" s="24"/>
      <c r="K1396" s="24"/>
      <c r="L1396" s="24"/>
      <c r="M1396" s="24"/>
      <c r="N1396" s="24"/>
      <c r="O1396" s="24"/>
      <c r="P1396" s="24"/>
      <c r="Q1396" s="24"/>
      <c r="R1396" s="24"/>
      <c r="S1396" s="24"/>
      <c r="T1396" s="24"/>
      <c r="U1396" s="24"/>
      <c r="V1396" s="24"/>
      <c r="W1396" s="24"/>
      <c r="X1396" s="24"/>
      <c r="Y1396" s="24"/>
      <c r="Z1396" s="24"/>
      <c r="AA1396" s="24"/>
      <c r="AB1396" s="24"/>
      <c r="AC1396" s="24"/>
      <c r="AD1396" s="24"/>
      <c r="AE1396" s="24"/>
      <c r="AF1396" s="24"/>
      <c r="AG1396" s="24"/>
      <c r="AH1396" s="24"/>
      <c r="AI1396" s="24"/>
      <c r="AJ1396" s="24"/>
      <c r="AK1396" s="24"/>
      <c r="AL1396" s="24"/>
      <c r="AM1396" s="24"/>
      <c r="AN1396" s="24"/>
      <c r="AO1396" s="24"/>
      <c r="AP1396" s="24"/>
      <c r="AQ1396" s="24"/>
      <c r="AR1396" s="24"/>
      <c r="AS1396" s="24"/>
      <c r="AT1396" s="24"/>
      <c r="AU1396" s="24"/>
      <c r="AV1396" s="24"/>
      <c r="AW1396" s="24"/>
      <c r="AX1396" s="24"/>
    </row>
    <row r="1397" spans="4:50" x14ac:dyDescent="0.2">
      <c r="D1397" s="24"/>
      <c r="E1397" s="24"/>
      <c r="F1397" s="24"/>
      <c r="G1397" s="24"/>
      <c r="H1397" s="24"/>
      <c r="I1397" s="24"/>
      <c r="J1397" s="24"/>
      <c r="K1397" s="24"/>
      <c r="L1397" s="24"/>
      <c r="M1397" s="24"/>
      <c r="N1397" s="24"/>
      <c r="O1397" s="24"/>
      <c r="P1397" s="24"/>
      <c r="Q1397" s="24"/>
      <c r="R1397" s="24"/>
      <c r="S1397" s="24"/>
      <c r="T1397" s="24"/>
      <c r="U1397" s="24"/>
      <c r="V1397" s="24"/>
      <c r="W1397" s="24"/>
      <c r="X1397" s="24"/>
      <c r="Y1397" s="24"/>
      <c r="Z1397" s="24"/>
      <c r="AA1397" s="24"/>
      <c r="AB1397" s="24"/>
      <c r="AC1397" s="24"/>
      <c r="AD1397" s="24"/>
      <c r="AE1397" s="24"/>
      <c r="AF1397" s="24"/>
      <c r="AG1397" s="24"/>
      <c r="AH1397" s="24"/>
      <c r="AI1397" s="24"/>
      <c r="AJ1397" s="24"/>
      <c r="AK1397" s="24"/>
      <c r="AL1397" s="24"/>
      <c r="AM1397" s="24"/>
      <c r="AN1397" s="24"/>
      <c r="AO1397" s="24"/>
      <c r="AP1397" s="24"/>
      <c r="AQ1397" s="24"/>
      <c r="AR1397" s="24"/>
      <c r="AS1397" s="24"/>
      <c r="AT1397" s="24"/>
      <c r="AU1397" s="24"/>
      <c r="AV1397" s="24"/>
      <c r="AW1397" s="24"/>
      <c r="AX1397" s="24"/>
    </row>
    <row r="1398" spans="4:50" x14ac:dyDescent="0.2">
      <c r="D1398" s="24"/>
      <c r="E1398" s="24"/>
      <c r="F1398" s="24"/>
      <c r="G1398" s="24"/>
      <c r="H1398" s="24"/>
      <c r="I1398" s="24"/>
      <c r="J1398" s="24"/>
      <c r="K1398" s="24"/>
      <c r="L1398" s="24"/>
      <c r="M1398" s="24"/>
      <c r="N1398" s="24"/>
      <c r="O1398" s="24"/>
      <c r="P1398" s="24"/>
      <c r="Q1398" s="24"/>
      <c r="R1398" s="24"/>
      <c r="S1398" s="24"/>
      <c r="T1398" s="24"/>
      <c r="U1398" s="24"/>
      <c r="V1398" s="24"/>
      <c r="W1398" s="24"/>
      <c r="X1398" s="24"/>
      <c r="Y1398" s="24"/>
      <c r="Z1398" s="24"/>
      <c r="AA1398" s="24"/>
      <c r="AB1398" s="24"/>
      <c r="AC1398" s="24"/>
      <c r="AD1398" s="24"/>
      <c r="AE1398" s="24"/>
      <c r="AF1398" s="24"/>
      <c r="AG1398" s="24"/>
      <c r="AH1398" s="24"/>
      <c r="AI1398" s="24"/>
      <c r="AJ1398" s="24"/>
      <c r="AK1398" s="24"/>
      <c r="AL1398" s="24"/>
      <c r="AM1398" s="24"/>
      <c r="AN1398" s="24"/>
      <c r="AO1398" s="24"/>
      <c r="AP1398" s="24"/>
      <c r="AQ1398" s="24"/>
      <c r="AR1398" s="24"/>
      <c r="AS1398" s="24"/>
      <c r="AT1398" s="24"/>
      <c r="AU1398" s="24"/>
      <c r="AV1398" s="24"/>
      <c r="AW1398" s="24"/>
      <c r="AX1398" s="24"/>
    </row>
    <row r="1399" spans="4:50" x14ac:dyDescent="0.2">
      <c r="D1399" s="24"/>
      <c r="E1399" s="24"/>
      <c r="F1399" s="24"/>
      <c r="G1399" s="24"/>
      <c r="H1399" s="24"/>
      <c r="I1399" s="24"/>
      <c r="J1399" s="24"/>
      <c r="K1399" s="24"/>
      <c r="L1399" s="24"/>
      <c r="M1399" s="24"/>
      <c r="N1399" s="24"/>
      <c r="O1399" s="24"/>
      <c r="P1399" s="24"/>
      <c r="Q1399" s="24"/>
      <c r="R1399" s="24"/>
      <c r="S1399" s="24"/>
      <c r="T1399" s="24"/>
      <c r="U1399" s="24"/>
      <c r="V1399" s="24"/>
      <c r="W1399" s="24"/>
      <c r="X1399" s="24"/>
      <c r="Y1399" s="24"/>
      <c r="Z1399" s="24"/>
      <c r="AA1399" s="24"/>
      <c r="AB1399" s="24"/>
      <c r="AC1399" s="24"/>
      <c r="AD1399" s="24"/>
      <c r="AE1399" s="24"/>
      <c r="AF1399" s="24"/>
      <c r="AG1399" s="24"/>
      <c r="AH1399" s="24"/>
      <c r="AI1399" s="24"/>
      <c r="AJ1399" s="24"/>
      <c r="AK1399" s="24"/>
      <c r="AL1399" s="24"/>
      <c r="AM1399" s="24"/>
      <c r="AN1399" s="24"/>
      <c r="AO1399" s="24"/>
      <c r="AP1399" s="24"/>
      <c r="AQ1399" s="24"/>
      <c r="AR1399" s="24"/>
      <c r="AS1399" s="24"/>
      <c r="AT1399" s="24"/>
      <c r="AU1399" s="24"/>
      <c r="AV1399" s="24"/>
      <c r="AW1399" s="24"/>
      <c r="AX1399" s="24"/>
    </row>
    <row r="1400" spans="4:50" x14ac:dyDescent="0.2">
      <c r="D1400" s="24"/>
      <c r="E1400" s="24"/>
      <c r="F1400" s="24"/>
      <c r="G1400" s="24"/>
      <c r="H1400" s="24"/>
      <c r="I1400" s="24"/>
      <c r="J1400" s="24"/>
      <c r="K1400" s="24"/>
      <c r="L1400" s="24"/>
      <c r="M1400" s="24"/>
      <c r="N1400" s="24"/>
      <c r="O1400" s="24"/>
      <c r="P1400" s="24"/>
      <c r="Q1400" s="24"/>
      <c r="R1400" s="24"/>
      <c r="S1400" s="24"/>
      <c r="T1400" s="24"/>
      <c r="U1400" s="24"/>
      <c r="V1400" s="24"/>
      <c r="W1400" s="24"/>
      <c r="X1400" s="24"/>
      <c r="Y1400" s="24"/>
      <c r="Z1400" s="24"/>
      <c r="AA1400" s="24"/>
      <c r="AB1400" s="24"/>
      <c r="AC1400" s="24"/>
      <c r="AD1400" s="24"/>
      <c r="AE1400" s="24"/>
      <c r="AF1400" s="24"/>
      <c r="AG1400" s="24"/>
      <c r="AH1400" s="24"/>
      <c r="AI1400" s="24"/>
      <c r="AJ1400" s="24"/>
      <c r="AK1400" s="24"/>
      <c r="AL1400" s="24"/>
      <c r="AM1400" s="24"/>
      <c r="AN1400" s="24"/>
      <c r="AO1400" s="24"/>
      <c r="AP1400" s="24"/>
      <c r="AQ1400" s="24"/>
      <c r="AR1400" s="24"/>
      <c r="AS1400" s="24"/>
      <c r="AT1400" s="24"/>
      <c r="AU1400" s="24"/>
      <c r="AV1400" s="24"/>
      <c r="AW1400" s="24"/>
      <c r="AX1400" s="24"/>
    </row>
    <row r="1401" spans="4:50" x14ac:dyDescent="0.2">
      <c r="D1401" s="24"/>
      <c r="E1401" s="24"/>
      <c r="F1401" s="24"/>
      <c r="G1401" s="24"/>
      <c r="H1401" s="24"/>
      <c r="I1401" s="24"/>
      <c r="J1401" s="24"/>
      <c r="K1401" s="24"/>
      <c r="L1401" s="24"/>
      <c r="M1401" s="24"/>
      <c r="N1401" s="24"/>
      <c r="O1401" s="24"/>
      <c r="P1401" s="24"/>
      <c r="Q1401" s="24"/>
      <c r="R1401" s="24"/>
      <c r="S1401" s="24"/>
      <c r="T1401" s="24"/>
      <c r="U1401" s="24"/>
      <c r="V1401" s="24"/>
      <c r="W1401" s="24"/>
      <c r="X1401" s="24"/>
      <c r="Y1401" s="24"/>
      <c r="Z1401" s="24"/>
      <c r="AA1401" s="24"/>
      <c r="AB1401" s="24"/>
      <c r="AC1401" s="24"/>
      <c r="AD1401" s="24"/>
      <c r="AE1401" s="24"/>
      <c r="AF1401" s="24"/>
      <c r="AG1401" s="24"/>
      <c r="AH1401" s="24"/>
      <c r="AI1401" s="24"/>
      <c r="AJ1401" s="24"/>
      <c r="AK1401" s="24"/>
      <c r="AL1401" s="24"/>
      <c r="AM1401" s="24"/>
      <c r="AN1401" s="24"/>
      <c r="AO1401" s="24"/>
      <c r="AP1401" s="24"/>
      <c r="AQ1401" s="24"/>
      <c r="AR1401" s="24"/>
      <c r="AS1401" s="24"/>
      <c r="AT1401" s="24"/>
      <c r="AU1401" s="24"/>
      <c r="AV1401" s="24"/>
      <c r="AW1401" s="24"/>
      <c r="AX1401" s="24"/>
    </row>
    <row r="1402" spans="4:50" x14ac:dyDescent="0.2">
      <c r="D1402" s="24"/>
      <c r="E1402" s="24"/>
      <c r="F1402" s="24"/>
      <c r="G1402" s="24"/>
      <c r="H1402" s="24"/>
      <c r="I1402" s="24"/>
      <c r="J1402" s="24"/>
      <c r="K1402" s="24"/>
      <c r="L1402" s="24"/>
      <c r="M1402" s="24"/>
      <c r="N1402" s="24"/>
      <c r="O1402" s="24"/>
      <c r="P1402" s="24"/>
      <c r="Q1402" s="24"/>
      <c r="R1402" s="24"/>
      <c r="S1402" s="24"/>
      <c r="T1402" s="24"/>
      <c r="U1402" s="24"/>
      <c r="V1402" s="24"/>
      <c r="W1402" s="24"/>
      <c r="X1402" s="24"/>
      <c r="Y1402" s="24"/>
      <c r="Z1402" s="24"/>
      <c r="AA1402" s="24"/>
      <c r="AB1402" s="24"/>
      <c r="AC1402" s="24"/>
      <c r="AD1402" s="24"/>
      <c r="AE1402" s="24"/>
      <c r="AF1402" s="24"/>
      <c r="AG1402" s="24"/>
      <c r="AH1402" s="24"/>
      <c r="AI1402" s="24"/>
      <c r="AJ1402" s="24"/>
      <c r="AK1402" s="24"/>
      <c r="AL1402" s="24"/>
      <c r="AM1402" s="24"/>
      <c r="AN1402" s="24"/>
      <c r="AO1402" s="24"/>
      <c r="AP1402" s="24"/>
      <c r="AQ1402" s="24"/>
      <c r="AR1402" s="24"/>
      <c r="AS1402" s="24"/>
      <c r="AT1402" s="24"/>
      <c r="AU1402" s="24"/>
      <c r="AV1402" s="24"/>
      <c r="AW1402" s="24"/>
      <c r="AX1402" s="24"/>
    </row>
    <row r="1403" spans="4:50" x14ac:dyDescent="0.2">
      <c r="D1403" s="24"/>
      <c r="E1403" s="24"/>
      <c r="F1403" s="24"/>
      <c r="G1403" s="24"/>
      <c r="H1403" s="24"/>
      <c r="I1403" s="24"/>
      <c r="J1403" s="24"/>
      <c r="K1403" s="24"/>
      <c r="L1403" s="24"/>
      <c r="M1403" s="24"/>
      <c r="N1403" s="24"/>
      <c r="O1403" s="24"/>
      <c r="P1403" s="24"/>
      <c r="Q1403" s="24"/>
      <c r="R1403" s="24"/>
      <c r="S1403" s="24"/>
      <c r="T1403" s="24"/>
      <c r="U1403" s="24"/>
      <c r="V1403" s="24"/>
      <c r="W1403" s="24"/>
      <c r="X1403" s="24"/>
      <c r="Y1403" s="24"/>
      <c r="Z1403" s="24"/>
      <c r="AA1403" s="24"/>
      <c r="AB1403" s="24"/>
      <c r="AC1403" s="24"/>
      <c r="AD1403" s="24"/>
      <c r="AE1403" s="24"/>
      <c r="AF1403" s="24"/>
      <c r="AG1403" s="24"/>
      <c r="AH1403" s="24"/>
      <c r="AI1403" s="24"/>
      <c r="AJ1403" s="24"/>
      <c r="AK1403" s="24"/>
      <c r="AL1403" s="24"/>
      <c r="AM1403" s="24"/>
      <c r="AN1403" s="24"/>
      <c r="AO1403" s="24"/>
      <c r="AP1403" s="24"/>
      <c r="AQ1403" s="24"/>
      <c r="AR1403" s="24"/>
      <c r="AS1403" s="24"/>
      <c r="AT1403" s="24"/>
      <c r="AU1403" s="24"/>
      <c r="AV1403" s="24"/>
      <c r="AW1403" s="24"/>
      <c r="AX1403" s="24"/>
    </row>
    <row r="1404" spans="4:50" x14ac:dyDescent="0.2">
      <c r="D1404" s="24"/>
      <c r="E1404" s="24"/>
      <c r="F1404" s="24"/>
      <c r="G1404" s="24"/>
      <c r="H1404" s="24"/>
      <c r="I1404" s="24"/>
      <c r="J1404" s="24"/>
      <c r="K1404" s="24"/>
      <c r="L1404" s="24"/>
      <c r="M1404" s="24"/>
      <c r="N1404" s="24"/>
      <c r="O1404" s="24"/>
      <c r="P1404" s="24"/>
      <c r="Q1404" s="24"/>
      <c r="R1404" s="24"/>
      <c r="S1404" s="24"/>
      <c r="T1404" s="24"/>
      <c r="U1404" s="24"/>
      <c r="V1404" s="24"/>
      <c r="W1404" s="24"/>
      <c r="X1404" s="24"/>
      <c r="Y1404" s="24"/>
      <c r="Z1404" s="24"/>
      <c r="AA1404" s="24"/>
      <c r="AB1404" s="24"/>
      <c r="AC1404" s="24"/>
      <c r="AD1404" s="24"/>
      <c r="AE1404" s="24"/>
      <c r="AF1404" s="24"/>
      <c r="AG1404" s="24"/>
      <c r="AH1404" s="24"/>
      <c r="AI1404" s="24"/>
      <c r="AJ1404" s="24"/>
      <c r="AK1404" s="24"/>
      <c r="AL1404" s="24"/>
      <c r="AM1404" s="24"/>
      <c r="AN1404" s="24"/>
      <c r="AO1404" s="24"/>
      <c r="AP1404" s="24"/>
      <c r="AQ1404" s="24"/>
      <c r="AR1404" s="24"/>
      <c r="AS1404" s="24"/>
      <c r="AT1404" s="24"/>
      <c r="AU1404" s="24"/>
      <c r="AV1404" s="24"/>
      <c r="AW1404" s="24"/>
      <c r="AX1404" s="24"/>
    </row>
    <row r="1405" spans="4:50" x14ac:dyDescent="0.2">
      <c r="D1405" s="24"/>
      <c r="E1405" s="24"/>
      <c r="F1405" s="24"/>
      <c r="G1405" s="24"/>
      <c r="H1405" s="24"/>
      <c r="I1405" s="24"/>
      <c r="J1405" s="24"/>
      <c r="K1405" s="24"/>
      <c r="L1405" s="24"/>
      <c r="M1405" s="24"/>
      <c r="N1405" s="24"/>
      <c r="O1405" s="24"/>
      <c r="P1405" s="24"/>
      <c r="Q1405" s="24"/>
      <c r="R1405" s="24"/>
      <c r="S1405" s="24"/>
      <c r="T1405" s="24"/>
      <c r="U1405" s="24"/>
      <c r="V1405" s="24"/>
      <c r="W1405" s="24"/>
      <c r="X1405" s="24"/>
      <c r="Y1405" s="24"/>
      <c r="Z1405" s="24"/>
      <c r="AA1405" s="24"/>
      <c r="AB1405" s="24"/>
      <c r="AC1405" s="24"/>
      <c r="AD1405" s="24"/>
      <c r="AE1405" s="24"/>
      <c r="AF1405" s="24"/>
      <c r="AG1405" s="24"/>
      <c r="AH1405" s="24"/>
      <c r="AI1405" s="24"/>
      <c r="AJ1405" s="24"/>
      <c r="AK1405" s="24"/>
      <c r="AL1405" s="24"/>
      <c r="AM1405" s="24"/>
      <c r="AN1405" s="24"/>
      <c r="AO1405" s="24"/>
      <c r="AP1405" s="24"/>
      <c r="AQ1405" s="24"/>
      <c r="AR1405" s="24"/>
      <c r="AS1405" s="24"/>
      <c r="AT1405" s="24"/>
      <c r="AU1405" s="24"/>
      <c r="AV1405" s="24"/>
      <c r="AW1405" s="24"/>
      <c r="AX1405" s="24"/>
    </row>
    <row r="1406" spans="4:50" x14ac:dyDescent="0.2">
      <c r="D1406" s="24"/>
      <c r="E1406" s="24"/>
      <c r="F1406" s="24"/>
      <c r="G1406" s="24"/>
      <c r="H1406" s="24"/>
      <c r="I1406" s="24"/>
      <c r="J1406" s="24"/>
      <c r="K1406" s="24"/>
      <c r="L1406" s="24"/>
      <c r="M1406" s="24"/>
      <c r="N1406" s="24"/>
      <c r="O1406" s="24"/>
      <c r="P1406" s="24"/>
      <c r="Q1406" s="24"/>
      <c r="R1406" s="24"/>
      <c r="S1406" s="24"/>
      <c r="T1406" s="24"/>
      <c r="U1406" s="24"/>
      <c r="V1406" s="24"/>
      <c r="W1406" s="24"/>
      <c r="X1406" s="24"/>
      <c r="Y1406" s="24"/>
      <c r="Z1406" s="24"/>
      <c r="AA1406" s="24"/>
      <c r="AB1406" s="24"/>
      <c r="AC1406" s="24"/>
      <c r="AD1406" s="24"/>
      <c r="AE1406" s="24"/>
      <c r="AF1406" s="24"/>
      <c r="AG1406" s="24"/>
      <c r="AH1406" s="24"/>
      <c r="AI1406" s="24"/>
      <c r="AJ1406" s="24"/>
      <c r="AK1406" s="24"/>
      <c r="AL1406" s="24"/>
      <c r="AM1406" s="24"/>
      <c r="AN1406" s="24"/>
      <c r="AO1406" s="24"/>
      <c r="AP1406" s="24"/>
      <c r="AQ1406" s="24"/>
      <c r="AR1406" s="24"/>
      <c r="AS1406" s="24"/>
      <c r="AT1406" s="24"/>
      <c r="AU1406" s="24"/>
      <c r="AV1406" s="24"/>
      <c r="AW1406" s="24"/>
      <c r="AX1406" s="24"/>
    </row>
    <row r="1407" spans="4:50" x14ac:dyDescent="0.2">
      <c r="D1407" s="24"/>
      <c r="E1407" s="24"/>
      <c r="F1407" s="24"/>
      <c r="G1407" s="24"/>
      <c r="H1407" s="24"/>
      <c r="I1407" s="24"/>
      <c r="J1407" s="24"/>
      <c r="K1407" s="24"/>
      <c r="L1407" s="24"/>
      <c r="M1407" s="24"/>
      <c r="N1407" s="24"/>
      <c r="O1407" s="24"/>
      <c r="P1407" s="24"/>
      <c r="Q1407" s="24"/>
      <c r="R1407" s="24"/>
      <c r="S1407" s="24"/>
      <c r="T1407" s="24"/>
      <c r="U1407" s="24"/>
      <c r="V1407" s="24"/>
      <c r="W1407" s="24"/>
      <c r="X1407" s="24"/>
      <c r="Y1407" s="24"/>
      <c r="Z1407" s="24"/>
      <c r="AA1407" s="24"/>
      <c r="AB1407" s="24"/>
      <c r="AC1407" s="24"/>
      <c r="AD1407" s="24"/>
      <c r="AE1407" s="24"/>
      <c r="AF1407" s="24"/>
      <c r="AG1407" s="24"/>
      <c r="AH1407" s="24"/>
      <c r="AI1407" s="24"/>
      <c r="AJ1407" s="24"/>
      <c r="AK1407" s="24"/>
      <c r="AL1407" s="24"/>
      <c r="AM1407" s="24"/>
      <c r="AN1407" s="24"/>
      <c r="AO1407" s="24"/>
      <c r="AP1407" s="24"/>
      <c r="AQ1407" s="24"/>
      <c r="AR1407" s="24"/>
      <c r="AS1407" s="24"/>
      <c r="AT1407" s="24"/>
      <c r="AU1407" s="24"/>
      <c r="AV1407" s="24"/>
      <c r="AW1407" s="24"/>
      <c r="AX1407" s="24"/>
    </row>
    <row r="1408" spans="4:50" x14ac:dyDescent="0.2">
      <c r="D1408" s="24"/>
      <c r="E1408" s="24"/>
      <c r="F1408" s="24"/>
      <c r="G1408" s="24"/>
      <c r="H1408" s="24"/>
      <c r="I1408" s="24"/>
      <c r="J1408" s="24"/>
      <c r="K1408" s="24"/>
      <c r="L1408" s="24"/>
      <c r="M1408" s="24"/>
      <c r="N1408" s="24"/>
      <c r="O1408" s="24"/>
      <c r="P1408" s="24"/>
      <c r="Q1408" s="24"/>
      <c r="R1408" s="24"/>
      <c r="S1408" s="24"/>
      <c r="T1408" s="24"/>
      <c r="U1408" s="24"/>
      <c r="V1408" s="24"/>
      <c r="W1408" s="24"/>
      <c r="X1408" s="24"/>
      <c r="Y1408" s="24"/>
      <c r="Z1408" s="24"/>
      <c r="AA1408" s="24"/>
      <c r="AB1408" s="24"/>
      <c r="AC1408" s="24"/>
      <c r="AD1408" s="24"/>
      <c r="AE1408" s="24"/>
      <c r="AF1408" s="24"/>
      <c r="AG1408" s="24"/>
      <c r="AH1408" s="24"/>
      <c r="AI1408" s="24"/>
      <c r="AJ1408" s="24"/>
      <c r="AK1408" s="24"/>
      <c r="AL1408" s="24"/>
      <c r="AM1408" s="24"/>
      <c r="AN1408" s="24"/>
      <c r="AO1408" s="24"/>
      <c r="AP1408" s="24"/>
      <c r="AQ1408" s="24"/>
      <c r="AR1408" s="24"/>
      <c r="AS1408" s="24"/>
      <c r="AT1408" s="24"/>
      <c r="AU1408" s="24"/>
      <c r="AV1408" s="24"/>
      <c r="AW1408" s="24"/>
      <c r="AX1408" s="24"/>
    </row>
    <row r="1409" spans="4:50" x14ac:dyDescent="0.2">
      <c r="D1409" s="24"/>
      <c r="E1409" s="24"/>
      <c r="F1409" s="24"/>
      <c r="G1409" s="24"/>
      <c r="H1409" s="24"/>
      <c r="I1409" s="24"/>
      <c r="J1409" s="24"/>
      <c r="K1409" s="24"/>
      <c r="L1409" s="24"/>
      <c r="M1409" s="24"/>
      <c r="N1409" s="24"/>
      <c r="O1409" s="24"/>
      <c r="P1409" s="24"/>
      <c r="Q1409" s="24"/>
      <c r="R1409" s="24"/>
      <c r="S1409" s="24"/>
      <c r="T1409" s="24"/>
      <c r="U1409" s="24"/>
      <c r="V1409" s="24"/>
      <c r="W1409" s="24"/>
      <c r="X1409" s="24"/>
      <c r="Y1409" s="24"/>
      <c r="Z1409" s="24"/>
      <c r="AA1409" s="24"/>
      <c r="AB1409" s="24"/>
      <c r="AC1409" s="24"/>
      <c r="AD1409" s="24"/>
      <c r="AE1409" s="24"/>
      <c r="AF1409" s="24"/>
      <c r="AG1409" s="24"/>
      <c r="AH1409" s="24"/>
      <c r="AI1409" s="24"/>
      <c r="AJ1409" s="24"/>
      <c r="AK1409" s="24"/>
      <c r="AL1409" s="24"/>
      <c r="AM1409" s="24"/>
      <c r="AN1409" s="24"/>
      <c r="AO1409" s="24"/>
      <c r="AP1409" s="24"/>
      <c r="AQ1409" s="24"/>
      <c r="AR1409" s="24"/>
      <c r="AS1409" s="24"/>
      <c r="AT1409" s="24"/>
      <c r="AU1409" s="24"/>
      <c r="AV1409" s="24"/>
      <c r="AW1409" s="24"/>
      <c r="AX1409" s="24"/>
    </row>
    <row r="1410" spans="4:50" x14ac:dyDescent="0.2">
      <c r="D1410" s="24"/>
      <c r="E1410" s="24"/>
      <c r="F1410" s="24"/>
      <c r="G1410" s="24"/>
      <c r="H1410" s="24"/>
      <c r="I1410" s="24"/>
      <c r="J1410" s="24"/>
      <c r="K1410" s="24"/>
      <c r="L1410" s="24"/>
      <c r="M1410" s="24"/>
      <c r="N1410" s="24"/>
      <c r="O1410" s="24"/>
      <c r="P1410" s="24"/>
      <c r="Q1410" s="24"/>
      <c r="R1410" s="24"/>
      <c r="S1410" s="24"/>
      <c r="T1410" s="24"/>
      <c r="U1410" s="24"/>
      <c r="V1410" s="24"/>
      <c r="W1410" s="24"/>
      <c r="X1410" s="24"/>
      <c r="Y1410" s="24"/>
      <c r="Z1410" s="24"/>
      <c r="AA1410" s="24"/>
      <c r="AB1410" s="24"/>
      <c r="AC1410" s="24"/>
      <c r="AD1410" s="24"/>
      <c r="AE1410" s="24"/>
      <c r="AF1410" s="24"/>
      <c r="AG1410" s="24"/>
      <c r="AH1410" s="24"/>
      <c r="AI1410" s="24"/>
      <c r="AJ1410" s="24"/>
      <c r="AK1410" s="24"/>
      <c r="AL1410" s="24"/>
      <c r="AM1410" s="24"/>
      <c r="AN1410" s="24"/>
      <c r="AO1410" s="24"/>
      <c r="AP1410" s="24"/>
      <c r="AQ1410" s="24"/>
      <c r="AR1410" s="24"/>
      <c r="AS1410" s="24"/>
      <c r="AT1410" s="24"/>
      <c r="AU1410" s="24"/>
      <c r="AV1410" s="24"/>
      <c r="AW1410" s="24"/>
      <c r="AX1410" s="24"/>
    </row>
    <row r="1411" spans="4:50" x14ac:dyDescent="0.2">
      <c r="D1411" s="24"/>
      <c r="E1411" s="24"/>
      <c r="F1411" s="24"/>
      <c r="G1411" s="24"/>
      <c r="H1411" s="24"/>
      <c r="I1411" s="24"/>
      <c r="J1411" s="24"/>
      <c r="K1411" s="24"/>
      <c r="L1411" s="24"/>
      <c r="M1411" s="24"/>
      <c r="N1411" s="24"/>
      <c r="O1411" s="24"/>
      <c r="P1411" s="24"/>
      <c r="Q1411" s="24"/>
      <c r="R1411" s="24"/>
      <c r="S1411" s="24"/>
      <c r="T1411" s="24"/>
      <c r="U1411" s="24"/>
      <c r="V1411" s="24"/>
      <c r="W1411" s="24"/>
      <c r="X1411" s="24"/>
      <c r="Y1411" s="24"/>
      <c r="Z1411" s="24"/>
      <c r="AA1411" s="24"/>
      <c r="AB1411" s="24"/>
      <c r="AC1411" s="24"/>
      <c r="AD1411" s="24"/>
      <c r="AE1411" s="24"/>
      <c r="AF1411" s="24"/>
      <c r="AG1411" s="24"/>
      <c r="AH1411" s="24"/>
      <c r="AI1411" s="24"/>
      <c r="AJ1411" s="24"/>
      <c r="AK1411" s="24"/>
      <c r="AL1411" s="24"/>
      <c r="AM1411" s="24"/>
      <c r="AN1411" s="24"/>
      <c r="AO1411" s="24"/>
      <c r="AP1411" s="24"/>
      <c r="AQ1411" s="24"/>
      <c r="AR1411" s="24"/>
      <c r="AS1411" s="24"/>
      <c r="AT1411" s="24"/>
      <c r="AU1411" s="24"/>
      <c r="AV1411" s="24"/>
      <c r="AW1411" s="24"/>
      <c r="AX1411" s="24"/>
    </row>
    <row r="1412" spans="4:50" x14ac:dyDescent="0.2">
      <c r="D1412" s="24"/>
      <c r="E1412" s="24"/>
      <c r="F1412" s="24"/>
      <c r="G1412" s="24"/>
      <c r="H1412" s="24"/>
      <c r="I1412" s="24"/>
      <c r="J1412" s="24"/>
      <c r="K1412" s="24"/>
      <c r="L1412" s="24"/>
      <c r="M1412" s="24"/>
      <c r="N1412" s="24"/>
      <c r="O1412" s="24"/>
      <c r="P1412" s="24"/>
      <c r="Q1412" s="24"/>
      <c r="R1412" s="24"/>
      <c r="S1412" s="24"/>
      <c r="T1412" s="24"/>
      <c r="U1412" s="24"/>
      <c r="V1412" s="24"/>
      <c r="W1412" s="24"/>
      <c r="X1412" s="24"/>
      <c r="Y1412" s="24"/>
      <c r="Z1412" s="24"/>
      <c r="AA1412" s="24"/>
      <c r="AB1412" s="24"/>
      <c r="AC1412" s="24"/>
      <c r="AD1412" s="24"/>
      <c r="AE1412" s="24"/>
      <c r="AF1412" s="24"/>
      <c r="AG1412" s="24"/>
      <c r="AH1412" s="24"/>
      <c r="AI1412" s="24"/>
      <c r="AJ1412" s="24"/>
      <c r="AK1412" s="24"/>
      <c r="AL1412" s="24"/>
      <c r="AM1412" s="24"/>
      <c r="AN1412" s="24"/>
      <c r="AO1412" s="24"/>
      <c r="AP1412" s="24"/>
      <c r="AQ1412" s="24"/>
      <c r="AR1412" s="24"/>
      <c r="AS1412" s="24"/>
      <c r="AT1412" s="24"/>
      <c r="AU1412" s="24"/>
      <c r="AV1412" s="24"/>
      <c r="AW1412" s="24"/>
      <c r="AX1412" s="24"/>
    </row>
    <row r="1413" spans="4:50" x14ac:dyDescent="0.2">
      <c r="D1413" s="24"/>
      <c r="E1413" s="24"/>
      <c r="F1413" s="24"/>
      <c r="G1413" s="24"/>
      <c r="H1413" s="24"/>
      <c r="I1413" s="24"/>
      <c r="J1413" s="24"/>
      <c r="K1413" s="24"/>
      <c r="L1413" s="24"/>
      <c r="M1413" s="24"/>
      <c r="N1413" s="24"/>
      <c r="O1413" s="24"/>
      <c r="P1413" s="24"/>
      <c r="Q1413" s="24"/>
      <c r="R1413" s="24"/>
      <c r="S1413" s="24"/>
      <c r="T1413" s="24"/>
      <c r="U1413" s="24"/>
      <c r="V1413" s="24"/>
      <c r="W1413" s="24"/>
      <c r="X1413" s="24"/>
      <c r="Y1413" s="24"/>
      <c r="Z1413" s="24"/>
      <c r="AA1413" s="24"/>
      <c r="AB1413" s="24"/>
      <c r="AC1413" s="24"/>
      <c r="AD1413" s="24"/>
      <c r="AE1413" s="24"/>
      <c r="AF1413" s="24"/>
      <c r="AG1413" s="24"/>
      <c r="AH1413" s="24"/>
      <c r="AI1413" s="24"/>
      <c r="AJ1413" s="24"/>
      <c r="AK1413" s="24"/>
      <c r="AL1413" s="24"/>
      <c r="AM1413" s="24"/>
      <c r="AN1413" s="24"/>
      <c r="AO1413" s="24"/>
      <c r="AP1413" s="24"/>
      <c r="AQ1413" s="24"/>
      <c r="AR1413" s="24"/>
      <c r="AS1413" s="24"/>
      <c r="AT1413" s="24"/>
      <c r="AU1413" s="24"/>
      <c r="AV1413" s="24"/>
      <c r="AW1413" s="24"/>
      <c r="AX1413" s="24"/>
    </row>
    <row r="1414" spans="4:50" x14ac:dyDescent="0.2">
      <c r="D1414" s="24"/>
      <c r="E1414" s="24"/>
      <c r="F1414" s="24"/>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row>
    <row r="1415" spans="4:50" x14ac:dyDescent="0.2">
      <c r="D1415" s="24"/>
      <c r="E1415" s="24"/>
      <c r="F1415" s="24"/>
      <c r="G1415" s="24"/>
      <c r="H1415" s="24"/>
      <c r="I1415" s="24"/>
      <c r="J1415" s="24"/>
      <c r="K1415" s="24"/>
      <c r="L1415" s="24"/>
      <c r="M1415" s="24"/>
      <c r="N1415" s="24"/>
      <c r="O1415" s="24"/>
      <c r="P1415" s="24"/>
      <c r="Q1415" s="24"/>
      <c r="R1415" s="24"/>
      <c r="S1415" s="24"/>
      <c r="T1415" s="24"/>
      <c r="U1415" s="24"/>
      <c r="V1415" s="24"/>
      <c r="W1415" s="24"/>
      <c r="X1415" s="24"/>
      <c r="Y1415" s="24"/>
      <c r="Z1415" s="24"/>
      <c r="AA1415" s="24"/>
      <c r="AB1415" s="24"/>
      <c r="AC1415" s="24"/>
      <c r="AD1415" s="24"/>
      <c r="AE1415" s="24"/>
      <c r="AF1415" s="24"/>
      <c r="AG1415" s="24"/>
      <c r="AH1415" s="24"/>
      <c r="AI1415" s="24"/>
      <c r="AJ1415" s="24"/>
      <c r="AK1415" s="24"/>
      <c r="AL1415" s="24"/>
      <c r="AM1415" s="24"/>
      <c r="AN1415" s="24"/>
      <c r="AO1415" s="24"/>
      <c r="AP1415" s="24"/>
      <c r="AQ1415" s="24"/>
      <c r="AR1415" s="24"/>
      <c r="AS1415" s="24"/>
      <c r="AT1415" s="24"/>
      <c r="AU1415" s="24"/>
      <c r="AV1415" s="24"/>
      <c r="AW1415" s="24"/>
      <c r="AX1415" s="24"/>
    </row>
    <row r="1416" spans="4:50" x14ac:dyDescent="0.2">
      <c r="D1416" s="24"/>
      <c r="E1416" s="24"/>
      <c r="F1416" s="24"/>
      <c r="G1416" s="24"/>
      <c r="H1416" s="24"/>
      <c r="I1416" s="24"/>
      <c r="J1416" s="24"/>
      <c r="K1416" s="24"/>
      <c r="L1416" s="24"/>
      <c r="M1416" s="24"/>
      <c r="N1416" s="24"/>
      <c r="O1416" s="24"/>
      <c r="P1416" s="24"/>
      <c r="Q1416" s="24"/>
      <c r="R1416" s="24"/>
      <c r="S1416" s="24"/>
      <c r="T1416" s="24"/>
      <c r="U1416" s="24"/>
      <c r="V1416" s="24"/>
      <c r="W1416" s="24"/>
      <c r="X1416" s="24"/>
      <c r="Y1416" s="24"/>
      <c r="Z1416" s="24"/>
      <c r="AA1416" s="24"/>
      <c r="AB1416" s="24"/>
      <c r="AC1416" s="24"/>
      <c r="AD1416" s="24"/>
      <c r="AE1416" s="24"/>
      <c r="AF1416" s="24"/>
      <c r="AG1416" s="24"/>
      <c r="AH1416" s="24"/>
      <c r="AI1416" s="24"/>
      <c r="AJ1416" s="24"/>
      <c r="AK1416" s="24"/>
      <c r="AL1416" s="24"/>
      <c r="AM1416" s="24"/>
      <c r="AN1416" s="24"/>
      <c r="AO1416" s="24"/>
      <c r="AP1416" s="24"/>
      <c r="AQ1416" s="24"/>
      <c r="AR1416" s="24"/>
      <c r="AS1416" s="24"/>
      <c r="AT1416" s="24"/>
      <c r="AU1416" s="24"/>
      <c r="AV1416" s="24"/>
      <c r="AW1416" s="24"/>
      <c r="AX1416" s="24"/>
    </row>
    <row r="1417" spans="4:50" x14ac:dyDescent="0.2">
      <c r="D1417" s="24"/>
      <c r="E1417" s="24"/>
      <c r="F1417" s="24"/>
      <c r="G1417" s="24"/>
      <c r="H1417" s="24"/>
      <c r="I1417" s="24"/>
      <c r="J1417" s="24"/>
      <c r="K1417" s="24"/>
      <c r="L1417" s="24"/>
      <c r="M1417" s="24"/>
      <c r="N1417" s="24"/>
      <c r="O1417" s="24"/>
      <c r="P1417" s="24"/>
      <c r="Q1417" s="24"/>
      <c r="R1417" s="24"/>
      <c r="S1417" s="24"/>
      <c r="T1417" s="24"/>
      <c r="U1417" s="24"/>
      <c r="V1417" s="24"/>
      <c r="W1417" s="24"/>
      <c r="X1417" s="24"/>
      <c r="Y1417" s="24"/>
      <c r="Z1417" s="24"/>
      <c r="AA1417" s="24"/>
      <c r="AB1417" s="24"/>
      <c r="AC1417" s="24"/>
      <c r="AD1417" s="24"/>
      <c r="AE1417" s="24"/>
      <c r="AF1417" s="24"/>
      <c r="AG1417" s="24"/>
      <c r="AH1417" s="24"/>
      <c r="AI1417" s="24"/>
      <c r="AJ1417" s="24"/>
      <c r="AK1417" s="24"/>
      <c r="AL1417" s="24"/>
      <c r="AM1417" s="24"/>
      <c r="AN1417" s="24"/>
      <c r="AO1417" s="24"/>
      <c r="AP1417" s="24"/>
      <c r="AQ1417" s="24"/>
      <c r="AR1417" s="24"/>
      <c r="AS1417" s="24"/>
      <c r="AT1417" s="24"/>
      <c r="AU1417" s="24"/>
      <c r="AV1417" s="24"/>
      <c r="AW1417" s="24"/>
      <c r="AX1417" s="24"/>
    </row>
    <row r="1418" spans="4:50" x14ac:dyDescent="0.2">
      <c r="D1418" s="24"/>
      <c r="E1418" s="24"/>
      <c r="F1418" s="24"/>
      <c r="G1418" s="24"/>
      <c r="H1418" s="24"/>
      <c r="I1418" s="24"/>
      <c r="J1418" s="24"/>
      <c r="K1418" s="24"/>
      <c r="L1418" s="24"/>
      <c r="M1418" s="24"/>
      <c r="N1418" s="24"/>
      <c r="O1418" s="24"/>
      <c r="P1418" s="24"/>
      <c r="Q1418" s="24"/>
      <c r="R1418" s="24"/>
      <c r="S1418" s="24"/>
      <c r="T1418" s="24"/>
      <c r="U1418" s="24"/>
      <c r="V1418" s="24"/>
      <c r="W1418" s="24"/>
      <c r="X1418" s="24"/>
      <c r="Y1418" s="24"/>
      <c r="Z1418" s="24"/>
      <c r="AA1418" s="24"/>
      <c r="AB1418" s="24"/>
      <c r="AC1418" s="24"/>
      <c r="AD1418" s="24"/>
      <c r="AE1418" s="24"/>
      <c r="AF1418" s="24"/>
      <c r="AG1418" s="24"/>
      <c r="AH1418" s="24"/>
      <c r="AI1418" s="24"/>
      <c r="AJ1418" s="24"/>
      <c r="AK1418" s="24"/>
      <c r="AL1418" s="24"/>
      <c r="AM1418" s="24"/>
      <c r="AN1418" s="24"/>
      <c r="AO1418" s="24"/>
      <c r="AP1418" s="24"/>
      <c r="AQ1418" s="24"/>
      <c r="AR1418" s="24"/>
      <c r="AS1418" s="24"/>
      <c r="AT1418" s="24"/>
      <c r="AU1418" s="24"/>
      <c r="AV1418" s="24"/>
      <c r="AW1418" s="24"/>
      <c r="AX1418" s="24"/>
    </row>
    <row r="1419" spans="4:50" x14ac:dyDescent="0.2">
      <c r="D1419" s="24"/>
      <c r="E1419" s="24"/>
      <c r="F1419" s="24"/>
      <c r="G1419" s="24"/>
      <c r="H1419" s="24"/>
      <c r="I1419" s="24"/>
      <c r="J1419" s="24"/>
      <c r="K1419" s="24"/>
      <c r="L1419" s="24"/>
      <c r="M1419" s="24"/>
      <c r="N1419" s="24"/>
      <c r="O1419" s="24"/>
      <c r="P1419" s="24"/>
      <c r="Q1419" s="24"/>
      <c r="R1419" s="24"/>
      <c r="S1419" s="24"/>
      <c r="T1419" s="24"/>
      <c r="U1419" s="24"/>
      <c r="V1419" s="24"/>
      <c r="W1419" s="24"/>
      <c r="X1419" s="24"/>
      <c r="Y1419" s="24"/>
      <c r="Z1419" s="24"/>
      <c r="AA1419" s="24"/>
      <c r="AB1419" s="24"/>
      <c r="AC1419" s="24"/>
      <c r="AD1419" s="24"/>
      <c r="AE1419" s="24"/>
      <c r="AF1419" s="24"/>
      <c r="AG1419" s="24"/>
      <c r="AH1419" s="24"/>
      <c r="AI1419" s="24"/>
      <c r="AJ1419" s="24"/>
      <c r="AK1419" s="24"/>
      <c r="AL1419" s="24"/>
      <c r="AM1419" s="24"/>
      <c r="AN1419" s="24"/>
      <c r="AO1419" s="24"/>
      <c r="AP1419" s="24"/>
      <c r="AQ1419" s="24"/>
      <c r="AR1419" s="24"/>
      <c r="AS1419" s="24"/>
      <c r="AT1419" s="24"/>
      <c r="AU1419" s="24"/>
      <c r="AV1419" s="24"/>
      <c r="AW1419" s="24"/>
      <c r="AX1419" s="24"/>
    </row>
    <row r="1420" spans="4:50" x14ac:dyDescent="0.2">
      <c r="D1420" s="24"/>
      <c r="E1420" s="24"/>
      <c r="F1420" s="24"/>
      <c r="G1420" s="24"/>
      <c r="H1420" s="24"/>
      <c r="I1420" s="24"/>
      <c r="J1420" s="24"/>
      <c r="K1420" s="24"/>
      <c r="L1420" s="24"/>
      <c r="M1420" s="24"/>
      <c r="N1420" s="24"/>
      <c r="O1420" s="24"/>
      <c r="P1420" s="24"/>
      <c r="Q1420" s="24"/>
      <c r="R1420" s="24"/>
      <c r="S1420" s="24"/>
      <c r="T1420" s="24"/>
      <c r="U1420" s="24"/>
      <c r="V1420" s="24"/>
      <c r="W1420" s="24"/>
      <c r="X1420" s="24"/>
      <c r="Y1420" s="24"/>
      <c r="Z1420" s="24"/>
      <c r="AA1420" s="24"/>
      <c r="AB1420" s="24"/>
      <c r="AC1420" s="24"/>
      <c r="AD1420" s="24"/>
      <c r="AE1420" s="24"/>
      <c r="AF1420" s="24"/>
      <c r="AG1420" s="24"/>
      <c r="AH1420" s="24"/>
      <c r="AI1420" s="24"/>
      <c r="AJ1420" s="24"/>
      <c r="AK1420" s="24"/>
      <c r="AL1420" s="24"/>
      <c r="AM1420" s="24"/>
      <c r="AN1420" s="24"/>
      <c r="AO1420" s="24"/>
      <c r="AP1420" s="24"/>
      <c r="AQ1420" s="24"/>
      <c r="AR1420" s="24"/>
      <c r="AS1420" s="24"/>
      <c r="AT1420" s="24"/>
      <c r="AU1420" s="24"/>
      <c r="AV1420" s="24"/>
      <c r="AW1420" s="24"/>
      <c r="AX1420" s="24"/>
    </row>
    <row r="1421" spans="4:50" x14ac:dyDescent="0.2">
      <c r="D1421" s="24"/>
      <c r="E1421" s="24"/>
      <c r="F1421" s="24"/>
      <c r="G1421" s="24"/>
      <c r="H1421" s="24"/>
      <c r="I1421" s="24"/>
      <c r="J1421" s="24"/>
      <c r="K1421" s="24"/>
      <c r="L1421" s="24"/>
      <c r="M1421" s="24"/>
      <c r="N1421" s="24"/>
      <c r="O1421" s="24"/>
      <c r="P1421" s="24"/>
      <c r="Q1421" s="24"/>
      <c r="R1421" s="24"/>
      <c r="S1421" s="24"/>
      <c r="T1421" s="24"/>
      <c r="U1421" s="24"/>
      <c r="V1421" s="24"/>
      <c r="W1421" s="24"/>
      <c r="X1421" s="24"/>
      <c r="Y1421" s="24"/>
      <c r="Z1421" s="24"/>
      <c r="AA1421" s="24"/>
      <c r="AB1421" s="24"/>
      <c r="AC1421" s="24"/>
      <c r="AD1421" s="24"/>
      <c r="AE1421" s="24"/>
      <c r="AF1421" s="24"/>
      <c r="AG1421" s="24"/>
      <c r="AH1421" s="24"/>
      <c r="AI1421" s="24"/>
      <c r="AJ1421" s="24"/>
      <c r="AK1421" s="24"/>
      <c r="AL1421" s="24"/>
      <c r="AM1421" s="24"/>
      <c r="AN1421" s="24"/>
      <c r="AO1421" s="24"/>
      <c r="AP1421" s="24"/>
      <c r="AQ1421" s="24"/>
      <c r="AR1421" s="24"/>
      <c r="AS1421" s="24"/>
      <c r="AT1421" s="24"/>
      <c r="AU1421" s="24"/>
      <c r="AV1421" s="24"/>
      <c r="AW1421" s="24"/>
      <c r="AX1421" s="24"/>
    </row>
    <row r="1422" spans="4:50" x14ac:dyDescent="0.2">
      <c r="D1422" s="24"/>
      <c r="E1422" s="24"/>
      <c r="F1422" s="24"/>
      <c r="G1422" s="24"/>
      <c r="H1422" s="24"/>
      <c r="I1422" s="24"/>
      <c r="J1422" s="24"/>
      <c r="K1422" s="24"/>
      <c r="L1422" s="24"/>
      <c r="M1422" s="24"/>
      <c r="N1422" s="24"/>
      <c r="O1422" s="24"/>
      <c r="P1422" s="24"/>
      <c r="Q1422" s="24"/>
      <c r="R1422" s="24"/>
      <c r="S1422" s="24"/>
      <c r="T1422" s="24"/>
      <c r="U1422" s="24"/>
      <c r="V1422" s="24"/>
      <c r="W1422" s="24"/>
      <c r="X1422" s="24"/>
      <c r="Y1422" s="24"/>
      <c r="Z1422" s="24"/>
      <c r="AA1422" s="24"/>
      <c r="AB1422" s="24"/>
      <c r="AC1422" s="24"/>
      <c r="AD1422" s="24"/>
      <c r="AE1422" s="24"/>
      <c r="AF1422" s="24"/>
      <c r="AG1422" s="24"/>
      <c r="AH1422" s="24"/>
      <c r="AI1422" s="24"/>
      <c r="AJ1422" s="24"/>
      <c r="AK1422" s="24"/>
      <c r="AL1422" s="24"/>
      <c r="AM1422" s="24"/>
      <c r="AN1422" s="24"/>
      <c r="AO1422" s="24"/>
      <c r="AP1422" s="24"/>
      <c r="AQ1422" s="24"/>
      <c r="AR1422" s="24"/>
      <c r="AS1422" s="24"/>
      <c r="AT1422" s="24"/>
      <c r="AU1422" s="24"/>
      <c r="AV1422" s="24"/>
      <c r="AW1422" s="24"/>
      <c r="AX1422" s="24"/>
    </row>
    <row r="1423" spans="4:50" x14ac:dyDescent="0.2">
      <c r="D1423" s="24"/>
      <c r="E1423" s="24"/>
      <c r="F1423" s="24"/>
      <c r="G1423" s="24"/>
      <c r="H1423" s="24"/>
      <c r="I1423" s="24"/>
      <c r="J1423" s="24"/>
      <c r="K1423" s="24"/>
      <c r="L1423" s="24"/>
      <c r="M1423" s="24"/>
      <c r="N1423" s="24"/>
      <c r="O1423" s="24"/>
      <c r="P1423" s="24"/>
      <c r="Q1423" s="24"/>
      <c r="R1423" s="24"/>
      <c r="S1423" s="24"/>
      <c r="T1423" s="24"/>
      <c r="U1423" s="24"/>
      <c r="V1423" s="24"/>
      <c r="W1423" s="24"/>
      <c r="X1423" s="24"/>
      <c r="Y1423" s="24"/>
      <c r="Z1423" s="24"/>
      <c r="AA1423" s="24"/>
      <c r="AB1423" s="24"/>
      <c r="AC1423" s="24"/>
      <c r="AD1423" s="24"/>
      <c r="AE1423" s="24"/>
      <c r="AF1423" s="24"/>
      <c r="AG1423" s="24"/>
      <c r="AH1423" s="24"/>
      <c r="AI1423" s="24"/>
      <c r="AJ1423" s="24"/>
      <c r="AK1423" s="24"/>
      <c r="AL1423" s="24"/>
      <c r="AM1423" s="24"/>
      <c r="AN1423" s="24"/>
      <c r="AO1423" s="24"/>
      <c r="AP1423" s="24"/>
      <c r="AQ1423" s="24"/>
      <c r="AR1423" s="24"/>
      <c r="AS1423" s="24"/>
      <c r="AT1423" s="24"/>
      <c r="AU1423" s="24"/>
      <c r="AV1423" s="24"/>
      <c r="AW1423" s="24"/>
      <c r="AX1423" s="24"/>
    </row>
    <row r="1424" spans="4:50" x14ac:dyDescent="0.2">
      <c r="D1424" s="24"/>
      <c r="E1424" s="24"/>
      <c r="F1424" s="24"/>
      <c r="G1424" s="24"/>
      <c r="H1424" s="24"/>
      <c r="I1424" s="24"/>
      <c r="J1424" s="24"/>
      <c r="K1424" s="24"/>
      <c r="L1424" s="24"/>
      <c r="M1424" s="24"/>
      <c r="N1424" s="24"/>
      <c r="O1424" s="24"/>
      <c r="P1424" s="24"/>
      <c r="Q1424" s="24"/>
      <c r="R1424" s="24"/>
      <c r="S1424" s="24"/>
      <c r="T1424" s="24"/>
      <c r="U1424" s="24"/>
      <c r="V1424" s="24"/>
      <c r="W1424" s="24"/>
      <c r="X1424" s="24"/>
      <c r="Y1424" s="24"/>
      <c r="Z1424" s="24"/>
      <c r="AA1424" s="24"/>
      <c r="AB1424" s="24"/>
      <c r="AC1424" s="24"/>
      <c r="AD1424" s="24"/>
      <c r="AE1424" s="24"/>
      <c r="AF1424" s="24"/>
      <c r="AG1424" s="24"/>
      <c r="AH1424" s="24"/>
      <c r="AI1424" s="24"/>
      <c r="AJ1424" s="24"/>
      <c r="AK1424" s="24"/>
      <c r="AL1424" s="24"/>
      <c r="AM1424" s="24"/>
      <c r="AN1424" s="24"/>
      <c r="AO1424" s="24"/>
      <c r="AP1424" s="24"/>
      <c r="AQ1424" s="24"/>
      <c r="AR1424" s="24"/>
      <c r="AS1424" s="24"/>
      <c r="AT1424" s="24"/>
      <c r="AU1424" s="24"/>
      <c r="AV1424" s="24"/>
      <c r="AW1424" s="24"/>
      <c r="AX1424" s="24"/>
    </row>
    <row r="1425" spans="4:50" x14ac:dyDescent="0.2">
      <c r="D1425" s="24"/>
      <c r="E1425" s="24"/>
      <c r="F1425" s="24"/>
      <c r="G1425" s="24"/>
      <c r="H1425" s="24"/>
      <c r="I1425" s="24"/>
      <c r="J1425" s="24"/>
      <c r="K1425" s="24"/>
      <c r="L1425" s="24"/>
      <c r="M1425" s="24"/>
      <c r="N1425" s="24"/>
      <c r="O1425" s="24"/>
      <c r="P1425" s="24"/>
      <c r="Q1425" s="24"/>
      <c r="R1425" s="24"/>
      <c r="S1425" s="24"/>
      <c r="T1425" s="24"/>
      <c r="U1425" s="24"/>
      <c r="V1425" s="24"/>
      <c r="W1425" s="24"/>
      <c r="X1425" s="24"/>
      <c r="Y1425" s="24"/>
      <c r="Z1425" s="24"/>
      <c r="AA1425" s="24"/>
      <c r="AB1425" s="24"/>
      <c r="AC1425" s="24"/>
      <c r="AD1425" s="24"/>
      <c r="AE1425" s="24"/>
      <c r="AF1425" s="24"/>
      <c r="AG1425" s="24"/>
      <c r="AH1425" s="24"/>
      <c r="AI1425" s="24"/>
      <c r="AJ1425" s="24"/>
      <c r="AK1425" s="24"/>
      <c r="AL1425" s="24"/>
      <c r="AM1425" s="24"/>
      <c r="AN1425" s="24"/>
      <c r="AO1425" s="24"/>
      <c r="AP1425" s="24"/>
      <c r="AQ1425" s="24"/>
      <c r="AR1425" s="24"/>
      <c r="AS1425" s="24"/>
      <c r="AT1425" s="24"/>
      <c r="AU1425" s="24"/>
      <c r="AV1425" s="24"/>
      <c r="AW1425" s="24"/>
      <c r="AX1425" s="24"/>
    </row>
    <row r="1426" spans="4:50" x14ac:dyDescent="0.2">
      <c r="D1426" s="24"/>
      <c r="E1426" s="24"/>
      <c r="F1426" s="24"/>
      <c r="G1426" s="24"/>
      <c r="H1426" s="24"/>
      <c r="I1426" s="24"/>
      <c r="J1426" s="24"/>
      <c r="K1426" s="24"/>
      <c r="L1426" s="24"/>
      <c r="M1426" s="24"/>
      <c r="N1426" s="24"/>
      <c r="O1426" s="24"/>
      <c r="P1426" s="24"/>
      <c r="Q1426" s="24"/>
      <c r="R1426" s="24"/>
      <c r="S1426" s="24"/>
      <c r="T1426" s="24"/>
      <c r="U1426" s="24"/>
      <c r="V1426" s="24"/>
      <c r="W1426" s="24"/>
      <c r="X1426" s="24"/>
      <c r="Y1426" s="24"/>
      <c r="Z1426" s="24"/>
      <c r="AA1426" s="24"/>
      <c r="AB1426" s="24"/>
      <c r="AC1426" s="24"/>
      <c r="AD1426" s="24"/>
      <c r="AE1426" s="24"/>
      <c r="AF1426" s="24"/>
      <c r="AG1426" s="24"/>
      <c r="AH1426" s="24"/>
      <c r="AI1426" s="24"/>
      <c r="AJ1426" s="24"/>
      <c r="AK1426" s="24"/>
      <c r="AL1426" s="24"/>
      <c r="AM1426" s="24"/>
      <c r="AN1426" s="24"/>
      <c r="AO1426" s="24"/>
      <c r="AP1426" s="24"/>
      <c r="AQ1426" s="24"/>
      <c r="AR1426" s="24"/>
      <c r="AS1426" s="24"/>
      <c r="AT1426" s="24"/>
      <c r="AU1426" s="24"/>
      <c r="AV1426" s="24"/>
      <c r="AW1426" s="24"/>
      <c r="AX1426" s="24"/>
    </row>
    <row r="1427" spans="4:50" x14ac:dyDescent="0.2">
      <c r="D1427" s="24"/>
      <c r="E1427" s="24"/>
      <c r="F1427" s="24"/>
      <c r="G1427" s="24"/>
      <c r="H1427" s="24"/>
      <c r="I1427" s="24"/>
      <c r="J1427" s="24"/>
      <c r="K1427" s="24"/>
      <c r="L1427" s="24"/>
      <c r="M1427" s="24"/>
      <c r="N1427" s="24"/>
      <c r="O1427" s="24"/>
      <c r="P1427" s="24"/>
      <c r="Q1427" s="24"/>
      <c r="R1427" s="24"/>
      <c r="S1427" s="24"/>
      <c r="T1427" s="24"/>
      <c r="U1427" s="24"/>
      <c r="V1427" s="24"/>
      <c r="W1427" s="24"/>
      <c r="X1427" s="24"/>
      <c r="Y1427" s="24"/>
      <c r="Z1427" s="24"/>
      <c r="AA1427" s="24"/>
      <c r="AB1427" s="24"/>
      <c r="AC1427" s="24"/>
      <c r="AD1427" s="24"/>
      <c r="AE1427" s="24"/>
      <c r="AF1427" s="24"/>
      <c r="AG1427" s="24"/>
      <c r="AH1427" s="24"/>
      <c r="AI1427" s="24"/>
      <c r="AJ1427" s="24"/>
      <c r="AK1427" s="24"/>
      <c r="AL1427" s="24"/>
      <c r="AM1427" s="24"/>
      <c r="AN1427" s="24"/>
      <c r="AO1427" s="24"/>
      <c r="AP1427" s="24"/>
      <c r="AQ1427" s="24"/>
      <c r="AR1427" s="24"/>
      <c r="AS1427" s="24"/>
      <c r="AT1427" s="24"/>
      <c r="AU1427" s="24"/>
      <c r="AV1427" s="24"/>
      <c r="AW1427" s="24"/>
      <c r="AX1427" s="24"/>
    </row>
    <row r="1428" spans="4:50" x14ac:dyDescent="0.2">
      <c r="D1428" s="24"/>
      <c r="E1428" s="24"/>
      <c r="F1428" s="24"/>
      <c r="G1428" s="24"/>
      <c r="H1428" s="24"/>
      <c r="I1428" s="24"/>
      <c r="J1428" s="24"/>
      <c r="K1428" s="24"/>
      <c r="L1428" s="24"/>
      <c r="M1428" s="24"/>
      <c r="N1428" s="24"/>
      <c r="O1428" s="24"/>
      <c r="P1428" s="24"/>
      <c r="Q1428" s="24"/>
      <c r="R1428" s="24"/>
      <c r="S1428" s="24"/>
      <c r="T1428" s="24"/>
      <c r="U1428" s="24"/>
      <c r="V1428" s="24"/>
      <c r="W1428" s="24"/>
      <c r="X1428" s="24"/>
      <c r="Y1428" s="24"/>
      <c r="Z1428" s="24"/>
      <c r="AA1428" s="24"/>
      <c r="AB1428" s="24"/>
      <c r="AC1428" s="24"/>
      <c r="AD1428" s="24"/>
      <c r="AE1428" s="24"/>
      <c r="AF1428" s="24"/>
      <c r="AG1428" s="24"/>
      <c r="AH1428" s="24"/>
      <c r="AI1428" s="24"/>
      <c r="AJ1428" s="24"/>
      <c r="AK1428" s="24"/>
      <c r="AL1428" s="24"/>
      <c r="AM1428" s="24"/>
      <c r="AN1428" s="24"/>
      <c r="AO1428" s="24"/>
      <c r="AP1428" s="24"/>
      <c r="AQ1428" s="24"/>
      <c r="AR1428" s="24"/>
      <c r="AS1428" s="24"/>
      <c r="AT1428" s="24"/>
      <c r="AU1428" s="24"/>
      <c r="AV1428" s="24"/>
      <c r="AW1428" s="24"/>
      <c r="AX1428" s="24"/>
    </row>
    <row r="1429" spans="4:50" x14ac:dyDescent="0.2">
      <c r="D1429" s="24"/>
      <c r="E1429" s="24"/>
      <c r="F1429" s="24"/>
      <c r="G1429" s="24"/>
      <c r="H1429" s="24"/>
      <c r="I1429" s="24"/>
      <c r="J1429" s="24"/>
      <c r="K1429" s="24"/>
      <c r="L1429" s="24"/>
      <c r="M1429" s="24"/>
      <c r="N1429" s="24"/>
      <c r="O1429" s="24"/>
      <c r="P1429" s="24"/>
      <c r="Q1429" s="24"/>
      <c r="R1429" s="24"/>
      <c r="S1429" s="24"/>
      <c r="T1429" s="24"/>
      <c r="U1429" s="24"/>
      <c r="V1429" s="24"/>
      <c r="W1429" s="24"/>
      <c r="X1429" s="24"/>
      <c r="Y1429" s="24"/>
      <c r="Z1429" s="24"/>
      <c r="AA1429" s="24"/>
      <c r="AB1429" s="24"/>
      <c r="AC1429" s="24"/>
      <c r="AD1429" s="24"/>
      <c r="AE1429" s="24"/>
      <c r="AF1429" s="24"/>
      <c r="AG1429" s="24"/>
      <c r="AH1429" s="24"/>
      <c r="AI1429" s="24"/>
      <c r="AJ1429" s="24"/>
      <c r="AK1429" s="24"/>
      <c r="AL1429" s="24"/>
      <c r="AM1429" s="24"/>
      <c r="AN1429" s="24"/>
      <c r="AO1429" s="24"/>
      <c r="AP1429" s="24"/>
      <c r="AQ1429" s="24"/>
      <c r="AR1429" s="24"/>
      <c r="AS1429" s="24"/>
      <c r="AT1429" s="24"/>
      <c r="AU1429" s="24"/>
      <c r="AV1429" s="24"/>
      <c r="AW1429" s="24"/>
      <c r="AX1429" s="24"/>
    </row>
    <row r="1430" spans="4:50" x14ac:dyDescent="0.2">
      <c r="D1430" s="24"/>
      <c r="E1430" s="24"/>
      <c r="F1430" s="24"/>
      <c r="G1430" s="24"/>
      <c r="H1430" s="24"/>
      <c r="I1430" s="24"/>
      <c r="J1430" s="24"/>
      <c r="K1430" s="24"/>
      <c r="L1430" s="24"/>
      <c r="M1430" s="24"/>
      <c r="N1430" s="24"/>
      <c r="O1430" s="24"/>
      <c r="P1430" s="24"/>
      <c r="Q1430" s="24"/>
      <c r="R1430" s="24"/>
      <c r="S1430" s="24"/>
      <c r="T1430" s="24"/>
      <c r="U1430" s="24"/>
      <c r="V1430" s="24"/>
      <c r="W1430" s="24"/>
      <c r="X1430" s="24"/>
      <c r="Y1430" s="24"/>
      <c r="Z1430" s="24"/>
      <c r="AA1430" s="24"/>
      <c r="AB1430" s="24"/>
      <c r="AC1430" s="24"/>
      <c r="AD1430" s="24"/>
      <c r="AE1430" s="24"/>
      <c r="AF1430" s="24"/>
      <c r="AG1430" s="24"/>
      <c r="AH1430" s="24"/>
      <c r="AI1430" s="24"/>
      <c r="AJ1430" s="24"/>
      <c r="AK1430" s="24"/>
      <c r="AL1430" s="24"/>
      <c r="AM1430" s="24"/>
      <c r="AN1430" s="24"/>
      <c r="AO1430" s="24"/>
      <c r="AP1430" s="24"/>
      <c r="AQ1430" s="24"/>
      <c r="AR1430" s="24"/>
      <c r="AS1430" s="24"/>
      <c r="AT1430" s="24"/>
      <c r="AU1430" s="24"/>
      <c r="AV1430" s="24"/>
      <c r="AW1430" s="24"/>
      <c r="AX1430" s="24"/>
    </row>
    <row r="1431" spans="4:50" x14ac:dyDescent="0.2">
      <c r="D1431" s="24"/>
      <c r="E1431" s="24"/>
      <c r="F1431" s="24"/>
      <c r="G1431" s="24"/>
      <c r="H1431" s="24"/>
      <c r="I1431" s="24"/>
      <c r="J1431" s="24"/>
      <c r="K1431" s="24"/>
      <c r="L1431" s="24"/>
      <c r="M1431" s="24"/>
      <c r="N1431" s="24"/>
      <c r="O1431" s="24"/>
      <c r="P1431" s="24"/>
      <c r="Q1431" s="24"/>
      <c r="R1431" s="24"/>
      <c r="S1431" s="24"/>
      <c r="T1431" s="24"/>
      <c r="U1431" s="24"/>
      <c r="V1431" s="24"/>
      <c r="W1431" s="24"/>
      <c r="X1431" s="24"/>
      <c r="Y1431" s="24"/>
      <c r="Z1431" s="24"/>
      <c r="AA1431" s="24"/>
      <c r="AB1431" s="24"/>
      <c r="AC1431" s="24"/>
      <c r="AD1431" s="24"/>
      <c r="AE1431" s="24"/>
      <c r="AF1431" s="24"/>
      <c r="AG1431" s="24"/>
      <c r="AH1431" s="24"/>
      <c r="AI1431" s="24"/>
      <c r="AJ1431" s="24"/>
      <c r="AK1431" s="24"/>
      <c r="AL1431" s="24"/>
      <c r="AM1431" s="24"/>
      <c r="AN1431" s="24"/>
      <c r="AO1431" s="24"/>
      <c r="AP1431" s="24"/>
      <c r="AQ1431" s="24"/>
      <c r="AR1431" s="24"/>
      <c r="AS1431" s="24"/>
      <c r="AT1431" s="24"/>
      <c r="AU1431" s="24"/>
      <c r="AV1431" s="24"/>
      <c r="AW1431" s="24"/>
      <c r="AX1431" s="24"/>
    </row>
    <row r="1432" spans="4:50" x14ac:dyDescent="0.2">
      <c r="D1432" s="24"/>
      <c r="E1432" s="24"/>
      <c r="F1432" s="24"/>
      <c r="G1432" s="24"/>
      <c r="H1432" s="24"/>
      <c r="I1432" s="24"/>
      <c r="J1432" s="24"/>
      <c r="K1432" s="24"/>
      <c r="L1432" s="24"/>
      <c r="M1432" s="24"/>
      <c r="N1432" s="24"/>
      <c r="O1432" s="24"/>
      <c r="P1432" s="24"/>
      <c r="Q1432" s="24"/>
      <c r="R1432" s="24"/>
      <c r="S1432" s="24"/>
      <c r="T1432" s="24"/>
      <c r="U1432" s="24"/>
      <c r="V1432" s="24"/>
      <c r="W1432" s="24"/>
      <c r="X1432" s="24"/>
      <c r="Y1432" s="24"/>
      <c r="Z1432" s="24"/>
      <c r="AA1432" s="24"/>
      <c r="AB1432" s="24"/>
      <c r="AC1432" s="24"/>
      <c r="AD1432" s="24"/>
      <c r="AE1432" s="24"/>
      <c r="AF1432" s="24"/>
      <c r="AG1432" s="24"/>
      <c r="AH1432" s="24"/>
      <c r="AI1432" s="24"/>
      <c r="AJ1432" s="24"/>
      <c r="AK1432" s="24"/>
      <c r="AL1432" s="24"/>
      <c r="AM1432" s="24"/>
      <c r="AN1432" s="24"/>
      <c r="AO1432" s="24"/>
      <c r="AP1432" s="24"/>
      <c r="AQ1432" s="24"/>
      <c r="AR1432" s="24"/>
      <c r="AS1432" s="24"/>
      <c r="AT1432" s="24"/>
      <c r="AU1432" s="24"/>
      <c r="AV1432" s="24"/>
      <c r="AW1432" s="24"/>
      <c r="AX1432" s="24"/>
    </row>
    <row r="1433" spans="4:50" x14ac:dyDescent="0.2">
      <c r="D1433" s="24"/>
      <c r="E1433" s="24"/>
      <c r="F1433" s="24"/>
      <c r="G1433" s="24"/>
      <c r="H1433" s="24"/>
      <c r="I1433" s="24"/>
      <c r="J1433" s="24"/>
      <c r="K1433" s="24"/>
      <c r="L1433" s="24"/>
      <c r="M1433" s="24"/>
      <c r="N1433" s="24"/>
      <c r="O1433" s="24"/>
      <c r="P1433" s="24"/>
      <c r="Q1433" s="24"/>
      <c r="R1433" s="24"/>
      <c r="S1433" s="24"/>
      <c r="T1433" s="24"/>
      <c r="U1433" s="24"/>
      <c r="V1433" s="24"/>
      <c r="W1433" s="24"/>
      <c r="X1433" s="24"/>
      <c r="Y1433" s="24"/>
      <c r="Z1433" s="24"/>
      <c r="AA1433" s="24"/>
      <c r="AB1433" s="24"/>
      <c r="AC1433" s="24"/>
      <c r="AD1433" s="24"/>
      <c r="AE1433" s="24"/>
      <c r="AF1433" s="24"/>
      <c r="AG1433" s="24"/>
      <c r="AH1433" s="24"/>
      <c r="AI1433" s="24"/>
      <c r="AJ1433" s="24"/>
      <c r="AK1433" s="24"/>
      <c r="AL1433" s="24"/>
      <c r="AM1433" s="24"/>
      <c r="AN1433" s="24"/>
      <c r="AO1433" s="24"/>
      <c r="AP1433" s="24"/>
      <c r="AQ1433" s="24"/>
      <c r="AR1433" s="24"/>
      <c r="AS1433" s="24"/>
      <c r="AT1433" s="24"/>
      <c r="AU1433" s="24"/>
      <c r="AV1433" s="24"/>
      <c r="AW1433" s="24"/>
      <c r="AX1433" s="24"/>
    </row>
    <row r="1434" spans="4:50" x14ac:dyDescent="0.2">
      <c r="D1434" s="24"/>
      <c r="E1434" s="24"/>
      <c r="F1434" s="24"/>
      <c r="G1434" s="24"/>
      <c r="H1434" s="24"/>
      <c r="I1434" s="24"/>
      <c r="J1434" s="24"/>
      <c r="K1434" s="24"/>
      <c r="L1434" s="24"/>
      <c r="M1434" s="24"/>
      <c r="N1434" s="24"/>
      <c r="O1434" s="24"/>
      <c r="P1434" s="24"/>
      <c r="Q1434" s="24"/>
      <c r="R1434" s="24"/>
      <c r="S1434" s="24"/>
      <c r="T1434" s="24"/>
      <c r="U1434" s="24"/>
      <c r="V1434" s="24"/>
      <c r="W1434" s="24"/>
      <c r="X1434" s="24"/>
      <c r="Y1434" s="24"/>
      <c r="Z1434" s="24"/>
      <c r="AA1434" s="24"/>
      <c r="AB1434" s="24"/>
      <c r="AC1434" s="24"/>
      <c r="AD1434" s="24"/>
      <c r="AE1434" s="24"/>
      <c r="AF1434" s="24"/>
      <c r="AG1434" s="24"/>
      <c r="AH1434" s="24"/>
      <c r="AI1434" s="24"/>
      <c r="AJ1434" s="24"/>
      <c r="AK1434" s="24"/>
      <c r="AL1434" s="24"/>
      <c r="AM1434" s="24"/>
      <c r="AN1434" s="24"/>
      <c r="AO1434" s="24"/>
      <c r="AP1434" s="24"/>
      <c r="AQ1434" s="24"/>
      <c r="AR1434" s="24"/>
      <c r="AS1434" s="24"/>
      <c r="AT1434" s="24"/>
      <c r="AU1434" s="24"/>
      <c r="AV1434" s="24"/>
      <c r="AW1434" s="24"/>
      <c r="AX1434" s="24"/>
    </row>
    <row r="1435" spans="4:50" x14ac:dyDescent="0.2">
      <c r="D1435" s="24"/>
      <c r="E1435" s="24"/>
      <c r="F1435" s="24"/>
      <c r="G1435" s="24"/>
      <c r="H1435" s="24"/>
      <c r="I1435" s="24"/>
      <c r="J1435" s="24"/>
      <c r="K1435" s="24"/>
      <c r="L1435" s="24"/>
      <c r="M1435" s="24"/>
      <c r="N1435" s="24"/>
      <c r="O1435" s="24"/>
      <c r="P1435" s="24"/>
      <c r="Q1435" s="24"/>
      <c r="R1435" s="24"/>
      <c r="S1435" s="24"/>
      <c r="T1435" s="24"/>
      <c r="U1435" s="24"/>
      <c r="V1435" s="24"/>
      <c r="W1435" s="24"/>
      <c r="X1435" s="24"/>
      <c r="Y1435" s="24"/>
      <c r="Z1435" s="24"/>
      <c r="AA1435" s="24"/>
      <c r="AB1435" s="24"/>
      <c r="AC1435" s="24"/>
      <c r="AD1435" s="24"/>
      <c r="AE1435" s="24"/>
      <c r="AF1435" s="24"/>
      <c r="AG1435" s="24"/>
      <c r="AH1435" s="24"/>
      <c r="AI1435" s="24"/>
      <c r="AJ1435" s="24"/>
      <c r="AK1435" s="24"/>
      <c r="AL1435" s="24"/>
      <c r="AM1435" s="24"/>
      <c r="AN1435" s="24"/>
      <c r="AO1435" s="24"/>
      <c r="AP1435" s="24"/>
      <c r="AQ1435" s="24"/>
      <c r="AR1435" s="24"/>
      <c r="AS1435" s="24"/>
      <c r="AT1435" s="24"/>
      <c r="AU1435" s="24"/>
      <c r="AV1435" s="24"/>
      <c r="AW1435" s="24"/>
      <c r="AX1435" s="24"/>
    </row>
    <row r="1436" spans="4:50" x14ac:dyDescent="0.2">
      <c r="D1436" s="24"/>
      <c r="E1436" s="24"/>
      <c r="F1436" s="24"/>
      <c r="G1436" s="24"/>
      <c r="H1436" s="24"/>
      <c r="I1436" s="24"/>
      <c r="J1436" s="24"/>
      <c r="K1436" s="24"/>
      <c r="L1436" s="24"/>
      <c r="M1436" s="24"/>
      <c r="N1436" s="24"/>
      <c r="O1436" s="24"/>
      <c r="P1436" s="24"/>
      <c r="Q1436" s="24"/>
      <c r="R1436" s="24"/>
      <c r="S1436" s="24"/>
      <c r="T1436" s="24"/>
      <c r="U1436" s="24"/>
      <c r="V1436" s="24"/>
      <c r="W1436" s="24"/>
      <c r="X1436" s="24"/>
      <c r="Y1436" s="24"/>
      <c r="Z1436" s="24"/>
      <c r="AA1436" s="24"/>
      <c r="AB1436" s="24"/>
      <c r="AC1436" s="24"/>
      <c r="AD1436" s="24"/>
      <c r="AE1436" s="24"/>
      <c r="AF1436" s="24"/>
      <c r="AG1436" s="24"/>
      <c r="AH1436" s="24"/>
      <c r="AI1436" s="24"/>
      <c r="AJ1436" s="24"/>
      <c r="AK1436" s="24"/>
      <c r="AL1436" s="24"/>
      <c r="AM1436" s="24"/>
      <c r="AN1436" s="24"/>
      <c r="AO1436" s="24"/>
      <c r="AP1436" s="24"/>
      <c r="AQ1436" s="24"/>
      <c r="AR1436" s="24"/>
      <c r="AS1436" s="24"/>
      <c r="AT1436" s="24"/>
      <c r="AU1436" s="24"/>
      <c r="AV1436" s="24"/>
      <c r="AW1436" s="24"/>
      <c r="AX1436" s="24"/>
    </row>
    <row r="1437" spans="4:50" x14ac:dyDescent="0.2">
      <c r="D1437" s="24"/>
      <c r="E1437" s="24"/>
      <c r="F1437" s="24"/>
      <c r="G1437" s="24"/>
      <c r="H1437" s="24"/>
      <c r="I1437" s="24"/>
      <c r="J1437" s="24"/>
      <c r="K1437" s="24"/>
      <c r="L1437" s="24"/>
      <c r="M1437" s="24"/>
      <c r="N1437" s="24"/>
      <c r="O1437" s="24"/>
      <c r="P1437" s="24"/>
      <c r="Q1437" s="24"/>
      <c r="R1437" s="24"/>
      <c r="S1437" s="24"/>
      <c r="T1437" s="24"/>
      <c r="U1437" s="24"/>
      <c r="V1437" s="24"/>
      <c r="W1437" s="24"/>
      <c r="X1437" s="24"/>
      <c r="Y1437" s="24"/>
      <c r="Z1437" s="24"/>
      <c r="AA1437" s="24"/>
      <c r="AB1437" s="24"/>
      <c r="AC1437" s="24"/>
      <c r="AD1437" s="24"/>
      <c r="AE1437" s="24"/>
      <c r="AF1437" s="24"/>
      <c r="AG1437" s="24"/>
      <c r="AH1437" s="24"/>
      <c r="AI1437" s="24"/>
      <c r="AJ1437" s="24"/>
      <c r="AK1437" s="24"/>
      <c r="AL1437" s="24"/>
      <c r="AM1437" s="24"/>
      <c r="AN1437" s="24"/>
      <c r="AO1437" s="24"/>
      <c r="AP1437" s="24"/>
      <c r="AQ1437" s="24"/>
      <c r="AR1437" s="24"/>
      <c r="AS1437" s="24"/>
      <c r="AT1437" s="24"/>
      <c r="AU1437" s="24"/>
      <c r="AV1437" s="24"/>
      <c r="AW1437" s="24"/>
      <c r="AX1437" s="24"/>
    </row>
    <row r="1438" spans="4:50" x14ac:dyDescent="0.2">
      <c r="D1438" s="24"/>
      <c r="E1438" s="24"/>
      <c r="F1438" s="24"/>
      <c r="G1438" s="24"/>
      <c r="H1438" s="24"/>
      <c r="I1438" s="24"/>
      <c r="J1438" s="24"/>
      <c r="K1438" s="24"/>
      <c r="L1438" s="24"/>
      <c r="M1438" s="24"/>
      <c r="N1438" s="24"/>
      <c r="O1438" s="24"/>
      <c r="P1438" s="24"/>
      <c r="Q1438" s="24"/>
      <c r="R1438" s="24"/>
      <c r="S1438" s="24"/>
      <c r="T1438" s="24"/>
      <c r="U1438" s="24"/>
      <c r="V1438" s="24"/>
      <c r="W1438" s="24"/>
      <c r="X1438" s="24"/>
      <c r="Y1438" s="24"/>
      <c r="Z1438" s="24"/>
      <c r="AA1438" s="24"/>
      <c r="AB1438" s="24"/>
      <c r="AC1438" s="24"/>
      <c r="AD1438" s="24"/>
      <c r="AE1438" s="24"/>
      <c r="AF1438" s="24"/>
      <c r="AG1438" s="24"/>
      <c r="AH1438" s="24"/>
      <c r="AI1438" s="24"/>
      <c r="AJ1438" s="24"/>
      <c r="AK1438" s="24"/>
      <c r="AL1438" s="24"/>
      <c r="AM1438" s="24"/>
      <c r="AN1438" s="24"/>
      <c r="AO1438" s="24"/>
      <c r="AP1438" s="24"/>
      <c r="AQ1438" s="24"/>
      <c r="AR1438" s="24"/>
      <c r="AS1438" s="24"/>
      <c r="AT1438" s="24"/>
      <c r="AU1438" s="24"/>
      <c r="AV1438" s="24"/>
      <c r="AW1438" s="24"/>
      <c r="AX1438" s="24"/>
    </row>
    <row r="1439" spans="4:50" x14ac:dyDescent="0.2">
      <c r="D1439" s="24"/>
      <c r="E1439" s="24"/>
      <c r="F1439" s="24"/>
      <c r="G1439" s="24"/>
      <c r="H1439" s="24"/>
      <c r="I1439" s="24"/>
      <c r="J1439" s="24"/>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row>
    <row r="1440" spans="4:50" x14ac:dyDescent="0.2">
      <c r="D1440" s="24"/>
      <c r="E1440" s="24"/>
      <c r="F1440" s="24"/>
      <c r="G1440" s="24"/>
      <c r="H1440" s="24"/>
      <c r="I1440" s="24"/>
      <c r="J1440" s="24"/>
      <c r="K1440" s="24"/>
      <c r="L1440" s="24"/>
      <c r="M1440" s="24"/>
      <c r="N1440" s="24"/>
      <c r="O1440" s="24"/>
      <c r="P1440" s="24"/>
      <c r="Q1440" s="24"/>
      <c r="R1440" s="24"/>
      <c r="S1440" s="24"/>
      <c r="T1440" s="24"/>
      <c r="U1440" s="24"/>
      <c r="V1440" s="24"/>
      <c r="W1440" s="24"/>
      <c r="X1440" s="24"/>
      <c r="Y1440" s="24"/>
      <c r="Z1440" s="24"/>
      <c r="AA1440" s="24"/>
      <c r="AB1440" s="24"/>
      <c r="AC1440" s="24"/>
      <c r="AD1440" s="24"/>
      <c r="AE1440" s="24"/>
      <c r="AF1440" s="24"/>
      <c r="AG1440" s="24"/>
      <c r="AH1440" s="24"/>
      <c r="AI1440" s="24"/>
      <c r="AJ1440" s="24"/>
      <c r="AK1440" s="24"/>
      <c r="AL1440" s="24"/>
      <c r="AM1440" s="24"/>
      <c r="AN1440" s="24"/>
      <c r="AO1440" s="24"/>
      <c r="AP1440" s="24"/>
      <c r="AQ1440" s="24"/>
      <c r="AR1440" s="24"/>
      <c r="AS1440" s="24"/>
      <c r="AT1440" s="24"/>
      <c r="AU1440" s="24"/>
      <c r="AV1440" s="24"/>
      <c r="AW1440" s="24"/>
      <c r="AX1440" s="24"/>
    </row>
    <row r="1441" spans="4:50" x14ac:dyDescent="0.2">
      <c r="D1441" s="24"/>
      <c r="E1441" s="24"/>
      <c r="F1441" s="24"/>
      <c r="G1441" s="24"/>
      <c r="H1441" s="24"/>
      <c r="I1441" s="24"/>
      <c r="J1441" s="24"/>
      <c r="K1441" s="24"/>
      <c r="L1441" s="24"/>
      <c r="M1441" s="24"/>
      <c r="N1441" s="24"/>
      <c r="O1441" s="24"/>
      <c r="P1441" s="24"/>
      <c r="Q1441" s="24"/>
      <c r="R1441" s="24"/>
      <c r="S1441" s="24"/>
      <c r="T1441" s="24"/>
      <c r="U1441" s="24"/>
      <c r="V1441" s="24"/>
      <c r="W1441" s="24"/>
      <c r="X1441" s="24"/>
      <c r="Y1441" s="24"/>
      <c r="Z1441" s="24"/>
      <c r="AA1441" s="24"/>
      <c r="AB1441" s="24"/>
      <c r="AC1441" s="24"/>
      <c r="AD1441" s="24"/>
      <c r="AE1441" s="24"/>
      <c r="AF1441" s="24"/>
      <c r="AG1441" s="24"/>
      <c r="AH1441" s="24"/>
      <c r="AI1441" s="24"/>
      <c r="AJ1441" s="24"/>
      <c r="AK1441" s="24"/>
      <c r="AL1441" s="24"/>
      <c r="AM1441" s="24"/>
      <c r="AN1441" s="24"/>
      <c r="AO1441" s="24"/>
      <c r="AP1441" s="24"/>
      <c r="AQ1441" s="24"/>
      <c r="AR1441" s="24"/>
      <c r="AS1441" s="24"/>
      <c r="AT1441" s="24"/>
      <c r="AU1441" s="24"/>
      <c r="AV1441" s="24"/>
      <c r="AW1441" s="24"/>
      <c r="AX1441" s="24"/>
    </row>
    <row r="1442" spans="4:50" x14ac:dyDescent="0.2">
      <c r="D1442" s="24"/>
      <c r="E1442" s="24"/>
      <c r="F1442" s="24"/>
      <c r="G1442" s="24"/>
      <c r="H1442" s="24"/>
      <c r="I1442" s="24"/>
      <c r="J1442" s="24"/>
      <c r="K1442" s="24"/>
      <c r="L1442" s="24"/>
      <c r="M1442" s="24"/>
      <c r="N1442" s="24"/>
      <c r="O1442" s="24"/>
      <c r="P1442" s="24"/>
      <c r="Q1442" s="24"/>
      <c r="R1442" s="24"/>
      <c r="S1442" s="24"/>
      <c r="T1442" s="24"/>
      <c r="U1442" s="24"/>
      <c r="V1442" s="24"/>
      <c r="W1442" s="24"/>
      <c r="X1442" s="24"/>
      <c r="Y1442" s="24"/>
      <c r="Z1442" s="24"/>
      <c r="AA1442" s="24"/>
      <c r="AB1442" s="24"/>
      <c r="AC1442" s="24"/>
      <c r="AD1442" s="24"/>
      <c r="AE1442" s="24"/>
      <c r="AF1442" s="24"/>
      <c r="AG1442" s="24"/>
      <c r="AH1442" s="24"/>
      <c r="AI1442" s="24"/>
      <c r="AJ1442" s="24"/>
      <c r="AK1442" s="24"/>
      <c r="AL1442" s="24"/>
      <c r="AM1442" s="24"/>
      <c r="AN1442" s="24"/>
      <c r="AO1442" s="24"/>
      <c r="AP1442" s="24"/>
      <c r="AQ1442" s="24"/>
      <c r="AR1442" s="24"/>
      <c r="AS1442" s="24"/>
      <c r="AT1442" s="24"/>
      <c r="AU1442" s="24"/>
      <c r="AV1442" s="24"/>
      <c r="AW1442" s="24"/>
      <c r="AX1442" s="24"/>
    </row>
    <row r="1443" spans="4:50" x14ac:dyDescent="0.2">
      <c r="D1443" s="24"/>
      <c r="E1443" s="24"/>
      <c r="F1443" s="24"/>
      <c r="G1443" s="24"/>
      <c r="H1443" s="24"/>
      <c r="I1443" s="24"/>
      <c r="J1443" s="24"/>
      <c r="K1443" s="24"/>
      <c r="L1443" s="24"/>
      <c r="M1443" s="24"/>
      <c r="N1443" s="24"/>
      <c r="O1443" s="24"/>
      <c r="P1443" s="24"/>
      <c r="Q1443" s="24"/>
      <c r="R1443" s="24"/>
      <c r="S1443" s="24"/>
      <c r="T1443" s="24"/>
      <c r="U1443" s="24"/>
      <c r="V1443" s="24"/>
      <c r="W1443" s="24"/>
      <c r="X1443" s="24"/>
      <c r="Y1443" s="24"/>
      <c r="Z1443" s="24"/>
      <c r="AA1443" s="24"/>
      <c r="AB1443" s="24"/>
      <c r="AC1443" s="24"/>
      <c r="AD1443" s="24"/>
      <c r="AE1443" s="24"/>
      <c r="AF1443" s="24"/>
      <c r="AG1443" s="24"/>
      <c r="AH1443" s="24"/>
      <c r="AI1443" s="24"/>
      <c r="AJ1443" s="24"/>
      <c r="AK1443" s="24"/>
      <c r="AL1443" s="24"/>
      <c r="AM1443" s="24"/>
      <c r="AN1443" s="24"/>
      <c r="AO1443" s="24"/>
      <c r="AP1443" s="24"/>
      <c r="AQ1443" s="24"/>
      <c r="AR1443" s="24"/>
      <c r="AS1443" s="24"/>
      <c r="AT1443" s="24"/>
      <c r="AU1443" s="24"/>
      <c r="AV1443" s="24"/>
      <c r="AW1443" s="24"/>
      <c r="AX1443" s="24"/>
    </row>
    <row r="1444" spans="4:50" x14ac:dyDescent="0.2">
      <c r="D1444" s="24"/>
      <c r="E1444" s="24"/>
      <c r="F1444" s="24"/>
      <c r="G1444" s="24"/>
      <c r="H1444" s="24"/>
      <c r="I1444" s="24"/>
      <c r="J1444" s="24"/>
      <c r="K1444" s="24"/>
      <c r="L1444" s="24"/>
      <c r="M1444" s="24"/>
      <c r="N1444" s="24"/>
      <c r="O1444" s="24"/>
      <c r="P1444" s="24"/>
      <c r="Q1444" s="24"/>
      <c r="R1444" s="24"/>
      <c r="S1444" s="24"/>
      <c r="T1444" s="24"/>
      <c r="U1444" s="24"/>
      <c r="V1444" s="24"/>
      <c r="W1444" s="24"/>
      <c r="X1444" s="24"/>
      <c r="Y1444" s="24"/>
      <c r="Z1444" s="24"/>
      <c r="AA1444" s="24"/>
      <c r="AB1444" s="24"/>
      <c r="AC1444" s="24"/>
      <c r="AD1444" s="24"/>
      <c r="AE1444" s="24"/>
      <c r="AF1444" s="24"/>
      <c r="AG1444" s="24"/>
      <c r="AH1444" s="24"/>
      <c r="AI1444" s="24"/>
      <c r="AJ1444" s="24"/>
      <c r="AK1444" s="24"/>
      <c r="AL1444" s="24"/>
      <c r="AM1444" s="24"/>
      <c r="AN1444" s="24"/>
      <c r="AO1444" s="24"/>
      <c r="AP1444" s="24"/>
      <c r="AQ1444" s="24"/>
      <c r="AR1444" s="24"/>
      <c r="AS1444" s="24"/>
      <c r="AT1444" s="24"/>
      <c r="AU1444" s="24"/>
      <c r="AV1444" s="24"/>
      <c r="AW1444" s="24"/>
      <c r="AX1444" s="24"/>
    </row>
    <row r="1445" spans="4:50" x14ac:dyDescent="0.2">
      <c r="D1445" s="24"/>
      <c r="E1445" s="24"/>
      <c r="F1445" s="24"/>
      <c r="G1445" s="24"/>
      <c r="H1445" s="24"/>
      <c r="I1445" s="24"/>
      <c r="J1445" s="24"/>
      <c r="K1445" s="24"/>
      <c r="L1445" s="24"/>
      <c r="M1445" s="24"/>
      <c r="N1445" s="24"/>
      <c r="O1445" s="24"/>
      <c r="P1445" s="24"/>
      <c r="Q1445" s="24"/>
      <c r="R1445" s="24"/>
      <c r="S1445" s="24"/>
      <c r="T1445" s="24"/>
      <c r="U1445" s="24"/>
      <c r="V1445" s="24"/>
      <c r="W1445" s="24"/>
      <c r="X1445" s="24"/>
      <c r="Y1445" s="24"/>
      <c r="Z1445" s="24"/>
      <c r="AA1445" s="24"/>
      <c r="AB1445" s="24"/>
      <c r="AC1445" s="24"/>
      <c r="AD1445" s="24"/>
      <c r="AE1445" s="24"/>
      <c r="AF1445" s="24"/>
      <c r="AG1445" s="24"/>
      <c r="AH1445" s="24"/>
      <c r="AI1445" s="24"/>
      <c r="AJ1445" s="24"/>
      <c r="AK1445" s="24"/>
      <c r="AL1445" s="24"/>
      <c r="AM1445" s="24"/>
      <c r="AN1445" s="24"/>
      <c r="AO1445" s="24"/>
      <c r="AP1445" s="24"/>
      <c r="AQ1445" s="24"/>
      <c r="AR1445" s="24"/>
      <c r="AS1445" s="24"/>
      <c r="AT1445" s="24"/>
      <c r="AU1445" s="24"/>
      <c r="AV1445" s="24"/>
      <c r="AW1445" s="24"/>
      <c r="AX1445" s="24"/>
    </row>
    <row r="1446" spans="4:50" x14ac:dyDescent="0.2">
      <c r="D1446" s="24"/>
      <c r="E1446" s="24"/>
      <c r="F1446" s="24"/>
      <c r="G1446" s="24"/>
      <c r="H1446" s="24"/>
      <c r="I1446" s="24"/>
      <c r="J1446" s="24"/>
      <c r="K1446" s="24"/>
      <c r="L1446" s="24"/>
      <c r="M1446" s="24"/>
      <c r="N1446" s="24"/>
      <c r="O1446" s="24"/>
      <c r="P1446" s="24"/>
      <c r="Q1446" s="24"/>
      <c r="R1446" s="24"/>
      <c r="S1446" s="24"/>
      <c r="T1446" s="24"/>
      <c r="U1446" s="24"/>
      <c r="V1446" s="24"/>
      <c r="W1446" s="24"/>
      <c r="X1446" s="24"/>
      <c r="Y1446" s="24"/>
      <c r="Z1446" s="24"/>
      <c r="AA1446" s="24"/>
      <c r="AB1446" s="24"/>
      <c r="AC1446" s="24"/>
      <c r="AD1446" s="24"/>
      <c r="AE1446" s="24"/>
      <c r="AF1446" s="24"/>
      <c r="AG1446" s="24"/>
      <c r="AH1446" s="24"/>
      <c r="AI1446" s="24"/>
      <c r="AJ1446" s="24"/>
      <c r="AK1446" s="24"/>
      <c r="AL1446" s="24"/>
      <c r="AM1446" s="24"/>
      <c r="AN1446" s="24"/>
      <c r="AO1446" s="24"/>
      <c r="AP1446" s="24"/>
      <c r="AQ1446" s="24"/>
      <c r="AR1446" s="24"/>
      <c r="AS1446" s="24"/>
      <c r="AT1446" s="24"/>
      <c r="AU1446" s="24"/>
      <c r="AV1446" s="24"/>
      <c r="AW1446" s="24"/>
      <c r="AX1446" s="24"/>
    </row>
    <row r="1447" spans="4:50" x14ac:dyDescent="0.2">
      <c r="D1447" s="24"/>
      <c r="E1447" s="24"/>
      <c r="F1447" s="24"/>
      <c r="G1447" s="24"/>
      <c r="H1447" s="24"/>
      <c r="I1447" s="24"/>
      <c r="J1447" s="24"/>
      <c r="K1447" s="24"/>
      <c r="L1447" s="24"/>
      <c r="M1447" s="24"/>
      <c r="N1447" s="24"/>
      <c r="O1447" s="24"/>
      <c r="P1447" s="24"/>
      <c r="Q1447" s="24"/>
      <c r="R1447" s="24"/>
      <c r="S1447" s="24"/>
      <c r="T1447" s="24"/>
      <c r="U1447" s="24"/>
      <c r="V1447" s="24"/>
      <c r="W1447" s="24"/>
      <c r="X1447" s="24"/>
      <c r="Y1447" s="24"/>
      <c r="Z1447" s="24"/>
      <c r="AA1447" s="24"/>
      <c r="AB1447" s="24"/>
      <c r="AC1447" s="24"/>
      <c r="AD1447" s="24"/>
      <c r="AE1447" s="24"/>
      <c r="AF1447" s="24"/>
      <c r="AG1447" s="24"/>
      <c r="AH1447" s="24"/>
      <c r="AI1447" s="24"/>
      <c r="AJ1447" s="24"/>
      <c r="AK1447" s="24"/>
      <c r="AL1447" s="24"/>
      <c r="AM1447" s="24"/>
      <c r="AN1447" s="24"/>
      <c r="AO1447" s="24"/>
      <c r="AP1447" s="24"/>
      <c r="AQ1447" s="24"/>
      <c r="AR1447" s="24"/>
      <c r="AS1447" s="24"/>
      <c r="AT1447" s="24"/>
      <c r="AU1447" s="24"/>
      <c r="AV1447" s="24"/>
      <c r="AW1447" s="24"/>
      <c r="AX1447" s="24"/>
    </row>
    <row r="1448" spans="4:50" x14ac:dyDescent="0.2">
      <c r="D1448" s="24"/>
      <c r="E1448" s="24"/>
      <c r="F1448" s="24"/>
      <c r="G1448" s="24"/>
      <c r="H1448" s="24"/>
      <c r="I1448" s="24"/>
      <c r="J1448" s="24"/>
      <c r="K1448" s="24"/>
      <c r="L1448" s="24"/>
      <c r="M1448" s="24"/>
      <c r="N1448" s="24"/>
      <c r="O1448" s="24"/>
      <c r="P1448" s="24"/>
      <c r="Q1448" s="24"/>
      <c r="R1448" s="24"/>
      <c r="S1448" s="24"/>
      <c r="T1448" s="24"/>
      <c r="U1448" s="24"/>
      <c r="V1448" s="24"/>
      <c r="W1448" s="24"/>
      <c r="X1448" s="24"/>
      <c r="Y1448" s="24"/>
      <c r="Z1448" s="24"/>
      <c r="AA1448" s="24"/>
      <c r="AB1448" s="24"/>
      <c r="AC1448" s="24"/>
      <c r="AD1448" s="24"/>
      <c r="AE1448" s="24"/>
      <c r="AF1448" s="24"/>
      <c r="AG1448" s="24"/>
      <c r="AH1448" s="24"/>
      <c r="AI1448" s="24"/>
      <c r="AJ1448" s="24"/>
      <c r="AK1448" s="24"/>
      <c r="AL1448" s="24"/>
      <c r="AM1448" s="24"/>
      <c r="AN1448" s="24"/>
      <c r="AO1448" s="24"/>
      <c r="AP1448" s="24"/>
      <c r="AQ1448" s="24"/>
      <c r="AR1448" s="24"/>
      <c r="AS1448" s="24"/>
      <c r="AT1448" s="24"/>
      <c r="AU1448" s="24"/>
      <c r="AV1448" s="24"/>
      <c r="AW1448" s="24"/>
      <c r="AX1448" s="24"/>
    </row>
    <row r="1449" spans="4:50" x14ac:dyDescent="0.2">
      <c r="D1449" s="24"/>
      <c r="E1449" s="24"/>
      <c r="F1449" s="24"/>
      <c r="G1449" s="24"/>
      <c r="H1449" s="24"/>
      <c r="I1449" s="24"/>
      <c r="J1449" s="24"/>
      <c r="K1449" s="24"/>
      <c r="L1449" s="24"/>
      <c r="M1449" s="24"/>
      <c r="N1449" s="24"/>
      <c r="O1449" s="24"/>
      <c r="P1449" s="24"/>
      <c r="Q1449" s="24"/>
      <c r="R1449" s="24"/>
      <c r="S1449" s="24"/>
      <c r="T1449" s="24"/>
      <c r="U1449" s="24"/>
      <c r="V1449" s="24"/>
      <c r="W1449" s="24"/>
      <c r="X1449" s="24"/>
      <c r="Y1449" s="24"/>
      <c r="Z1449" s="24"/>
      <c r="AA1449" s="24"/>
      <c r="AB1449" s="24"/>
      <c r="AC1449" s="24"/>
      <c r="AD1449" s="24"/>
      <c r="AE1449" s="24"/>
      <c r="AF1449" s="24"/>
      <c r="AG1449" s="24"/>
      <c r="AH1449" s="24"/>
      <c r="AI1449" s="24"/>
      <c r="AJ1449" s="24"/>
      <c r="AK1449" s="24"/>
      <c r="AL1449" s="24"/>
      <c r="AM1449" s="24"/>
      <c r="AN1449" s="24"/>
      <c r="AO1449" s="24"/>
      <c r="AP1449" s="24"/>
      <c r="AQ1449" s="24"/>
      <c r="AR1449" s="24"/>
      <c r="AS1449" s="24"/>
      <c r="AT1449" s="24"/>
      <c r="AU1449" s="24"/>
      <c r="AV1449" s="24"/>
      <c r="AW1449" s="24"/>
      <c r="AX1449" s="24"/>
    </row>
    <row r="1450" spans="4:50" x14ac:dyDescent="0.2">
      <c r="D1450" s="24"/>
      <c r="E1450" s="24"/>
      <c r="F1450" s="24"/>
      <c r="G1450" s="24"/>
      <c r="H1450" s="24"/>
      <c r="I1450" s="24"/>
      <c r="J1450" s="24"/>
      <c r="K1450" s="24"/>
      <c r="L1450" s="24"/>
      <c r="M1450" s="24"/>
      <c r="N1450" s="24"/>
      <c r="O1450" s="24"/>
      <c r="P1450" s="24"/>
      <c r="Q1450" s="24"/>
      <c r="R1450" s="24"/>
      <c r="S1450" s="24"/>
      <c r="T1450" s="24"/>
      <c r="U1450" s="24"/>
      <c r="V1450" s="24"/>
      <c r="W1450" s="24"/>
      <c r="X1450" s="24"/>
      <c r="Y1450" s="24"/>
      <c r="Z1450" s="24"/>
      <c r="AA1450" s="24"/>
      <c r="AB1450" s="24"/>
      <c r="AC1450" s="24"/>
      <c r="AD1450" s="24"/>
      <c r="AE1450" s="24"/>
      <c r="AF1450" s="24"/>
      <c r="AG1450" s="24"/>
      <c r="AH1450" s="24"/>
      <c r="AI1450" s="24"/>
      <c r="AJ1450" s="24"/>
      <c r="AK1450" s="24"/>
      <c r="AL1450" s="24"/>
      <c r="AM1450" s="24"/>
      <c r="AN1450" s="24"/>
      <c r="AO1450" s="24"/>
      <c r="AP1450" s="24"/>
      <c r="AQ1450" s="24"/>
      <c r="AR1450" s="24"/>
      <c r="AS1450" s="24"/>
      <c r="AT1450" s="24"/>
      <c r="AU1450" s="24"/>
      <c r="AV1450" s="24"/>
      <c r="AW1450" s="24"/>
      <c r="AX1450" s="24"/>
    </row>
    <row r="1451" spans="4:50" x14ac:dyDescent="0.2">
      <c r="D1451" s="24"/>
      <c r="E1451" s="24"/>
      <c r="F1451" s="24"/>
      <c r="G1451" s="24"/>
      <c r="H1451" s="24"/>
      <c r="I1451" s="24"/>
      <c r="J1451" s="24"/>
      <c r="K1451" s="24"/>
      <c r="L1451" s="24"/>
      <c r="M1451" s="24"/>
      <c r="N1451" s="24"/>
      <c r="O1451" s="24"/>
      <c r="P1451" s="24"/>
      <c r="Q1451" s="24"/>
      <c r="R1451" s="24"/>
      <c r="S1451" s="24"/>
      <c r="T1451" s="24"/>
      <c r="U1451" s="24"/>
      <c r="V1451" s="24"/>
      <c r="W1451" s="24"/>
      <c r="X1451" s="24"/>
      <c r="Y1451" s="24"/>
      <c r="Z1451" s="24"/>
      <c r="AA1451" s="24"/>
      <c r="AB1451" s="24"/>
      <c r="AC1451" s="24"/>
      <c r="AD1451" s="24"/>
      <c r="AE1451" s="24"/>
      <c r="AF1451" s="24"/>
      <c r="AG1451" s="24"/>
      <c r="AH1451" s="24"/>
      <c r="AI1451" s="24"/>
      <c r="AJ1451" s="24"/>
      <c r="AK1451" s="24"/>
      <c r="AL1451" s="24"/>
      <c r="AM1451" s="24"/>
      <c r="AN1451" s="24"/>
      <c r="AO1451" s="24"/>
      <c r="AP1451" s="24"/>
      <c r="AQ1451" s="24"/>
      <c r="AR1451" s="24"/>
      <c r="AS1451" s="24"/>
      <c r="AT1451" s="24"/>
      <c r="AU1451" s="24"/>
      <c r="AV1451" s="24"/>
      <c r="AW1451" s="24"/>
      <c r="AX1451" s="24"/>
    </row>
    <row r="1452" spans="4:50" x14ac:dyDescent="0.2">
      <c r="D1452" s="24"/>
      <c r="E1452" s="24"/>
      <c r="F1452" s="24"/>
      <c r="G1452" s="24"/>
      <c r="H1452" s="24"/>
      <c r="I1452" s="24"/>
      <c r="J1452" s="24"/>
      <c r="K1452" s="24"/>
      <c r="L1452" s="24"/>
      <c r="M1452" s="24"/>
      <c r="N1452" s="24"/>
      <c r="O1452" s="24"/>
      <c r="P1452" s="24"/>
      <c r="Q1452" s="24"/>
      <c r="R1452" s="24"/>
      <c r="S1452" s="24"/>
      <c r="T1452" s="24"/>
      <c r="U1452" s="24"/>
      <c r="V1452" s="24"/>
      <c r="W1452" s="24"/>
      <c r="X1452" s="24"/>
      <c r="Y1452" s="24"/>
      <c r="Z1452" s="24"/>
      <c r="AA1452" s="24"/>
      <c r="AB1452" s="24"/>
      <c r="AC1452" s="24"/>
      <c r="AD1452" s="24"/>
      <c r="AE1452" s="24"/>
      <c r="AF1452" s="24"/>
      <c r="AG1452" s="24"/>
      <c r="AH1452" s="24"/>
      <c r="AI1452" s="24"/>
      <c r="AJ1452" s="24"/>
      <c r="AK1452" s="24"/>
      <c r="AL1452" s="24"/>
      <c r="AM1452" s="24"/>
      <c r="AN1452" s="24"/>
      <c r="AO1452" s="24"/>
      <c r="AP1452" s="24"/>
      <c r="AQ1452" s="24"/>
      <c r="AR1452" s="24"/>
      <c r="AS1452" s="24"/>
      <c r="AT1452" s="24"/>
      <c r="AU1452" s="24"/>
      <c r="AV1452" s="24"/>
      <c r="AW1452" s="24"/>
      <c r="AX1452" s="24"/>
    </row>
    <row r="1453" spans="4:50" x14ac:dyDescent="0.2">
      <c r="D1453" s="24"/>
      <c r="E1453" s="24"/>
      <c r="F1453" s="24"/>
      <c r="G1453" s="24"/>
      <c r="H1453" s="24"/>
      <c r="I1453" s="24"/>
      <c r="J1453" s="24"/>
      <c r="K1453" s="24"/>
      <c r="L1453" s="24"/>
      <c r="M1453" s="24"/>
      <c r="N1453" s="24"/>
      <c r="O1453" s="24"/>
      <c r="P1453" s="24"/>
      <c r="Q1453" s="24"/>
      <c r="R1453" s="24"/>
      <c r="S1453" s="24"/>
      <c r="T1453" s="24"/>
      <c r="U1453" s="24"/>
      <c r="V1453" s="24"/>
      <c r="W1453" s="24"/>
      <c r="X1453" s="24"/>
      <c r="Y1453" s="24"/>
      <c r="Z1453" s="24"/>
      <c r="AA1453" s="24"/>
      <c r="AB1453" s="24"/>
      <c r="AC1453" s="24"/>
      <c r="AD1453" s="24"/>
      <c r="AE1453" s="24"/>
      <c r="AF1453" s="24"/>
      <c r="AG1453" s="24"/>
      <c r="AH1453" s="24"/>
      <c r="AI1453" s="24"/>
      <c r="AJ1453" s="24"/>
      <c r="AK1453" s="24"/>
      <c r="AL1453" s="24"/>
      <c r="AM1453" s="24"/>
      <c r="AN1453" s="24"/>
      <c r="AO1453" s="24"/>
      <c r="AP1453" s="24"/>
      <c r="AQ1453" s="24"/>
      <c r="AR1453" s="24"/>
      <c r="AS1453" s="24"/>
      <c r="AT1453" s="24"/>
      <c r="AU1453" s="24"/>
      <c r="AV1453" s="24"/>
      <c r="AW1453" s="24"/>
      <c r="AX1453" s="24"/>
    </row>
    <row r="1454" spans="4:50" x14ac:dyDescent="0.2">
      <c r="D1454" s="24"/>
      <c r="E1454" s="24"/>
      <c r="F1454" s="24"/>
      <c r="G1454" s="24"/>
      <c r="H1454" s="24"/>
      <c r="I1454" s="24"/>
      <c r="J1454" s="24"/>
      <c r="K1454" s="24"/>
      <c r="L1454" s="24"/>
      <c r="M1454" s="24"/>
      <c r="N1454" s="24"/>
      <c r="O1454" s="24"/>
      <c r="P1454" s="24"/>
      <c r="Q1454" s="24"/>
      <c r="R1454" s="24"/>
      <c r="S1454" s="24"/>
      <c r="T1454" s="24"/>
      <c r="U1454" s="24"/>
      <c r="V1454" s="24"/>
      <c r="W1454" s="24"/>
      <c r="X1454" s="24"/>
      <c r="Y1454" s="24"/>
      <c r="Z1454" s="24"/>
      <c r="AA1454" s="24"/>
      <c r="AB1454" s="24"/>
      <c r="AC1454" s="24"/>
      <c r="AD1454" s="24"/>
      <c r="AE1454" s="24"/>
      <c r="AF1454" s="24"/>
      <c r="AG1454" s="24"/>
      <c r="AH1454" s="24"/>
      <c r="AI1454" s="24"/>
      <c r="AJ1454" s="24"/>
      <c r="AK1454" s="24"/>
      <c r="AL1454" s="24"/>
      <c r="AM1454" s="24"/>
      <c r="AN1454" s="24"/>
      <c r="AO1454" s="24"/>
      <c r="AP1454" s="24"/>
      <c r="AQ1454" s="24"/>
      <c r="AR1454" s="24"/>
      <c r="AS1454" s="24"/>
      <c r="AT1454" s="24"/>
      <c r="AU1454" s="24"/>
      <c r="AV1454" s="24"/>
      <c r="AW1454" s="24"/>
      <c r="AX1454" s="24"/>
    </row>
    <row r="1455" spans="4:50" x14ac:dyDescent="0.2">
      <c r="D1455" s="24"/>
      <c r="E1455" s="24"/>
      <c r="F1455" s="24"/>
      <c r="G1455" s="24"/>
      <c r="H1455" s="24"/>
      <c r="I1455" s="24"/>
      <c r="J1455" s="24"/>
      <c r="K1455" s="24"/>
      <c r="L1455" s="24"/>
      <c r="M1455" s="24"/>
      <c r="N1455" s="24"/>
      <c r="O1455" s="24"/>
      <c r="P1455" s="24"/>
      <c r="Q1455" s="24"/>
      <c r="R1455" s="24"/>
      <c r="S1455" s="24"/>
      <c r="T1455" s="24"/>
      <c r="U1455" s="24"/>
      <c r="V1455" s="24"/>
      <c r="W1455" s="24"/>
      <c r="X1455" s="24"/>
      <c r="Y1455" s="24"/>
      <c r="Z1455" s="24"/>
      <c r="AA1455" s="24"/>
      <c r="AB1455" s="24"/>
      <c r="AC1455" s="24"/>
      <c r="AD1455" s="24"/>
      <c r="AE1455" s="24"/>
      <c r="AF1455" s="24"/>
      <c r="AG1455" s="24"/>
      <c r="AH1455" s="24"/>
      <c r="AI1455" s="24"/>
      <c r="AJ1455" s="24"/>
      <c r="AK1455" s="24"/>
      <c r="AL1455" s="24"/>
      <c r="AM1455" s="24"/>
      <c r="AN1455" s="24"/>
      <c r="AO1455" s="24"/>
      <c r="AP1455" s="24"/>
      <c r="AQ1455" s="24"/>
      <c r="AR1455" s="24"/>
      <c r="AS1455" s="24"/>
      <c r="AT1455" s="24"/>
      <c r="AU1455" s="24"/>
      <c r="AV1455" s="24"/>
      <c r="AW1455" s="24"/>
      <c r="AX1455" s="24"/>
    </row>
    <row r="1456" spans="4:50" x14ac:dyDescent="0.2">
      <c r="D1456" s="24"/>
      <c r="E1456" s="24"/>
      <c r="F1456" s="24"/>
      <c r="G1456" s="24"/>
      <c r="H1456" s="24"/>
      <c r="I1456" s="24"/>
      <c r="J1456" s="24"/>
      <c r="K1456" s="24"/>
      <c r="L1456" s="24"/>
      <c r="M1456" s="24"/>
      <c r="N1456" s="24"/>
      <c r="O1456" s="24"/>
      <c r="P1456" s="24"/>
      <c r="Q1456" s="24"/>
      <c r="R1456" s="24"/>
      <c r="S1456" s="24"/>
      <c r="T1456" s="24"/>
      <c r="U1456" s="24"/>
      <c r="V1456" s="24"/>
      <c r="W1456" s="24"/>
      <c r="X1456" s="24"/>
      <c r="Y1456" s="24"/>
      <c r="Z1456" s="24"/>
      <c r="AA1456" s="24"/>
      <c r="AB1456" s="24"/>
      <c r="AC1456" s="24"/>
      <c r="AD1456" s="24"/>
      <c r="AE1456" s="24"/>
      <c r="AF1456" s="24"/>
      <c r="AG1456" s="24"/>
      <c r="AH1456" s="24"/>
      <c r="AI1456" s="24"/>
      <c r="AJ1456" s="24"/>
      <c r="AK1456" s="24"/>
      <c r="AL1456" s="24"/>
      <c r="AM1456" s="24"/>
      <c r="AN1456" s="24"/>
      <c r="AO1456" s="24"/>
      <c r="AP1456" s="24"/>
      <c r="AQ1456" s="24"/>
      <c r="AR1456" s="24"/>
      <c r="AS1456" s="24"/>
      <c r="AT1456" s="24"/>
      <c r="AU1456" s="24"/>
      <c r="AV1456" s="24"/>
      <c r="AW1456" s="24"/>
      <c r="AX1456" s="24"/>
    </row>
    <row r="1457" spans="4:50" x14ac:dyDescent="0.2">
      <c r="D1457" s="24"/>
      <c r="E1457" s="24"/>
      <c r="F1457" s="24"/>
      <c r="G1457" s="24"/>
      <c r="H1457" s="24"/>
      <c r="I1457" s="24"/>
      <c r="J1457" s="24"/>
      <c r="K1457" s="24"/>
      <c r="L1457" s="24"/>
      <c r="M1457" s="24"/>
      <c r="N1457" s="24"/>
      <c r="O1457" s="24"/>
      <c r="P1457" s="24"/>
      <c r="Q1457" s="24"/>
      <c r="R1457" s="24"/>
      <c r="S1457" s="24"/>
      <c r="T1457" s="24"/>
      <c r="U1457" s="24"/>
      <c r="V1457" s="24"/>
      <c r="W1457" s="24"/>
      <c r="X1457" s="24"/>
      <c r="Y1457" s="24"/>
      <c r="Z1457" s="24"/>
      <c r="AA1457" s="24"/>
      <c r="AB1457" s="24"/>
      <c r="AC1457" s="24"/>
      <c r="AD1457" s="24"/>
      <c r="AE1457" s="24"/>
      <c r="AF1457" s="24"/>
      <c r="AG1457" s="24"/>
      <c r="AH1457" s="24"/>
      <c r="AI1457" s="24"/>
      <c r="AJ1457" s="24"/>
      <c r="AK1457" s="24"/>
      <c r="AL1457" s="24"/>
      <c r="AM1457" s="24"/>
      <c r="AN1457" s="24"/>
      <c r="AO1457" s="24"/>
      <c r="AP1457" s="24"/>
      <c r="AQ1457" s="24"/>
      <c r="AR1457" s="24"/>
      <c r="AS1457" s="24"/>
      <c r="AT1457" s="24"/>
      <c r="AU1457" s="24"/>
      <c r="AV1457" s="24"/>
      <c r="AW1457" s="24"/>
      <c r="AX1457" s="24"/>
    </row>
    <row r="1458" spans="4:50" x14ac:dyDescent="0.2">
      <c r="D1458" s="24"/>
      <c r="E1458" s="24"/>
      <c r="F1458" s="24"/>
      <c r="G1458" s="24"/>
      <c r="H1458" s="24"/>
      <c r="I1458" s="24"/>
      <c r="J1458" s="24"/>
      <c r="K1458" s="24"/>
      <c r="L1458" s="24"/>
      <c r="M1458" s="24"/>
      <c r="N1458" s="24"/>
      <c r="O1458" s="24"/>
      <c r="P1458" s="24"/>
      <c r="Q1458" s="24"/>
      <c r="R1458" s="24"/>
      <c r="S1458" s="24"/>
      <c r="T1458" s="24"/>
      <c r="U1458" s="24"/>
      <c r="V1458" s="24"/>
      <c r="W1458" s="24"/>
      <c r="X1458" s="24"/>
      <c r="Y1458" s="24"/>
      <c r="Z1458" s="24"/>
      <c r="AA1458" s="24"/>
      <c r="AB1458" s="24"/>
      <c r="AC1458" s="24"/>
      <c r="AD1458" s="24"/>
      <c r="AE1458" s="24"/>
      <c r="AF1458" s="24"/>
      <c r="AG1458" s="24"/>
      <c r="AH1458" s="24"/>
      <c r="AI1458" s="24"/>
      <c r="AJ1458" s="24"/>
      <c r="AK1458" s="24"/>
      <c r="AL1458" s="24"/>
      <c r="AM1458" s="24"/>
      <c r="AN1458" s="24"/>
      <c r="AO1458" s="24"/>
      <c r="AP1458" s="24"/>
      <c r="AQ1458" s="24"/>
      <c r="AR1458" s="24"/>
      <c r="AS1458" s="24"/>
      <c r="AT1458" s="24"/>
      <c r="AU1458" s="24"/>
      <c r="AV1458" s="24"/>
      <c r="AW1458" s="24"/>
      <c r="AX1458" s="24"/>
    </row>
    <row r="1459" spans="4:50" x14ac:dyDescent="0.2">
      <c r="D1459" s="24"/>
      <c r="E1459" s="24"/>
      <c r="F1459" s="24"/>
      <c r="G1459" s="24"/>
      <c r="H1459" s="24"/>
      <c r="I1459" s="24"/>
      <c r="J1459" s="24"/>
      <c r="K1459" s="24"/>
      <c r="L1459" s="24"/>
      <c r="M1459" s="24"/>
      <c r="N1459" s="24"/>
      <c r="O1459" s="24"/>
      <c r="P1459" s="24"/>
      <c r="Q1459" s="24"/>
      <c r="R1459" s="24"/>
      <c r="S1459" s="24"/>
      <c r="T1459" s="24"/>
      <c r="U1459" s="24"/>
      <c r="V1459" s="24"/>
      <c r="W1459" s="24"/>
      <c r="X1459" s="24"/>
      <c r="Y1459" s="24"/>
      <c r="Z1459" s="24"/>
      <c r="AA1459" s="24"/>
      <c r="AB1459" s="24"/>
      <c r="AC1459" s="24"/>
      <c r="AD1459" s="24"/>
      <c r="AE1459" s="24"/>
      <c r="AF1459" s="24"/>
      <c r="AG1459" s="24"/>
      <c r="AH1459" s="24"/>
      <c r="AI1459" s="24"/>
      <c r="AJ1459" s="24"/>
      <c r="AK1459" s="24"/>
      <c r="AL1459" s="24"/>
      <c r="AM1459" s="24"/>
      <c r="AN1459" s="24"/>
      <c r="AO1459" s="24"/>
      <c r="AP1459" s="24"/>
      <c r="AQ1459" s="24"/>
      <c r="AR1459" s="24"/>
      <c r="AS1459" s="24"/>
      <c r="AT1459" s="24"/>
      <c r="AU1459" s="24"/>
      <c r="AV1459" s="24"/>
      <c r="AW1459" s="24"/>
      <c r="AX1459" s="24"/>
    </row>
    <row r="1460" spans="4:50" x14ac:dyDescent="0.2">
      <c r="D1460" s="24"/>
      <c r="E1460" s="24"/>
      <c r="F1460" s="24"/>
      <c r="G1460" s="24"/>
      <c r="H1460" s="24"/>
      <c r="I1460" s="24"/>
      <c r="J1460" s="24"/>
      <c r="K1460" s="24"/>
      <c r="L1460" s="24"/>
      <c r="M1460" s="24"/>
      <c r="N1460" s="24"/>
      <c r="O1460" s="24"/>
      <c r="P1460" s="24"/>
      <c r="Q1460" s="24"/>
      <c r="R1460" s="24"/>
      <c r="S1460" s="24"/>
      <c r="T1460" s="24"/>
      <c r="U1460" s="24"/>
      <c r="V1460" s="24"/>
      <c r="W1460" s="24"/>
      <c r="X1460" s="24"/>
      <c r="Y1460" s="24"/>
      <c r="Z1460" s="24"/>
      <c r="AA1460" s="24"/>
      <c r="AB1460" s="24"/>
      <c r="AC1460" s="24"/>
      <c r="AD1460" s="24"/>
      <c r="AE1460" s="24"/>
      <c r="AF1460" s="24"/>
      <c r="AG1460" s="24"/>
      <c r="AH1460" s="24"/>
      <c r="AI1460" s="24"/>
      <c r="AJ1460" s="24"/>
      <c r="AK1460" s="24"/>
      <c r="AL1460" s="24"/>
      <c r="AM1460" s="24"/>
      <c r="AN1460" s="24"/>
      <c r="AO1460" s="24"/>
      <c r="AP1460" s="24"/>
      <c r="AQ1460" s="24"/>
      <c r="AR1460" s="24"/>
      <c r="AS1460" s="24"/>
      <c r="AT1460" s="24"/>
      <c r="AU1460" s="24"/>
      <c r="AV1460" s="24"/>
      <c r="AW1460" s="24"/>
      <c r="AX1460" s="24"/>
    </row>
    <row r="1461" spans="4:50" x14ac:dyDescent="0.2">
      <c r="D1461" s="24"/>
      <c r="E1461" s="24"/>
      <c r="F1461" s="24"/>
      <c r="G1461" s="24"/>
      <c r="H1461" s="24"/>
      <c r="I1461" s="24"/>
      <c r="J1461" s="24"/>
      <c r="K1461" s="24"/>
      <c r="L1461" s="24"/>
      <c r="M1461" s="24"/>
      <c r="N1461" s="24"/>
      <c r="O1461" s="24"/>
      <c r="P1461" s="24"/>
      <c r="Q1461" s="24"/>
      <c r="R1461" s="24"/>
      <c r="S1461" s="24"/>
      <c r="T1461" s="24"/>
      <c r="U1461" s="24"/>
      <c r="V1461" s="24"/>
      <c r="W1461" s="24"/>
      <c r="X1461" s="24"/>
      <c r="Y1461" s="24"/>
      <c r="Z1461" s="24"/>
      <c r="AA1461" s="24"/>
      <c r="AB1461" s="24"/>
      <c r="AC1461" s="24"/>
      <c r="AD1461" s="24"/>
      <c r="AE1461" s="24"/>
      <c r="AF1461" s="24"/>
      <c r="AG1461" s="24"/>
      <c r="AH1461" s="24"/>
      <c r="AI1461" s="24"/>
      <c r="AJ1461" s="24"/>
      <c r="AK1461" s="24"/>
      <c r="AL1461" s="24"/>
      <c r="AM1461" s="24"/>
      <c r="AN1461" s="24"/>
      <c r="AO1461" s="24"/>
      <c r="AP1461" s="24"/>
      <c r="AQ1461" s="24"/>
      <c r="AR1461" s="24"/>
      <c r="AS1461" s="24"/>
      <c r="AT1461" s="24"/>
      <c r="AU1461" s="24"/>
      <c r="AV1461" s="24"/>
      <c r="AW1461" s="24"/>
      <c r="AX1461" s="24"/>
    </row>
    <row r="1462" spans="4:50" x14ac:dyDescent="0.2">
      <c r="D1462" s="24"/>
      <c r="E1462" s="24"/>
      <c r="F1462" s="24"/>
      <c r="G1462" s="24"/>
      <c r="H1462" s="24"/>
      <c r="I1462" s="24"/>
      <c r="J1462" s="24"/>
      <c r="K1462" s="24"/>
      <c r="L1462" s="24"/>
      <c r="M1462" s="24"/>
      <c r="N1462" s="24"/>
      <c r="O1462" s="24"/>
      <c r="P1462" s="24"/>
      <c r="Q1462" s="24"/>
      <c r="R1462" s="24"/>
      <c r="S1462" s="24"/>
      <c r="T1462" s="24"/>
      <c r="U1462" s="24"/>
      <c r="V1462" s="24"/>
      <c r="W1462" s="24"/>
      <c r="X1462" s="24"/>
      <c r="Y1462" s="24"/>
      <c r="Z1462" s="24"/>
      <c r="AA1462" s="24"/>
      <c r="AB1462" s="24"/>
      <c r="AC1462" s="24"/>
      <c r="AD1462" s="24"/>
      <c r="AE1462" s="24"/>
      <c r="AF1462" s="24"/>
      <c r="AG1462" s="24"/>
      <c r="AH1462" s="24"/>
      <c r="AI1462" s="24"/>
      <c r="AJ1462" s="24"/>
      <c r="AK1462" s="24"/>
      <c r="AL1462" s="24"/>
      <c r="AM1462" s="24"/>
      <c r="AN1462" s="24"/>
      <c r="AO1462" s="24"/>
      <c r="AP1462" s="24"/>
      <c r="AQ1462" s="24"/>
      <c r="AR1462" s="24"/>
      <c r="AS1462" s="24"/>
      <c r="AT1462" s="24"/>
      <c r="AU1462" s="24"/>
      <c r="AV1462" s="24"/>
      <c r="AW1462" s="24"/>
      <c r="AX1462" s="24"/>
    </row>
    <row r="1463" spans="4:50" x14ac:dyDescent="0.2">
      <c r="D1463" s="24"/>
      <c r="E1463" s="24"/>
      <c r="F1463" s="24"/>
      <c r="G1463" s="24"/>
      <c r="H1463" s="24"/>
      <c r="I1463" s="24"/>
      <c r="J1463" s="24"/>
      <c r="K1463" s="24"/>
      <c r="L1463" s="24"/>
      <c r="M1463" s="24"/>
      <c r="N1463" s="24"/>
      <c r="O1463" s="24"/>
      <c r="P1463" s="24"/>
      <c r="Q1463" s="24"/>
      <c r="R1463" s="24"/>
      <c r="S1463" s="24"/>
      <c r="T1463" s="24"/>
      <c r="U1463" s="24"/>
      <c r="V1463" s="24"/>
      <c r="W1463" s="24"/>
      <c r="X1463" s="24"/>
      <c r="Y1463" s="24"/>
      <c r="Z1463" s="24"/>
      <c r="AA1463" s="24"/>
      <c r="AB1463" s="24"/>
      <c r="AC1463" s="24"/>
      <c r="AD1463" s="24"/>
      <c r="AE1463" s="24"/>
      <c r="AF1463" s="24"/>
      <c r="AG1463" s="24"/>
      <c r="AH1463" s="24"/>
      <c r="AI1463" s="24"/>
      <c r="AJ1463" s="24"/>
      <c r="AK1463" s="24"/>
      <c r="AL1463" s="24"/>
      <c r="AM1463" s="24"/>
      <c r="AN1463" s="24"/>
      <c r="AO1463" s="24"/>
      <c r="AP1463" s="24"/>
      <c r="AQ1463" s="24"/>
      <c r="AR1463" s="24"/>
      <c r="AS1463" s="24"/>
      <c r="AT1463" s="24"/>
      <c r="AU1463" s="24"/>
      <c r="AV1463" s="24"/>
      <c r="AW1463" s="24"/>
      <c r="AX1463" s="24"/>
    </row>
    <row r="1464" spans="4:50" x14ac:dyDescent="0.2">
      <c r="D1464" s="24"/>
      <c r="E1464" s="24"/>
      <c r="F1464" s="24"/>
      <c r="G1464" s="24"/>
      <c r="H1464" s="24"/>
      <c r="I1464" s="24"/>
      <c r="J1464" s="24"/>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row>
    <row r="1465" spans="4:50" x14ac:dyDescent="0.2">
      <c r="D1465" s="24"/>
      <c r="E1465" s="24"/>
      <c r="F1465" s="24"/>
      <c r="G1465" s="24"/>
      <c r="H1465" s="24"/>
      <c r="I1465" s="24"/>
      <c r="J1465" s="24"/>
      <c r="K1465" s="24"/>
      <c r="L1465" s="24"/>
      <c r="M1465" s="24"/>
      <c r="N1465" s="24"/>
      <c r="O1465" s="24"/>
      <c r="P1465" s="24"/>
      <c r="Q1465" s="24"/>
      <c r="R1465" s="24"/>
      <c r="S1465" s="24"/>
      <c r="T1465" s="24"/>
      <c r="U1465" s="24"/>
      <c r="V1465" s="24"/>
      <c r="W1465" s="24"/>
      <c r="X1465" s="24"/>
      <c r="Y1465" s="24"/>
      <c r="Z1465" s="24"/>
      <c r="AA1465" s="24"/>
      <c r="AB1465" s="24"/>
      <c r="AC1465" s="24"/>
      <c r="AD1465" s="24"/>
      <c r="AE1465" s="24"/>
      <c r="AF1465" s="24"/>
      <c r="AG1465" s="24"/>
      <c r="AH1465" s="24"/>
      <c r="AI1465" s="24"/>
      <c r="AJ1465" s="24"/>
      <c r="AK1465" s="24"/>
      <c r="AL1465" s="24"/>
      <c r="AM1465" s="24"/>
      <c r="AN1465" s="24"/>
      <c r="AO1465" s="24"/>
      <c r="AP1465" s="24"/>
      <c r="AQ1465" s="24"/>
      <c r="AR1465" s="24"/>
      <c r="AS1465" s="24"/>
      <c r="AT1465" s="24"/>
      <c r="AU1465" s="24"/>
      <c r="AV1465" s="24"/>
      <c r="AW1465" s="24"/>
      <c r="AX1465" s="24"/>
    </row>
    <row r="1466" spans="4:50" x14ac:dyDescent="0.2">
      <c r="D1466" s="24"/>
      <c r="E1466" s="24"/>
      <c r="F1466" s="24"/>
      <c r="G1466" s="24"/>
      <c r="H1466" s="24"/>
      <c r="I1466" s="24"/>
      <c r="J1466" s="24"/>
      <c r="K1466" s="24"/>
      <c r="L1466" s="24"/>
      <c r="M1466" s="24"/>
      <c r="N1466" s="24"/>
      <c r="O1466" s="24"/>
      <c r="P1466" s="24"/>
      <c r="Q1466" s="24"/>
      <c r="R1466" s="24"/>
      <c r="S1466" s="24"/>
      <c r="T1466" s="24"/>
      <c r="U1466" s="24"/>
      <c r="V1466" s="24"/>
      <c r="W1466" s="24"/>
      <c r="X1466" s="24"/>
      <c r="Y1466" s="24"/>
      <c r="Z1466" s="24"/>
      <c r="AA1466" s="24"/>
      <c r="AB1466" s="24"/>
      <c r="AC1466" s="24"/>
      <c r="AD1466" s="24"/>
      <c r="AE1466" s="24"/>
      <c r="AF1466" s="24"/>
      <c r="AG1466" s="24"/>
      <c r="AH1466" s="24"/>
      <c r="AI1466" s="24"/>
      <c r="AJ1466" s="24"/>
      <c r="AK1466" s="24"/>
      <c r="AL1466" s="24"/>
      <c r="AM1466" s="24"/>
      <c r="AN1466" s="24"/>
      <c r="AO1466" s="24"/>
      <c r="AP1466" s="24"/>
      <c r="AQ1466" s="24"/>
      <c r="AR1466" s="24"/>
      <c r="AS1466" s="24"/>
      <c r="AT1466" s="24"/>
      <c r="AU1466" s="24"/>
      <c r="AV1466" s="24"/>
      <c r="AW1466" s="24"/>
      <c r="AX1466" s="24"/>
    </row>
    <row r="1467" spans="4:50" x14ac:dyDescent="0.2">
      <c r="D1467" s="24"/>
      <c r="E1467" s="24"/>
      <c r="F1467" s="24"/>
      <c r="G1467" s="24"/>
      <c r="H1467" s="24"/>
      <c r="I1467" s="24"/>
      <c r="J1467" s="24"/>
      <c r="K1467" s="24"/>
      <c r="L1467" s="24"/>
      <c r="M1467" s="24"/>
      <c r="N1467" s="24"/>
      <c r="O1467" s="24"/>
      <c r="P1467" s="24"/>
      <c r="Q1467" s="24"/>
      <c r="R1467" s="24"/>
      <c r="S1467" s="24"/>
      <c r="T1467" s="24"/>
      <c r="U1467" s="24"/>
      <c r="V1467" s="24"/>
      <c r="W1467" s="24"/>
      <c r="X1467" s="24"/>
      <c r="Y1467" s="24"/>
      <c r="Z1467" s="24"/>
      <c r="AA1467" s="24"/>
      <c r="AB1467" s="24"/>
      <c r="AC1467" s="24"/>
      <c r="AD1467" s="24"/>
      <c r="AE1467" s="24"/>
      <c r="AF1467" s="24"/>
      <c r="AG1467" s="24"/>
      <c r="AH1467" s="24"/>
      <c r="AI1467" s="24"/>
      <c r="AJ1467" s="24"/>
      <c r="AK1467" s="24"/>
      <c r="AL1467" s="24"/>
      <c r="AM1467" s="24"/>
      <c r="AN1467" s="24"/>
      <c r="AO1467" s="24"/>
      <c r="AP1467" s="24"/>
      <c r="AQ1467" s="24"/>
      <c r="AR1467" s="24"/>
      <c r="AS1467" s="24"/>
      <c r="AT1467" s="24"/>
      <c r="AU1467" s="24"/>
      <c r="AV1467" s="24"/>
      <c r="AW1467" s="24"/>
      <c r="AX1467" s="24"/>
    </row>
    <row r="1468" spans="4:50" x14ac:dyDescent="0.2">
      <c r="D1468" s="24"/>
      <c r="E1468" s="24"/>
      <c r="F1468" s="24"/>
      <c r="G1468" s="24"/>
      <c r="H1468" s="24"/>
      <c r="I1468" s="24"/>
      <c r="J1468" s="24"/>
      <c r="K1468" s="24"/>
      <c r="L1468" s="24"/>
      <c r="M1468" s="24"/>
      <c r="N1468" s="24"/>
      <c r="O1468" s="24"/>
      <c r="P1468" s="24"/>
      <c r="Q1468" s="24"/>
      <c r="R1468" s="24"/>
      <c r="S1468" s="24"/>
      <c r="T1468" s="24"/>
      <c r="U1468" s="24"/>
      <c r="V1468" s="24"/>
      <c r="W1468" s="24"/>
      <c r="X1468" s="24"/>
      <c r="Y1468" s="24"/>
      <c r="Z1468" s="24"/>
      <c r="AA1468" s="24"/>
      <c r="AB1468" s="24"/>
      <c r="AC1468" s="24"/>
      <c r="AD1468" s="24"/>
      <c r="AE1468" s="24"/>
      <c r="AF1468" s="24"/>
      <c r="AG1468" s="24"/>
      <c r="AH1468" s="24"/>
      <c r="AI1468" s="24"/>
      <c r="AJ1468" s="24"/>
      <c r="AK1468" s="24"/>
      <c r="AL1468" s="24"/>
      <c r="AM1468" s="24"/>
      <c r="AN1468" s="24"/>
      <c r="AO1468" s="24"/>
      <c r="AP1468" s="24"/>
      <c r="AQ1468" s="24"/>
      <c r="AR1468" s="24"/>
      <c r="AS1468" s="24"/>
      <c r="AT1468" s="24"/>
      <c r="AU1468" s="24"/>
      <c r="AV1468" s="24"/>
      <c r="AW1468" s="24"/>
      <c r="AX1468" s="24"/>
    </row>
    <row r="1469" spans="4:50" x14ac:dyDescent="0.2">
      <c r="D1469" s="24"/>
      <c r="E1469" s="24"/>
      <c r="F1469" s="24"/>
      <c r="G1469" s="24"/>
      <c r="H1469" s="24"/>
      <c r="I1469" s="24"/>
      <c r="J1469" s="24"/>
      <c r="K1469" s="24"/>
      <c r="L1469" s="24"/>
      <c r="M1469" s="24"/>
      <c r="N1469" s="24"/>
      <c r="O1469" s="24"/>
      <c r="P1469" s="24"/>
      <c r="Q1469" s="24"/>
      <c r="R1469" s="24"/>
      <c r="S1469" s="24"/>
      <c r="T1469" s="24"/>
      <c r="U1469" s="24"/>
      <c r="V1469" s="24"/>
      <c r="W1469" s="24"/>
      <c r="X1469" s="24"/>
      <c r="Y1469" s="24"/>
      <c r="Z1469" s="24"/>
      <c r="AA1469" s="24"/>
      <c r="AB1469" s="24"/>
      <c r="AC1469" s="24"/>
      <c r="AD1469" s="24"/>
      <c r="AE1469" s="24"/>
      <c r="AF1469" s="24"/>
      <c r="AG1469" s="24"/>
      <c r="AH1469" s="24"/>
      <c r="AI1469" s="24"/>
      <c r="AJ1469" s="24"/>
      <c r="AK1469" s="24"/>
      <c r="AL1469" s="24"/>
      <c r="AM1469" s="24"/>
      <c r="AN1469" s="24"/>
      <c r="AO1469" s="24"/>
      <c r="AP1469" s="24"/>
      <c r="AQ1469" s="24"/>
      <c r="AR1469" s="24"/>
      <c r="AS1469" s="24"/>
      <c r="AT1469" s="24"/>
      <c r="AU1469" s="24"/>
      <c r="AV1469" s="24"/>
      <c r="AW1469" s="24"/>
      <c r="AX1469" s="24"/>
    </row>
    <row r="1470" spans="4:50" x14ac:dyDescent="0.2">
      <c r="D1470" s="24"/>
      <c r="E1470" s="24"/>
      <c r="F1470" s="24"/>
      <c r="G1470" s="24"/>
      <c r="H1470" s="24"/>
      <c r="I1470" s="24"/>
      <c r="J1470" s="24"/>
      <c r="K1470" s="24"/>
      <c r="L1470" s="24"/>
      <c r="M1470" s="24"/>
      <c r="N1470" s="24"/>
      <c r="O1470" s="24"/>
      <c r="P1470" s="24"/>
      <c r="Q1470" s="24"/>
      <c r="R1470" s="24"/>
      <c r="S1470" s="24"/>
      <c r="T1470" s="24"/>
      <c r="U1470" s="24"/>
      <c r="V1470" s="24"/>
      <c r="W1470" s="24"/>
      <c r="X1470" s="24"/>
      <c r="Y1470" s="24"/>
      <c r="Z1470" s="24"/>
      <c r="AA1470" s="24"/>
      <c r="AB1470" s="24"/>
      <c r="AC1470" s="24"/>
      <c r="AD1470" s="24"/>
      <c r="AE1470" s="24"/>
      <c r="AF1470" s="24"/>
      <c r="AG1470" s="24"/>
      <c r="AH1470" s="24"/>
      <c r="AI1470" s="24"/>
      <c r="AJ1470" s="24"/>
      <c r="AK1470" s="24"/>
      <c r="AL1470" s="24"/>
      <c r="AM1470" s="24"/>
      <c r="AN1470" s="24"/>
      <c r="AO1470" s="24"/>
      <c r="AP1470" s="24"/>
      <c r="AQ1470" s="24"/>
      <c r="AR1470" s="24"/>
      <c r="AS1470" s="24"/>
      <c r="AT1470" s="24"/>
      <c r="AU1470" s="24"/>
      <c r="AV1470" s="24"/>
      <c r="AW1470" s="24"/>
      <c r="AX1470" s="24"/>
    </row>
    <row r="1471" spans="4:50" x14ac:dyDescent="0.2">
      <c r="D1471" s="24"/>
      <c r="E1471" s="24"/>
      <c r="F1471" s="24"/>
      <c r="G1471" s="24"/>
      <c r="H1471" s="24"/>
      <c r="I1471" s="24"/>
      <c r="J1471" s="24"/>
      <c r="K1471" s="24"/>
      <c r="L1471" s="24"/>
      <c r="M1471" s="24"/>
      <c r="N1471" s="24"/>
      <c r="O1471" s="24"/>
      <c r="P1471" s="24"/>
      <c r="Q1471" s="24"/>
      <c r="R1471" s="24"/>
      <c r="S1471" s="24"/>
      <c r="T1471" s="24"/>
      <c r="U1471" s="24"/>
      <c r="V1471" s="24"/>
      <c r="W1471" s="24"/>
      <c r="X1471" s="24"/>
      <c r="Y1471" s="24"/>
      <c r="Z1471" s="24"/>
      <c r="AA1471" s="24"/>
      <c r="AB1471" s="24"/>
      <c r="AC1471" s="24"/>
      <c r="AD1471" s="24"/>
      <c r="AE1471" s="24"/>
      <c r="AF1471" s="24"/>
      <c r="AG1471" s="24"/>
      <c r="AH1471" s="24"/>
      <c r="AI1471" s="24"/>
      <c r="AJ1471" s="24"/>
      <c r="AK1471" s="24"/>
      <c r="AL1471" s="24"/>
      <c r="AM1471" s="24"/>
      <c r="AN1471" s="24"/>
      <c r="AO1471" s="24"/>
      <c r="AP1471" s="24"/>
      <c r="AQ1471" s="24"/>
      <c r="AR1471" s="24"/>
      <c r="AS1471" s="24"/>
      <c r="AT1471" s="24"/>
      <c r="AU1471" s="24"/>
      <c r="AV1471" s="24"/>
      <c r="AW1471" s="24"/>
      <c r="AX1471" s="24"/>
    </row>
    <row r="1472" spans="4:50" x14ac:dyDescent="0.2">
      <c r="D1472" s="24"/>
      <c r="E1472" s="24"/>
      <c r="F1472" s="24"/>
      <c r="G1472" s="24"/>
      <c r="H1472" s="24"/>
      <c r="I1472" s="24"/>
      <c r="J1472" s="24"/>
      <c r="K1472" s="24"/>
      <c r="L1472" s="24"/>
      <c r="M1472" s="24"/>
      <c r="N1472" s="24"/>
      <c r="O1472" s="24"/>
      <c r="P1472" s="24"/>
      <c r="Q1472" s="24"/>
      <c r="R1472" s="24"/>
      <c r="S1472" s="24"/>
      <c r="T1472" s="24"/>
      <c r="U1472" s="24"/>
      <c r="V1472" s="24"/>
      <c r="W1472" s="24"/>
      <c r="X1472" s="24"/>
      <c r="Y1472" s="24"/>
      <c r="Z1472" s="24"/>
      <c r="AA1472" s="24"/>
      <c r="AB1472" s="24"/>
      <c r="AC1472" s="24"/>
      <c r="AD1472" s="24"/>
      <c r="AE1472" s="24"/>
      <c r="AF1472" s="24"/>
      <c r="AG1472" s="24"/>
      <c r="AH1472" s="24"/>
      <c r="AI1472" s="24"/>
      <c r="AJ1472" s="24"/>
      <c r="AK1472" s="24"/>
      <c r="AL1472" s="24"/>
      <c r="AM1472" s="24"/>
      <c r="AN1472" s="24"/>
      <c r="AO1472" s="24"/>
      <c r="AP1472" s="24"/>
      <c r="AQ1472" s="24"/>
      <c r="AR1472" s="24"/>
      <c r="AS1472" s="24"/>
      <c r="AT1472" s="24"/>
      <c r="AU1472" s="24"/>
      <c r="AV1472" s="24"/>
      <c r="AW1472" s="24"/>
      <c r="AX1472" s="24"/>
    </row>
    <row r="1473" spans="4:50" x14ac:dyDescent="0.2">
      <c r="D1473" s="24"/>
      <c r="E1473" s="24"/>
      <c r="F1473" s="24"/>
      <c r="G1473" s="24"/>
      <c r="H1473" s="24"/>
      <c r="I1473" s="24"/>
      <c r="J1473" s="24"/>
      <c r="K1473" s="24"/>
      <c r="L1473" s="24"/>
      <c r="M1473" s="24"/>
      <c r="N1473" s="24"/>
      <c r="O1473" s="24"/>
      <c r="P1473" s="24"/>
      <c r="Q1473" s="24"/>
      <c r="R1473" s="24"/>
      <c r="S1473" s="24"/>
      <c r="T1473" s="24"/>
      <c r="U1473" s="24"/>
      <c r="V1473" s="24"/>
      <c r="W1473" s="24"/>
      <c r="X1473" s="24"/>
      <c r="Y1473" s="24"/>
      <c r="Z1473" s="24"/>
      <c r="AA1473" s="24"/>
      <c r="AB1473" s="24"/>
      <c r="AC1473" s="24"/>
      <c r="AD1473" s="24"/>
      <c r="AE1473" s="24"/>
      <c r="AF1473" s="24"/>
      <c r="AG1473" s="24"/>
      <c r="AH1473" s="24"/>
      <c r="AI1473" s="24"/>
      <c r="AJ1473" s="24"/>
      <c r="AK1473" s="24"/>
      <c r="AL1473" s="24"/>
      <c r="AM1473" s="24"/>
      <c r="AN1473" s="24"/>
      <c r="AO1473" s="24"/>
      <c r="AP1473" s="24"/>
      <c r="AQ1473" s="24"/>
      <c r="AR1473" s="24"/>
      <c r="AS1473" s="24"/>
      <c r="AT1473" s="24"/>
      <c r="AU1473" s="24"/>
      <c r="AV1473" s="24"/>
      <c r="AW1473" s="24"/>
      <c r="AX1473" s="24"/>
    </row>
    <row r="1474" spans="4:50" x14ac:dyDescent="0.2">
      <c r="D1474" s="24"/>
      <c r="E1474" s="24"/>
      <c r="F1474" s="24"/>
      <c r="G1474" s="24"/>
      <c r="H1474" s="24"/>
      <c r="I1474" s="24"/>
      <c r="J1474" s="24"/>
      <c r="K1474" s="24"/>
      <c r="L1474" s="24"/>
      <c r="M1474" s="24"/>
      <c r="N1474" s="24"/>
      <c r="O1474" s="24"/>
      <c r="P1474" s="24"/>
      <c r="Q1474" s="24"/>
      <c r="R1474" s="24"/>
      <c r="S1474" s="24"/>
      <c r="T1474" s="24"/>
      <c r="U1474" s="24"/>
      <c r="V1474" s="24"/>
      <c r="W1474" s="24"/>
      <c r="X1474" s="24"/>
      <c r="Y1474" s="24"/>
      <c r="Z1474" s="24"/>
      <c r="AA1474" s="24"/>
      <c r="AB1474" s="24"/>
      <c r="AC1474" s="24"/>
      <c r="AD1474" s="24"/>
      <c r="AE1474" s="24"/>
      <c r="AF1474" s="24"/>
      <c r="AG1474" s="24"/>
      <c r="AH1474" s="24"/>
      <c r="AI1474" s="24"/>
      <c r="AJ1474" s="24"/>
      <c r="AK1474" s="24"/>
      <c r="AL1474" s="24"/>
      <c r="AM1474" s="24"/>
      <c r="AN1474" s="24"/>
      <c r="AO1474" s="24"/>
      <c r="AP1474" s="24"/>
      <c r="AQ1474" s="24"/>
      <c r="AR1474" s="24"/>
      <c r="AS1474" s="24"/>
      <c r="AT1474" s="24"/>
      <c r="AU1474" s="24"/>
      <c r="AV1474" s="24"/>
      <c r="AW1474" s="24"/>
      <c r="AX1474" s="24"/>
    </row>
    <row r="1475" spans="4:50" x14ac:dyDescent="0.2">
      <c r="D1475" s="24"/>
      <c r="E1475" s="24"/>
      <c r="F1475" s="24"/>
      <c r="G1475" s="24"/>
      <c r="H1475" s="24"/>
      <c r="I1475" s="24"/>
      <c r="J1475" s="24"/>
      <c r="K1475" s="24"/>
      <c r="L1475" s="24"/>
      <c r="M1475" s="24"/>
      <c r="N1475" s="24"/>
      <c r="O1475" s="24"/>
      <c r="P1475" s="24"/>
      <c r="Q1475" s="24"/>
      <c r="R1475" s="24"/>
      <c r="S1475" s="24"/>
      <c r="T1475" s="24"/>
      <c r="U1475" s="24"/>
      <c r="V1475" s="24"/>
      <c r="W1475" s="24"/>
      <c r="X1475" s="24"/>
      <c r="Y1475" s="24"/>
      <c r="Z1475" s="24"/>
      <c r="AA1475" s="24"/>
      <c r="AB1475" s="24"/>
      <c r="AC1475" s="24"/>
      <c r="AD1475" s="24"/>
      <c r="AE1475" s="24"/>
      <c r="AF1475" s="24"/>
      <c r="AG1475" s="24"/>
      <c r="AH1475" s="24"/>
      <c r="AI1475" s="24"/>
      <c r="AJ1475" s="24"/>
      <c r="AK1475" s="24"/>
      <c r="AL1475" s="24"/>
      <c r="AM1475" s="24"/>
      <c r="AN1475" s="24"/>
      <c r="AO1475" s="24"/>
      <c r="AP1475" s="24"/>
      <c r="AQ1475" s="24"/>
      <c r="AR1475" s="24"/>
      <c r="AS1475" s="24"/>
      <c r="AT1475" s="24"/>
      <c r="AU1475" s="24"/>
      <c r="AV1475" s="24"/>
      <c r="AW1475" s="24"/>
      <c r="AX1475" s="24"/>
    </row>
    <row r="1476" spans="4:50" x14ac:dyDescent="0.2">
      <c r="D1476" s="24"/>
      <c r="E1476" s="24"/>
      <c r="F1476" s="24"/>
      <c r="G1476" s="24"/>
      <c r="H1476" s="24"/>
      <c r="I1476" s="24"/>
      <c r="J1476" s="24"/>
      <c r="K1476" s="24"/>
      <c r="L1476" s="24"/>
      <c r="M1476" s="24"/>
      <c r="N1476" s="24"/>
      <c r="O1476" s="24"/>
      <c r="P1476" s="24"/>
      <c r="Q1476" s="24"/>
      <c r="R1476" s="24"/>
      <c r="S1476" s="24"/>
      <c r="T1476" s="24"/>
      <c r="U1476" s="24"/>
      <c r="V1476" s="24"/>
      <c r="W1476" s="24"/>
      <c r="X1476" s="24"/>
      <c r="Y1476" s="24"/>
      <c r="Z1476" s="24"/>
      <c r="AA1476" s="24"/>
      <c r="AB1476" s="24"/>
      <c r="AC1476" s="24"/>
      <c r="AD1476" s="24"/>
      <c r="AE1476" s="24"/>
      <c r="AF1476" s="24"/>
      <c r="AG1476" s="24"/>
      <c r="AH1476" s="24"/>
      <c r="AI1476" s="24"/>
      <c r="AJ1476" s="24"/>
      <c r="AK1476" s="24"/>
      <c r="AL1476" s="24"/>
      <c r="AM1476" s="24"/>
      <c r="AN1476" s="24"/>
      <c r="AO1476" s="24"/>
      <c r="AP1476" s="24"/>
      <c r="AQ1476" s="24"/>
      <c r="AR1476" s="24"/>
      <c r="AS1476" s="24"/>
      <c r="AT1476" s="24"/>
      <c r="AU1476" s="24"/>
      <c r="AV1476" s="24"/>
      <c r="AW1476" s="24"/>
      <c r="AX1476" s="24"/>
    </row>
    <row r="1477" spans="4:50" x14ac:dyDescent="0.2">
      <c r="D1477" s="24"/>
      <c r="E1477" s="24"/>
      <c r="F1477" s="24"/>
      <c r="G1477" s="24"/>
      <c r="H1477" s="24"/>
      <c r="I1477" s="24"/>
      <c r="J1477" s="24"/>
      <c r="K1477" s="24"/>
      <c r="L1477" s="24"/>
      <c r="M1477" s="24"/>
      <c r="N1477" s="24"/>
      <c r="O1477" s="24"/>
      <c r="P1477" s="24"/>
      <c r="Q1477" s="24"/>
      <c r="R1477" s="24"/>
      <c r="S1477" s="24"/>
      <c r="T1477" s="24"/>
      <c r="U1477" s="24"/>
      <c r="V1477" s="24"/>
      <c r="W1477" s="24"/>
      <c r="X1477" s="24"/>
      <c r="Y1477" s="24"/>
      <c r="Z1477" s="24"/>
      <c r="AA1477" s="24"/>
      <c r="AB1477" s="24"/>
      <c r="AC1477" s="24"/>
      <c r="AD1477" s="24"/>
      <c r="AE1477" s="24"/>
      <c r="AF1477" s="24"/>
      <c r="AG1477" s="24"/>
      <c r="AH1477" s="24"/>
      <c r="AI1477" s="24"/>
      <c r="AJ1477" s="24"/>
      <c r="AK1477" s="24"/>
      <c r="AL1477" s="24"/>
      <c r="AM1477" s="24"/>
      <c r="AN1477" s="24"/>
      <c r="AO1477" s="24"/>
      <c r="AP1477" s="24"/>
      <c r="AQ1477" s="24"/>
      <c r="AR1477" s="24"/>
      <c r="AS1477" s="24"/>
      <c r="AT1477" s="24"/>
      <c r="AU1477" s="24"/>
      <c r="AV1477" s="24"/>
      <c r="AW1477" s="24"/>
      <c r="AX1477" s="24"/>
    </row>
    <row r="1478" spans="4:50" x14ac:dyDescent="0.2">
      <c r="D1478" s="24"/>
      <c r="E1478" s="24"/>
      <c r="F1478" s="24"/>
      <c r="G1478" s="24"/>
      <c r="H1478" s="24"/>
      <c r="I1478" s="24"/>
      <c r="J1478" s="24"/>
      <c r="K1478" s="24"/>
      <c r="L1478" s="24"/>
      <c r="M1478" s="24"/>
      <c r="N1478" s="24"/>
      <c r="O1478" s="24"/>
      <c r="P1478" s="24"/>
      <c r="Q1478" s="24"/>
      <c r="R1478" s="24"/>
      <c r="S1478" s="24"/>
      <c r="T1478" s="24"/>
      <c r="U1478" s="24"/>
      <c r="V1478" s="24"/>
      <c r="W1478" s="24"/>
      <c r="X1478" s="24"/>
      <c r="Y1478" s="24"/>
      <c r="Z1478" s="24"/>
      <c r="AA1478" s="24"/>
      <c r="AB1478" s="24"/>
      <c r="AC1478" s="24"/>
      <c r="AD1478" s="24"/>
      <c r="AE1478" s="24"/>
      <c r="AF1478" s="24"/>
      <c r="AG1478" s="24"/>
      <c r="AH1478" s="24"/>
      <c r="AI1478" s="24"/>
      <c r="AJ1478" s="24"/>
      <c r="AK1478" s="24"/>
      <c r="AL1478" s="24"/>
      <c r="AM1478" s="24"/>
      <c r="AN1478" s="24"/>
      <c r="AO1478" s="24"/>
      <c r="AP1478" s="24"/>
      <c r="AQ1478" s="24"/>
      <c r="AR1478" s="24"/>
      <c r="AS1478" s="24"/>
      <c r="AT1478" s="24"/>
      <c r="AU1478" s="24"/>
      <c r="AV1478" s="24"/>
      <c r="AW1478" s="24"/>
      <c r="AX1478" s="24"/>
    </row>
    <row r="1479" spans="4:50" x14ac:dyDescent="0.2">
      <c r="D1479" s="24"/>
      <c r="E1479" s="24"/>
      <c r="F1479" s="24"/>
      <c r="G1479" s="24"/>
      <c r="H1479" s="24"/>
      <c r="I1479" s="24"/>
      <c r="J1479" s="24"/>
      <c r="K1479" s="24"/>
      <c r="L1479" s="24"/>
      <c r="M1479" s="24"/>
      <c r="N1479" s="24"/>
      <c r="O1479" s="24"/>
      <c r="P1479" s="24"/>
      <c r="Q1479" s="24"/>
      <c r="R1479" s="24"/>
      <c r="S1479" s="24"/>
      <c r="T1479" s="24"/>
      <c r="U1479" s="24"/>
      <c r="V1479" s="24"/>
      <c r="W1479" s="24"/>
      <c r="X1479" s="24"/>
      <c r="Y1479" s="24"/>
      <c r="Z1479" s="24"/>
      <c r="AA1479" s="24"/>
      <c r="AB1479" s="24"/>
      <c r="AC1479" s="24"/>
      <c r="AD1479" s="24"/>
      <c r="AE1479" s="24"/>
      <c r="AF1479" s="24"/>
      <c r="AG1479" s="24"/>
      <c r="AH1479" s="24"/>
      <c r="AI1479" s="24"/>
      <c r="AJ1479" s="24"/>
      <c r="AK1479" s="24"/>
      <c r="AL1479" s="24"/>
      <c r="AM1479" s="24"/>
      <c r="AN1479" s="24"/>
      <c r="AO1479" s="24"/>
      <c r="AP1479" s="24"/>
      <c r="AQ1479" s="24"/>
      <c r="AR1479" s="24"/>
      <c r="AS1479" s="24"/>
      <c r="AT1479" s="24"/>
      <c r="AU1479" s="24"/>
      <c r="AV1479" s="24"/>
      <c r="AW1479" s="24"/>
      <c r="AX1479" s="24"/>
    </row>
    <row r="1480" spans="4:50" x14ac:dyDescent="0.2">
      <c r="D1480" s="24"/>
      <c r="E1480" s="24"/>
      <c r="F1480" s="24"/>
      <c r="G1480" s="24"/>
      <c r="H1480" s="24"/>
      <c r="I1480" s="24"/>
      <c r="J1480" s="24"/>
      <c r="K1480" s="24"/>
      <c r="L1480" s="24"/>
      <c r="M1480" s="24"/>
      <c r="N1480" s="24"/>
      <c r="O1480" s="24"/>
      <c r="P1480" s="24"/>
      <c r="Q1480" s="24"/>
      <c r="R1480" s="24"/>
      <c r="S1480" s="24"/>
      <c r="T1480" s="24"/>
      <c r="U1480" s="24"/>
      <c r="V1480" s="24"/>
      <c r="W1480" s="24"/>
      <c r="X1480" s="24"/>
      <c r="Y1480" s="24"/>
      <c r="Z1480" s="24"/>
      <c r="AA1480" s="24"/>
      <c r="AB1480" s="24"/>
      <c r="AC1480" s="24"/>
      <c r="AD1480" s="24"/>
      <c r="AE1480" s="24"/>
      <c r="AF1480" s="24"/>
      <c r="AG1480" s="24"/>
      <c r="AH1480" s="24"/>
      <c r="AI1480" s="24"/>
      <c r="AJ1480" s="24"/>
      <c r="AK1480" s="24"/>
      <c r="AL1480" s="24"/>
      <c r="AM1480" s="24"/>
      <c r="AN1480" s="24"/>
      <c r="AO1480" s="24"/>
      <c r="AP1480" s="24"/>
      <c r="AQ1480" s="24"/>
      <c r="AR1480" s="24"/>
      <c r="AS1480" s="24"/>
      <c r="AT1480" s="24"/>
      <c r="AU1480" s="24"/>
      <c r="AV1480" s="24"/>
      <c r="AW1480" s="24"/>
      <c r="AX1480" s="24"/>
    </row>
    <row r="1481" spans="4:50" x14ac:dyDescent="0.2">
      <c r="D1481" s="24"/>
      <c r="E1481" s="24"/>
      <c r="F1481" s="24"/>
      <c r="G1481" s="24"/>
      <c r="H1481" s="24"/>
      <c r="I1481" s="24"/>
      <c r="J1481" s="24"/>
      <c r="K1481" s="24"/>
      <c r="L1481" s="24"/>
      <c r="M1481" s="24"/>
      <c r="N1481" s="24"/>
      <c r="O1481" s="24"/>
      <c r="P1481" s="24"/>
      <c r="Q1481" s="24"/>
      <c r="R1481" s="24"/>
      <c r="S1481" s="24"/>
      <c r="T1481" s="24"/>
      <c r="U1481" s="24"/>
      <c r="V1481" s="24"/>
      <c r="W1481" s="24"/>
      <c r="X1481" s="24"/>
      <c r="Y1481" s="24"/>
      <c r="Z1481" s="24"/>
      <c r="AA1481" s="24"/>
      <c r="AB1481" s="24"/>
      <c r="AC1481" s="24"/>
      <c r="AD1481" s="24"/>
      <c r="AE1481" s="24"/>
      <c r="AF1481" s="24"/>
      <c r="AG1481" s="24"/>
      <c r="AH1481" s="24"/>
      <c r="AI1481" s="24"/>
      <c r="AJ1481" s="24"/>
      <c r="AK1481" s="24"/>
      <c r="AL1481" s="24"/>
      <c r="AM1481" s="24"/>
      <c r="AN1481" s="24"/>
      <c r="AO1481" s="24"/>
      <c r="AP1481" s="24"/>
      <c r="AQ1481" s="24"/>
      <c r="AR1481" s="24"/>
      <c r="AS1481" s="24"/>
      <c r="AT1481" s="24"/>
      <c r="AU1481" s="24"/>
      <c r="AV1481" s="24"/>
      <c r="AW1481" s="24"/>
      <c r="AX1481" s="24"/>
    </row>
    <row r="1482" spans="4:50" x14ac:dyDescent="0.2">
      <c r="D1482" s="24"/>
      <c r="E1482" s="24"/>
      <c r="F1482" s="24"/>
      <c r="G1482" s="24"/>
      <c r="H1482" s="24"/>
      <c r="I1482" s="24"/>
      <c r="J1482" s="24"/>
      <c r="K1482" s="24"/>
      <c r="L1482" s="24"/>
      <c r="M1482" s="24"/>
      <c r="N1482" s="24"/>
      <c r="O1482" s="24"/>
      <c r="P1482" s="24"/>
      <c r="Q1482" s="24"/>
      <c r="R1482" s="24"/>
      <c r="S1482" s="24"/>
      <c r="T1482" s="24"/>
      <c r="U1482" s="24"/>
      <c r="V1482" s="24"/>
      <c r="W1482" s="24"/>
      <c r="X1482" s="24"/>
      <c r="Y1482" s="24"/>
      <c r="Z1482" s="24"/>
      <c r="AA1482" s="24"/>
      <c r="AB1482" s="24"/>
      <c r="AC1482" s="24"/>
      <c r="AD1482" s="24"/>
      <c r="AE1482" s="24"/>
      <c r="AF1482" s="24"/>
      <c r="AG1482" s="24"/>
      <c r="AH1482" s="24"/>
      <c r="AI1482" s="24"/>
      <c r="AJ1482" s="24"/>
      <c r="AK1482" s="24"/>
      <c r="AL1482" s="24"/>
      <c r="AM1482" s="24"/>
      <c r="AN1482" s="24"/>
      <c r="AO1482" s="24"/>
      <c r="AP1482" s="24"/>
      <c r="AQ1482" s="24"/>
      <c r="AR1482" s="24"/>
      <c r="AS1482" s="24"/>
      <c r="AT1482" s="24"/>
      <c r="AU1482" s="24"/>
      <c r="AV1482" s="24"/>
      <c r="AW1482" s="24"/>
      <c r="AX1482" s="24"/>
    </row>
    <row r="1483" spans="4:50" x14ac:dyDescent="0.2">
      <c r="D1483" s="24"/>
      <c r="E1483" s="24"/>
      <c r="F1483" s="24"/>
      <c r="G1483" s="24"/>
      <c r="H1483" s="24"/>
      <c r="I1483" s="24"/>
      <c r="J1483" s="24"/>
      <c r="K1483" s="24"/>
      <c r="L1483" s="24"/>
      <c r="M1483" s="24"/>
      <c r="N1483" s="24"/>
      <c r="O1483" s="24"/>
      <c r="P1483" s="24"/>
      <c r="Q1483" s="24"/>
      <c r="R1483" s="24"/>
      <c r="S1483" s="24"/>
      <c r="T1483" s="24"/>
      <c r="U1483" s="24"/>
      <c r="V1483" s="24"/>
      <c r="W1483" s="24"/>
      <c r="X1483" s="24"/>
      <c r="Y1483" s="24"/>
      <c r="Z1483" s="24"/>
      <c r="AA1483" s="24"/>
      <c r="AB1483" s="24"/>
      <c r="AC1483" s="24"/>
      <c r="AD1483" s="24"/>
      <c r="AE1483" s="24"/>
      <c r="AF1483" s="24"/>
      <c r="AG1483" s="24"/>
      <c r="AH1483" s="24"/>
      <c r="AI1483" s="24"/>
      <c r="AJ1483" s="24"/>
      <c r="AK1483" s="24"/>
      <c r="AL1483" s="24"/>
      <c r="AM1483" s="24"/>
      <c r="AN1483" s="24"/>
      <c r="AO1483" s="24"/>
      <c r="AP1483" s="24"/>
      <c r="AQ1483" s="24"/>
      <c r="AR1483" s="24"/>
      <c r="AS1483" s="24"/>
      <c r="AT1483" s="24"/>
      <c r="AU1483" s="24"/>
      <c r="AV1483" s="24"/>
      <c r="AW1483" s="24"/>
      <c r="AX1483" s="24"/>
    </row>
    <row r="1484" spans="4:50" x14ac:dyDescent="0.2">
      <c r="D1484" s="24"/>
      <c r="E1484" s="24"/>
      <c r="F1484" s="24"/>
      <c r="G1484" s="24"/>
      <c r="H1484" s="24"/>
      <c r="I1484" s="24"/>
      <c r="J1484" s="24"/>
      <c r="K1484" s="24"/>
      <c r="L1484" s="24"/>
      <c r="M1484" s="24"/>
      <c r="N1484" s="24"/>
      <c r="O1484" s="24"/>
      <c r="P1484" s="24"/>
      <c r="Q1484" s="24"/>
      <c r="R1484" s="24"/>
      <c r="S1484" s="24"/>
      <c r="T1484" s="24"/>
      <c r="U1484" s="24"/>
      <c r="V1484" s="24"/>
      <c r="W1484" s="24"/>
      <c r="X1484" s="24"/>
      <c r="Y1484" s="24"/>
      <c r="Z1484" s="24"/>
      <c r="AA1484" s="24"/>
      <c r="AB1484" s="24"/>
      <c r="AC1484" s="24"/>
      <c r="AD1484" s="24"/>
      <c r="AE1484" s="24"/>
      <c r="AF1484" s="24"/>
      <c r="AG1484" s="24"/>
      <c r="AH1484" s="24"/>
      <c r="AI1484" s="24"/>
      <c r="AJ1484" s="24"/>
      <c r="AK1484" s="24"/>
      <c r="AL1484" s="24"/>
      <c r="AM1484" s="24"/>
      <c r="AN1484" s="24"/>
      <c r="AO1484" s="24"/>
      <c r="AP1484" s="24"/>
      <c r="AQ1484" s="24"/>
      <c r="AR1484" s="24"/>
      <c r="AS1484" s="24"/>
      <c r="AT1484" s="24"/>
      <c r="AU1484" s="24"/>
      <c r="AV1484" s="24"/>
      <c r="AW1484" s="24"/>
      <c r="AX1484" s="24"/>
    </row>
    <row r="1485" spans="4:50" x14ac:dyDescent="0.2">
      <c r="D1485" s="24"/>
      <c r="E1485" s="24"/>
      <c r="F1485" s="24"/>
      <c r="G1485" s="24"/>
      <c r="H1485" s="24"/>
      <c r="I1485" s="24"/>
      <c r="J1485" s="24"/>
      <c r="K1485" s="24"/>
      <c r="L1485" s="24"/>
      <c r="M1485" s="24"/>
      <c r="N1485" s="24"/>
      <c r="O1485" s="24"/>
      <c r="P1485" s="24"/>
      <c r="Q1485" s="24"/>
      <c r="R1485" s="24"/>
      <c r="S1485" s="24"/>
      <c r="T1485" s="24"/>
      <c r="U1485" s="24"/>
      <c r="V1485" s="24"/>
      <c r="W1485" s="24"/>
      <c r="X1485" s="24"/>
      <c r="Y1485" s="24"/>
      <c r="Z1485" s="24"/>
      <c r="AA1485" s="24"/>
      <c r="AB1485" s="24"/>
      <c r="AC1485" s="24"/>
      <c r="AD1485" s="24"/>
      <c r="AE1485" s="24"/>
      <c r="AF1485" s="24"/>
      <c r="AG1485" s="24"/>
      <c r="AH1485" s="24"/>
      <c r="AI1485" s="24"/>
      <c r="AJ1485" s="24"/>
      <c r="AK1485" s="24"/>
      <c r="AL1485" s="24"/>
      <c r="AM1485" s="24"/>
      <c r="AN1485" s="24"/>
      <c r="AO1485" s="24"/>
      <c r="AP1485" s="24"/>
      <c r="AQ1485" s="24"/>
      <c r="AR1485" s="24"/>
      <c r="AS1485" s="24"/>
      <c r="AT1485" s="24"/>
      <c r="AU1485" s="24"/>
      <c r="AV1485" s="24"/>
      <c r="AW1485" s="24"/>
      <c r="AX1485" s="24"/>
    </row>
    <row r="1486" spans="4:50" x14ac:dyDescent="0.2">
      <c r="D1486" s="24"/>
      <c r="E1486" s="24"/>
      <c r="F1486" s="24"/>
      <c r="G1486" s="24"/>
      <c r="H1486" s="24"/>
      <c r="I1486" s="24"/>
      <c r="J1486" s="24"/>
      <c r="K1486" s="24"/>
      <c r="L1486" s="24"/>
      <c r="M1486" s="24"/>
      <c r="N1486" s="24"/>
      <c r="O1486" s="24"/>
      <c r="P1486" s="24"/>
      <c r="Q1486" s="24"/>
      <c r="R1486" s="24"/>
      <c r="S1486" s="24"/>
      <c r="T1486" s="24"/>
      <c r="U1486" s="24"/>
      <c r="V1486" s="24"/>
      <c r="W1486" s="24"/>
      <c r="X1486" s="24"/>
      <c r="Y1486" s="24"/>
      <c r="Z1486" s="24"/>
      <c r="AA1486" s="24"/>
      <c r="AB1486" s="24"/>
      <c r="AC1486" s="24"/>
      <c r="AD1486" s="24"/>
      <c r="AE1486" s="24"/>
      <c r="AF1486" s="24"/>
      <c r="AG1486" s="24"/>
      <c r="AH1486" s="24"/>
      <c r="AI1486" s="24"/>
      <c r="AJ1486" s="24"/>
      <c r="AK1486" s="24"/>
      <c r="AL1486" s="24"/>
      <c r="AM1486" s="24"/>
      <c r="AN1486" s="24"/>
      <c r="AO1486" s="24"/>
      <c r="AP1486" s="24"/>
      <c r="AQ1486" s="24"/>
      <c r="AR1486" s="24"/>
      <c r="AS1486" s="24"/>
      <c r="AT1486" s="24"/>
      <c r="AU1486" s="24"/>
      <c r="AV1486" s="24"/>
      <c r="AW1486" s="24"/>
      <c r="AX1486" s="24"/>
    </row>
    <row r="1487" spans="4:50" x14ac:dyDescent="0.2">
      <c r="D1487" s="24"/>
      <c r="E1487" s="24"/>
      <c r="F1487" s="24"/>
      <c r="G1487" s="24"/>
      <c r="H1487" s="24"/>
      <c r="I1487" s="24"/>
      <c r="J1487" s="24"/>
      <c r="K1487" s="24"/>
      <c r="L1487" s="24"/>
      <c r="M1487" s="24"/>
      <c r="N1487" s="24"/>
      <c r="O1487" s="24"/>
      <c r="P1487" s="24"/>
      <c r="Q1487" s="24"/>
      <c r="R1487" s="24"/>
      <c r="S1487" s="24"/>
      <c r="T1487" s="24"/>
      <c r="U1487" s="24"/>
      <c r="V1487" s="24"/>
      <c r="W1487" s="24"/>
      <c r="X1487" s="24"/>
      <c r="Y1487" s="24"/>
      <c r="Z1487" s="24"/>
      <c r="AA1487" s="24"/>
      <c r="AB1487" s="24"/>
      <c r="AC1487" s="24"/>
      <c r="AD1487" s="24"/>
      <c r="AE1487" s="24"/>
      <c r="AF1487" s="24"/>
      <c r="AG1487" s="24"/>
      <c r="AH1487" s="24"/>
      <c r="AI1487" s="24"/>
      <c r="AJ1487" s="24"/>
      <c r="AK1487" s="24"/>
      <c r="AL1487" s="24"/>
      <c r="AM1487" s="24"/>
      <c r="AN1487" s="24"/>
      <c r="AO1487" s="24"/>
      <c r="AP1487" s="24"/>
      <c r="AQ1487" s="24"/>
      <c r="AR1487" s="24"/>
      <c r="AS1487" s="24"/>
      <c r="AT1487" s="24"/>
      <c r="AU1487" s="24"/>
      <c r="AV1487" s="24"/>
      <c r="AW1487" s="24"/>
      <c r="AX1487" s="24"/>
    </row>
    <row r="1488" spans="4:50" x14ac:dyDescent="0.2">
      <c r="D1488" s="24"/>
      <c r="E1488" s="24"/>
      <c r="F1488" s="24"/>
      <c r="G1488" s="24"/>
      <c r="H1488" s="24"/>
      <c r="I1488" s="24"/>
      <c r="J1488" s="24"/>
      <c r="K1488" s="24"/>
      <c r="L1488" s="24"/>
      <c r="M1488" s="24"/>
      <c r="N1488" s="24"/>
      <c r="O1488" s="24"/>
      <c r="P1488" s="24"/>
      <c r="Q1488" s="24"/>
      <c r="R1488" s="24"/>
      <c r="S1488" s="24"/>
      <c r="T1488" s="24"/>
      <c r="U1488" s="24"/>
      <c r="V1488" s="24"/>
      <c r="W1488" s="24"/>
      <c r="X1488" s="24"/>
      <c r="Y1488" s="24"/>
      <c r="Z1488" s="24"/>
      <c r="AA1488" s="24"/>
      <c r="AB1488" s="24"/>
      <c r="AC1488" s="24"/>
      <c r="AD1488" s="24"/>
      <c r="AE1488" s="24"/>
      <c r="AF1488" s="24"/>
      <c r="AG1488" s="24"/>
      <c r="AH1488" s="24"/>
      <c r="AI1488" s="24"/>
      <c r="AJ1488" s="24"/>
      <c r="AK1488" s="24"/>
      <c r="AL1488" s="24"/>
      <c r="AM1488" s="24"/>
      <c r="AN1488" s="24"/>
      <c r="AO1488" s="24"/>
      <c r="AP1488" s="24"/>
      <c r="AQ1488" s="24"/>
      <c r="AR1488" s="24"/>
      <c r="AS1488" s="24"/>
      <c r="AT1488" s="24"/>
      <c r="AU1488" s="24"/>
      <c r="AV1488" s="24"/>
      <c r="AW1488" s="24"/>
      <c r="AX1488" s="24"/>
    </row>
    <row r="1489" spans="4:50" x14ac:dyDescent="0.2">
      <c r="D1489" s="24"/>
      <c r="E1489" s="24"/>
      <c r="F1489" s="24"/>
      <c r="G1489" s="24"/>
      <c r="H1489" s="24"/>
      <c r="I1489" s="24"/>
      <c r="J1489" s="24"/>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row>
    <row r="1490" spans="4:50" x14ac:dyDescent="0.2">
      <c r="D1490" s="24"/>
      <c r="E1490" s="24"/>
      <c r="F1490" s="24"/>
      <c r="G1490" s="24"/>
      <c r="H1490" s="24"/>
      <c r="I1490" s="24"/>
      <c r="J1490" s="24"/>
      <c r="K1490" s="24"/>
      <c r="L1490" s="24"/>
      <c r="M1490" s="24"/>
      <c r="N1490" s="24"/>
      <c r="O1490" s="24"/>
      <c r="P1490" s="24"/>
      <c r="Q1490" s="24"/>
      <c r="R1490" s="24"/>
      <c r="S1490" s="24"/>
      <c r="T1490" s="24"/>
      <c r="U1490" s="24"/>
      <c r="V1490" s="24"/>
      <c r="W1490" s="24"/>
      <c r="X1490" s="24"/>
      <c r="Y1490" s="24"/>
      <c r="Z1490" s="24"/>
      <c r="AA1490" s="24"/>
      <c r="AB1490" s="24"/>
      <c r="AC1490" s="24"/>
      <c r="AD1490" s="24"/>
      <c r="AE1490" s="24"/>
      <c r="AF1490" s="24"/>
      <c r="AG1490" s="24"/>
      <c r="AH1490" s="24"/>
      <c r="AI1490" s="24"/>
      <c r="AJ1490" s="24"/>
      <c r="AK1490" s="24"/>
      <c r="AL1490" s="24"/>
      <c r="AM1490" s="24"/>
      <c r="AN1490" s="24"/>
      <c r="AO1490" s="24"/>
      <c r="AP1490" s="24"/>
      <c r="AQ1490" s="24"/>
      <c r="AR1490" s="24"/>
      <c r="AS1490" s="24"/>
      <c r="AT1490" s="24"/>
      <c r="AU1490" s="24"/>
      <c r="AV1490" s="24"/>
      <c r="AW1490" s="24"/>
      <c r="AX1490" s="24"/>
    </row>
    <row r="1491" spans="4:50" x14ac:dyDescent="0.2">
      <c r="D1491" s="24"/>
      <c r="E1491" s="24"/>
      <c r="F1491" s="24"/>
      <c r="G1491" s="24"/>
      <c r="H1491" s="24"/>
      <c r="I1491" s="24"/>
      <c r="J1491" s="24"/>
      <c r="K1491" s="24"/>
      <c r="L1491" s="24"/>
      <c r="M1491" s="24"/>
      <c r="N1491" s="24"/>
      <c r="O1491" s="24"/>
      <c r="P1491" s="24"/>
      <c r="Q1491" s="24"/>
      <c r="R1491" s="24"/>
      <c r="S1491" s="24"/>
      <c r="T1491" s="24"/>
      <c r="U1491" s="24"/>
      <c r="V1491" s="24"/>
      <c r="W1491" s="24"/>
      <c r="X1491" s="24"/>
      <c r="Y1491" s="24"/>
      <c r="Z1491" s="24"/>
      <c r="AA1491" s="24"/>
      <c r="AB1491" s="24"/>
      <c r="AC1491" s="24"/>
      <c r="AD1491" s="24"/>
      <c r="AE1491" s="24"/>
      <c r="AF1491" s="24"/>
      <c r="AG1491" s="24"/>
      <c r="AH1491" s="24"/>
      <c r="AI1491" s="24"/>
      <c r="AJ1491" s="24"/>
      <c r="AK1491" s="24"/>
      <c r="AL1491" s="24"/>
      <c r="AM1491" s="24"/>
      <c r="AN1491" s="24"/>
      <c r="AO1491" s="24"/>
      <c r="AP1491" s="24"/>
      <c r="AQ1491" s="24"/>
      <c r="AR1491" s="24"/>
      <c r="AS1491" s="24"/>
      <c r="AT1491" s="24"/>
      <c r="AU1491" s="24"/>
      <c r="AV1491" s="24"/>
      <c r="AW1491" s="24"/>
      <c r="AX1491" s="24"/>
    </row>
    <row r="1492" spans="4:50" x14ac:dyDescent="0.2">
      <c r="D1492" s="24"/>
      <c r="E1492" s="24"/>
      <c r="F1492" s="24"/>
      <c r="G1492" s="24"/>
      <c r="H1492" s="24"/>
      <c r="I1492" s="24"/>
      <c r="J1492" s="24"/>
      <c r="K1492" s="24"/>
      <c r="L1492" s="24"/>
      <c r="M1492" s="24"/>
      <c r="N1492" s="24"/>
      <c r="O1492" s="24"/>
      <c r="P1492" s="24"/>
      <c r="Q1492" s="24"/>
      <c r="R1492" s="24"/>
      <c r="S1492" s="24"/>
      <c r="T1492" s="24"/>
      <c r="U1492" s="24"/>
      <c r="V1492" s="24"/>
      <c r="W1492" s="24"/>
      <c r="X1492" s="24"/>
      <c r="Y1492" s="24"/>
      <c r="Z1492" s="24"/>
      <c r="AA1492" s="24"/>
      <c r="AB1492" s="24"/>
      <c r="AC1492" s="24"/>
      <c r="AD1492" s="24"/>
      <c r="AE1492" s="24"/>
      <c r="AF1492" s="24"/>
      <c r="AG1492" s="24"/>
      <c r="AH1492" s="24"/>
      <c r="AI1492" s="24"/>
      <c r="AJ1492" s="24"/>
      <c r="AK1492" s="24"/>
      <c r="AL1492" s="24"/>
      <c r="AM1492" s="24"/>
      <c r="AN1492" s="24"/>
      <c r="AO1492" s="24"/>
      <c r="AP1492" s="24"/>
      <c r="AQ1492" s="24"/>
      <c r="AR1492" s="24"/>
      <c r="AS1492" s="24"/>
      <c r="AT1492" s="24"/>
      <c r="AU1492" s="24"/>
      <c r="AV1492" s="24"/>
      <c r="AW1492" s="24"/>
      <c r="AX1492" s="24"/>
    </row>
    <row r="1493" spans="4:50" x14ac:dyDescent="0.2">
      <c r="D1493" s="24"/>
      <c r="E1493" s="24"/>
      <c r="F1493" s="24"/>
      <c r="G1493" s="24"/>
      <c r="H1493" s="24"/>
      <c r="I1493" s="24"/>
      <c r="J1493" s="24"/>
      <c r="K1493" s="24"/>
      <c r="L1493" s="24"/>
      <c r="M1493" s="24"/>
      <c r="N1493" s="24"/>
      <c r="O1493" s="24"/>
      <c r="P1493" s="24"/>
      <c r="Q1493" s="24"/>
      <c r="R1493" s="24"/>
      <c r="S1493" s="24"/>
      <c r="T1493" s="24"/>
      <c r="U1493" s="24"/>
      <c r="V1493" s="24"/>
      <c r="W1493" s="24"/>
      <c r="X1493" s="24"/>
      <c r="Y1493" s="24"/>
      <c r="Z1493" s="24"/>
      <c r="AA1493" s="24"/>
      <c r="AB1493" s="24"/>
      <c r="AC1493" s="24"/>
      <c r="AD1493" s="24"/>
      <c r="AE1493" s="24"/>
      <c r="AF1493" s="24"/>
      <c r="AG1493" s="24"/>
      <c r="AH1493" s="24"/>
      <c r="AI1493" s="24"/>
      <c r="AJ1493" s="24"/>
      <c r="AK1493" s="24"/>
      <c r="AL1493" s="24"/>
      <c r="AM1493" s="24"/>
      <c r="AN1493" s="24"/>
      <c r="AO1493" s="24"/>
      <c r="AP1493" s="24"/>
      <c r="AQ1493" s="24"/>
      <c r="AR1493" s="24"/>
      <c r="AS1493" s="24"/>
      <c r="AT1493" s="24"/>
      <c r="AU1493" s="24"/>
      <c r="AV1493" s="24"/>
      <c r="AW1493" s="24"/>
      <c r="AX1493" s="24"/>
    </row>
    <row r="1494" spans="4:50" x14ac:dyDescent="0.2">
      <c r="D1494" s="24"/>
      <c r="E1494" s="24"/>
      <c r="F1494" s="24"/>
      <c r="G1494" s="24"/>
      <c r="H1494" s="24"/>
      <c r="I1494" s="24"/>
      <c r="J1494" s="24"/>
      <c r="K1494" s="24"/>
      <c r="L1494" s="24"/>
      <c r="M1494" s="24"/>
      <c r="N1494" s="24"/>
      <c r="O1494" s="24"/>
      <c r="P1494" s="24"/>
      <c r="Q1494" s="24"/>
      <c r="R1494" s="24"/>
      <c r="S1494" s="24"/>
      <c r="T1494" s="24"/>
      <c r="U1494" s="24"/>
      <c r="V1494" s="24"/>
      <c r="W1494" s="24"/>
      <c r="X1494" s="24"/>
      <c r="Y1494" s="24"/>
      <c r="Z1494" s="24"/>
      <c r="AA1494" s="24"/>
      <c r="AB1494" s="24"/>
      <c r="AC1494" s="24"/>
      <c r="AD1494" s="24"/>
      <c r="AE1494" s="24"/>
      <c r="AF1494" s="24"/>
      <c r="AG1494" s="24"/>
      <c r="AH1494" s="24"/>
      <c r="AI1494" s="24"/>
      <c r="AJ1494" s="24"/>
      <c r="AK1494" s="24"/>
      <c r="AL1494" s="24"/>
      <c r="AM1494" s="24"/>
      <c r="AN1494" s="24"/>
      <c r="AO1494" s="24"/>
      <c r="AP1494" s="24"/>
      <c r="AQ1494" s="24"/>
      <c r="AR1494" s="24"/>
      <c r="AS1494" s="24"/>
      <c r="AT1494" s="24"/>
      <c r="AU1494" s="24"/>
      <c r="AV1494" s="24"/>
      <c r="AW1494" s="24"/>
      <c r="AX1494" s="24"/>
    </row>
    <row r="1495" spans="4:50" x14ac:dyDescent="0.2">
      <c r="D1495" s="24"/>
      <c r="E1495" s="24"/>
      <c r="F1495" s="24"/>
      <c r="G1495" s="24"/>
      <c r="H1495" s="24"/>
      <c r="I1495" s="24"/>
      <c r="J1495" s="24"/>
      <c r="K1495" s="24"/>
      <c r="L1495" s="24"/>
      <c r="M1495" s="24"/>
      <c r="N1495" s="24"/>
      <c r="O1495" s="24"/>
      <c r="P1495" s="24"/>
      <c r="Q1495" s="24"/>
      <c r="R1495" s="24"/>
      <c r="S1495" s="24"/>
      <c r="T1495" s="24"/>
      <c r="U1495" s="24"/>
      <c r="V1495" s="24"/>
      <c r="W1495" s="24"/>
      <c r="X1495" s="24"/>
      <c r="Y1495" s="24"/>
      <c r="Z1495" s="24"/>
      <c r="AA1495" s="24"/>
      <c r="AB1495" s="24"/>
      <c r="AC1495" s="24"/>
      <c r="AD1495" s="24"/>
      <c r="AE1495" s="24"/>
      <c r="AF1495" s="24"/>
      <c r="AG1495" s="24"/>
      <c r="AH1495" s="24"/>
      <c r="AI1495" s="24"/>
      <c r="AJ1495" s="24"/>
      <c r="AK1495" s="24"/>
      <c r="AL1495" s="24"/>
      <c r="AM1495" s="24"/>
      <c r="AN1495" s="24"/>
      <c r="AO1495" s="24"/>
      <c r="AP1495" s="24"/>
      <c r="AQ1495" s="24"/>
      <c r="AR1495" s="24"/>
      <c r="AS1495" s="24"/>
      <c r="AT1495" s="24"/>
      <c r="AU1495" s="24"/>
      <c r="AV1495" s="24"/>
      <c r="AW1495" s="24"/>
      <c r="AX1495" s="24"/>
    </row>
    <row r="1496" spans="4:50" x14ac:dyDescent="0.2">
      <c r="D1496" s="24"/>
      <c r="E1496" s="24"/>
      <c r="F1496" s="24"/>
      <c r="G1496" s="24"/>
      <c r="H1496" s="24"/>
      <c r="I1496" s="24"/>
      <c r="J1496" s="24"/>
      <c r="K1496" s="24"/>
      <c r="L1496" s="24"/>
      <c r="M1496" s="24"/>
      <c r="N1496" s="24"/>
      <c r="O1496" s="24"/>
      <c r="P1496" s="24"/>
      <c r="Q1496" s="24"/>
      <c r="R1496" s="24"/>
      <c r="S1496" s="24"/>
      <c r="T1496" s="24"/>
      <c r="U1496" s="24"/>
      <c r="V1496" s="24"/>
      <c r="W1496" s="24"/>
      <c r="X1496" s="24"/>
      <c r="Y1496" s="24"/>
      <c r="Z1496" s="24"/>
      <c r="AA1496" s="24"/>
      <c r="AB1496" s="24"/>
      <c r="AC1496" s="24"/>
      <c r="AD1496" s="24"/>
      <c r="AE1496" s="24"/>
      <c r="AF1496" s="24"/>
      <c r="AG1496" s="24"/>
      <c r="AH1496" s="24"/>
      <c r="AI1496" s="24"/>
      <c r="AJ1496" s="24"/>
      <c r="AK1496" s="24"/>
      <c r="AL1496" s="24"/>
      <c r="AM1496" s="24"/>
      <c r="AN1496" s="24"/>
      <c r="AO1496" s="24"/>
      <c r="AP1496" s="24"/>
      <c r="AQ1496" s="24"/>
      <c r="AR1496" s="24"/>
      <c r="AS1496" s="24"/>
      <c r="AT1496" s="24"/>
      <c r="AU1496" s="24"/>
      <c r="AV1496" s="24"/>
      <c r="AW1496" s="24"/>
      <c r="AX1496" s="24"/>
    </row>
    <row r="1497" spans="4:50" x14ac:dyDescent="0.2">
      <c r="D1497" s="24"/>
      <c r="E1497" s="24"/>
      <c r="F1497" s="24"/>
      <c r="G1497" s="24"/>
      <c r="H1497" s="24"/>
      <c r="I1497" s="24"/>
      <c r="J1497" s="24"/>
      <c r="K1497" s="24"/>
      <c r="L1497" s="24"/>
      <c r="M1497" s="24"/>
      <c r="N1497" s="24"/>
      <c r="O1497" s="24"/>
      <c r="P1497" s="24"/>
      <c r="Q1497" s="24"/>
      <c r="R1497" s="24"/>
      <c r="S1497" s="24"/>
      <c r="T1497" s="24"/>
      <c r="U1497" s="24"/>
      <c r="V1497" s="24"/>
      <c r="W1497" s="24"/>
      <c r="X1497" s="24"/>
      <c r="Y1497" s="24"/>
      <c r="Z1497" s="24"/>
      <c r="AA1497" s="24"/>
      <c r="AB1497" s="24"/>
      <c r="AC1497" s="24"/>
      <c r="AD1497" s="24"/>
      <c r="AE1497" s="24"/>
      <c r="AF1497" s="24"/>
      <c r="AG1497" s="24"/>
      <c r="AH1497" s="24"/>
      <c r="AI1497" s="24"/>
      <c r="AJ1497" s="24"/>
      <c r="AK1497" s="24"/>
      <c r="AL1497" s="24"/>
      <c r="AM1497" s="24"/>
      <c r="AN1497" s="24"/>
      <c r="AO1497" s="24"/>
      <c r="AP1497" s="24"/>
      <c r="AQ1497" s="24"/>
      <c r="AR1497" s="24"/>
      <c r="AS1497" s="24"/>
      <c r="AT1497" s="24"/>
      <c r="AU1497" s="24"/>
      <c r="AV1497" s="24"/>
      <c r="AW1497" s="24"/>
      <c r="AX1497" s="24"/>
    </row>
    <row r="1498" spans="4:50" x14ac:dyDescent="0.2">
      <c r="D1498" s="24"/>
      <c r="E1498" s="24"/>
      <c r="F1498" s="24"/>
      <c r="G1498" s="24"/>
      <c r="H1498" s="24"/>
      <c r="I1498" s="24"/>
      <c r="J1498" s="24"/>
      <c r="K1498" s="24"/>
      <c r="L1498" s="24"/>
      <c r="M1498" s="24"/>
      <c r="N1498" s="24"/>
      <c r="O1498" s="24"/>
      <c r="P1498" s="24"/>
      <c r="Q1498" s="24"/>
      <c r="R1498" s="24"/>
      <c r="S1498" s="24"/>
      <c r="T1498" s="24"/>
      <c r="U1498" s="24"/>
      <c r="V1498" s="24"/>
      <c r="W1498" s="24"/>
      <c r="X1498" s="24"/>
      <c r="Y1498" s="24"/>
      <c r="Z1498" s="24"/>
      <c r="AA1498" s="24"/>
      <c r="AB1498" s="24"/>
      <c r="AC1498" s="24"/>
      <c r="AD1498" s="24"/>
      <c r="AE1498" s="24"/>
      <c r="AF1498" s="24"/>
      <c r="AG1498" s="24"/>
      <c r="AH1498" s="24"/>
      <c r="AI1498" s="24"/>
      <c r="AJ1498" s="24"/>
      <c r="AK1498" s="24"/>
      <c r="AL1498" s="24"/>
      <c r="AM1498" s="24"/>
      <c r="AN1498" s="24"/>
      <c r="AO1498" s="24"/>
      <c r="AP1498" s="24"/>
      <c r="AQ1498" s="24"/>
      <c r="AR1498" s="24"/>
      <c r="AS1498" s="24"/>
      <c r="AT1498" s="24"/>
      <c r="AU1498" s="24"/>
      <c r="AV1498" s="24"/>
      <c r="AW1498" s="24"/>
      <c r="AX1498" s="24"/>
    </row>
    <row r="1499" spans="4:50" x14ac:dyDescent="0.2">
      <c r="D1499" s="24"/>
      <c r="E1499" s="24"/>
      <c r="F1499" s="24"/>
      <c r="G1499" s="24"/>
      <c r="H1499" s="24"/>
      <c r="I1499" s="24"/>
      <c r="J1499" s="24"/>
      <c r="K1499" s="24"/>
      <c r="L1499" s="24"/>
      <c r="M1499" s="24"/>
      <c r="N1499" s="24"/>
      <c r="O1499" s="24"/>
      <c r="P1499" s="24"/>
      <c r="Q1499" s="24"/>
      <c r="R1499" s="24"/>
      <c r="S1499" s="24"/>
      <c r="T1499" s="24"/>
      <c r="U1499" s="24"/>
      <c r="V1499" s="24"/>
      <c r="W1499" s="24"/>
      <c r="X1499" s="24"/>
      <c r="Y1499" s="24"/>
      <c r="Z1499" s="24"/>
      <c r="AA1499" s="24"/>
      <c r="AB1499" s="24"/>
      <c r="AC1499" s="24"/>
      <c r="AD1499" s="24"/>
      <c r="AE1499" s="24"/>
      <c r="AF1499" s="24"/>
      <c r="AG1499" s="24"/>
      <c r="AH1499" s="24"/>
      <c r="AI1499" s="24"/>
      <c r="AJ1499" s="24"/>
      <c r="AK1499" s="24"/>
      <c r="AL1499" s="24"/>
      <c r="AM1499" s="24"/>
      <c r="AN1499" s="24"/>
      <c r="AO1499" s="24"/>
      <c r="AP1499" s="24"/>
      <c r="AQ1499" s="24"/>
      <c r="AR1499" s="24"/>
      <c r="AS1499" s="24"/>
      <c r="AT1499" s="24"/>
      <c r="AU1499" s="24"/>
      <c r="AV1499" s="24"/>
      <c r="AW1499" s="24"/>
      <c r="AX1499" s="24"/>
    </row>
    <row r="1500" spans="4:50" x14ac:dyDescent="0.2">
      <c r="D1500" s="24"/>
      <c r="E1500" s="24"/>
      <c r="F1500" s="24"/>
      <c r="G1500" s="24"/>
      <c r="H1500" s="24"/>
      <c r="I1500" s="24"/>
      <c r="J1500" s="24"/>
      <c r="K1500" s="24"/>
      <c r="L1500" s="24"/>
      <c r="M1500" s="24"/>
      <c r="N1500" s="24"/>
      <c r="O1500" s="24"/>
      <c r="P1500" s="24"/>
      <c r="Q1500" s="24"/>
      <c r="R1500" s="24"/>
      <c r="S1500" s="24"/>
      <c r="T1500" s="24"/>
      <c r="U1500" s="24"/>
      <c r="V1500" s="24"/>
      <c r="W1500" s="24"/>
      <c r="X1500" s="24"/>
      <c r="Y1500" s="24"/>
      <c r="Z1500" s="24"/>
      <c r="AA1500" s="24"/>
      <c r="AB1500" s="24"/>
      <c r="AC1500" s="24"/>
      <c r="AD1500" s="24"/>
      <c r="AE1500" s="24"/>
      <c r="AF1500" s="24"/>
      <c r="AG1500" s="24"/>
      <c r="AH1500" s="24"/>
      <c r="AI1500" s="24"/>
      <c r="AJ1500" s="24"/>
      <c r="AK1500" s="24"/>
      <c r="AL1500" s="24"/>
      <c r="AM1500" s="24"/>
      <c r="AN1500" s="24"/>
      <c r="AO1500" s="24"/>
      <c r="AP1500" s="24"/>
      <c r="AQ1500" s="24"/>
      <c r="AR1500" s="24"/>
      <c r="AS1500" s="24"/>
      <c r="AT1500" s="24"/>
      <c r="AU1500" s="24"/>
      <c r="AV1500" s="24"/>
      <c r="AW1500" s="24"/>
      <c r="AX1500" s="24"/>
    </row>
    <row r="1501" spans="4:50" x14ac:dyDescent="0.2">
      <c r="D1501" s="24"/>
      <c r="E1501" s="24"/>
      <c r="F1501" s="24"/>
      <c r="G1501" s="24"/>
      <c r="H1501" s="24"/>
      <c r="I1501" s="24"/>
      <c r="J1501" s="24"/>
      <c r="K1501" s="24"/>
      <c r="L1501" s="24"/>
      <c r="M1501" s="24"/>
      <c r="N1501" s="24"/>
      <c r="O1501" s="24"/>
      <c r="P1501" s="24"/>
      <c r="Q1501" s="24"/>
      <c r="R1501" s="24"/>
      <c r="S1501" s="24"/>
      <c r="T1501" s="24"/>
      <c r="U1501" s="24"/>
      <c r="V1501" s="24"/>
      <c r="W1501" s="24"/>
      <c r="X1501" s="24"/>
      <c r="Y1501" s="24"/>
      <c r="Z1501" s="24"/>
      <c r="AA1501" s="24"/>
      <c r="AB1501" s="24"/>
      <c r="AC1501" s="24"/>
      <c r="AD1501" s="24"/>
      <c r="AE1501" s="24"/>
      <c r="AF1501" s="24"/>
      <c r="AG1501" s="24"/>
      <c r="AH1501" s="24"/>
      <c r="AI1501" s="24"/>
      <c r="AJ1501" s="24"/>
      <c r="AK1501" s="24"/>
      <c r="AL1501" s="24"/>
      <c r="AM1501" s="24"/>
      <c r="AN1501" s="24"/>
      <c r="AO1501" s="24"/>
      <c r="AP1501" s="24"/>
      <c r="AQ1501" s="24"/>
      <c r="AR1501" s="24"/>
      <c r="AS1501" s="24"/>
      <c r="AT1501" s="24"/>
      <c r="AU1501" s="24"/>
      <c r="AV1501" s="24"/>
      <c r="AW1501" s="24"/>
      <c r="AX1501" s="24"/>
    </row>
    <row r="1502" spans="4:50" x14ac:dyDescent="0.2">
      <c r="D1502" s="24"/>
      <c r="E1502" s="24"/>
      <c r="F1502" s="24"/>
      <c r="G1502" s="24"/>
      <c r="H1502" s="24"/>
      <c r="I1502" s="24"/>
      <c r="J1502" s="24"/>
      <c r="K1502" s="24"/>
      <c r="L1502" s="24"/>
      <c r="M1502" s="24"/>
      <c r="N1502" s="24"/>
      <c r="O1502" s="24"/>
      <c r="P1502" s="24"/>
      <c r="Q1502" s="24"/>
      <c r="R1502" s="24"/>
      <c r="S1502" s="24"/>
      <c r="T1502" s="24"/>
      <c r="U1502" s="24"/>
      <c r="V1502" s="24"/>
      <c r="W1502" s="24"/>
      <c r="X1502" s="24"/>
      <c r="Y1502" s="24"/>
      <c r="Z1502" s="24"/>
      <c r="AA1502" s="24"/>
      <c r="AB1502" s="24"/>
      <c r="AC1502" s="24"/>
      <c r="AD1502" s="24"/>
      <c r="AE1502" s="24"/>
      <c r="AF1502" s="24"/>
      <c r="AG1502" s="24"/>
      <c r="AH1502" s="24"/>
      <c r="AI1502" s="24"/>
      <c r="AJ1502" s="24"/>
      <c r="AK1502" s="24"/>
      <c r="AL1502" s="24"/>
      <c r="AM1502" s="24"/>
      <c r="AN1502" s="24"/>
      <c r="AO1502" s="24"/>
      <c r="AP1502" s="24"/>
      <c r="AQ1502" s="24"/>
      <c r="AR1502" s="24"/>
      <c r="AS1502" s="24"/>
      <c r="AT1502" s="24"/>
      <c r="AU1502" s="24"/>
      <c r="AV1502" s="24"/>
      <c r="AW1502" s="24"/>
      <c r="AX1502" s="24"/>
    </row>
    <row r="1503" spans="4:50" x14ac:dyDescent="0.2">
      <c r="D1503" s="24"/>
      <c r="E1503" s="24"/>
      <c r="F1503" s="24"/>
      <c r="G1503" s="24"/>
      <c r="H1503" s="24"/>
      <c r="I1503" s="24"/>
      <c r="J1503" s="24"/>
      <c r="K1503" s="24"/>
      <c r="L1503" s="24"/>
      <c r="M1503" s="24"/>
      <c r="N1503" s="24"/>
      <c r="O1503" s="24"/>
      <c r="P1503" s="24"/>
      <c r="Q1503" s="24"/>
      <c r="R1503" s="24"/>
      <c r="S1503" s="24"/>
      <c r="T1503" s="24"/>
      <c r="U1503" s="24"/>
      <c r="V1503" s="24"/>
      <c r="W1503" s="24"/>
      <c r="X1503" s="24"/>
      <c r="Y1503" s="24"/>
      <c r="Z1503" s="24"/>
      <c r="AA1503" s="24"/>
      <c r="AB1503" s="24"/>
      <c r="AC1503" s="24"/>
      <c r="AD1503" s="24"/>
      <c r="AE1503" s="24"/>
      <c r="AF1503" s="24"/>
      <c r="AG1503" s="24"/>
      <c r="AH1503" s="24"/>
      <c r="AI1503" s="24"/>
      <c r="AJ1503" s="24"/>
      <c r="AK1503" s="24"/>
      <c r="AL1503" s="24"/>
      <c r="AM1503" s="24"/>
      <c r="AN1503" s="24"/>
      <c r="AO1503" s="24"/>
      <c r="AP1503" s="24"/>
      <c r="AQ1503" s="24"/>
      <c r="AR1503" s="24"/>
      <c r="AS1503" s="24"/>
      <c r="AT1503" s="24"/>
      <c r="AU1503" s="24"/>
      <c r="AV1503" s="24"/>
      <c r="AW1503" s="24"/>
      <c r="AX1503" s="24"/>
    </row>
    <row r="1504" spans="4:50" x14ac:dyDescent="0.2">
      <c r="D1504" s="24"/>
      <c r="E1504" s="24"/>
      <c r="F1504" s="24"/>
      <c r="G1504" s="24"/>
      <c r="H1504" s="24"/>
      <c r="I1504" s="24"/>
      <c r="J1504" s="24"/>
      <c r="K1504" s="24"/>
      <c r="L1504" s="24"/>
      <c r="M1504" s="24"/>
      <c r="N1504" s="24"/>
      <c r="O1504" s="24"/>
      <c r="P1504" s="24"/>
      <c r="Q1504" s="24"/>
      <c r="R1504" s="24"/>
      <c r="S1504" s="24"/>
      <c r="T1504" s="24"/>
      <c r="U1504" s="24"/>
      <c r="V1504" s="24"/>
      <c r="W1504" s="24"/>
      <c r="X1504" s="24"/>
      <c r="Y1504" s="24"/>
      <c r="Z1504" s="24"/>
      <c r="AA1504" s="24"/>
      <c r="AB1504" s="24"/>
      <c r="AC1504" s="24"/>
      <c r="AD1504" s="24"/>
      <c r="AE1504" s="24"/>
      <c r="AF1504" s="24"/>
      <c r="AG1504" s="24"/>
      <c r="AH1504" s="24"/>
      <c r="AI1504" s="24"/>
      <c r="AJ1504" s="24"/>
      <c r="AK1504" s="24"/>
      <c r="AL1504" s="24"/>
      <c r="AM1504" s="24"/>
      <c r="AN1504" s="24"/>
      <c r="AO1504" s="24"/>
      <c r="AP1504" s="24"/>
      <c r="AQ1504" s="24"/>
      <c r="AR1504" s="24"/>
      <c r="AS1504" s="24"/>
      <c r="AT1504" s="24"/>
      <c r="AU1504" s="24"/>
      <c r="AV1504" s="24"/>
      <c r="AW1504" s="24"/>
      <c r="AX1504" s="24"/>
    </row>
    <row r="1505" spans="4:50" x14ac:dyDescent="0.2">
      <c r="D1505" s="24"/>
      <c r="E1505" s="24"/>
      <c r="F1505" s="24"/>
      <c r="G1505" s="24"/>
      <c r="H1505" s="24"/>
      <c r="I1505" s="24"/>
      <c r="J1505" s="24"/>
      <c r="K1505" s="24"/>
      <c r="L1505" s="24"/>
      <c r="M1505" s="24"/>
      <c r="N1505" s="24"/>
      <c r="O1505" s="24"/>
      <c r="P1505" s="24"/>
      <c r="Q1505" s="24"/>
      <c r="R1505" s="24"/>
      <c r="S1505" s="24"/>
      <c r="T1505" s="24"/>
      <c r="U1505" s="24"/>
      <c r="V1505" s="24"/>
      <c r="W1505" s="24"/>
      <c r="X1505" s="24"/>
      <c r="Y1505" s="24"/>
      <c r="Z1505" s="24"/>
      <c r="AA1505" s="24"/>
      <c r="AB1505" s="24"/>
      <c r="AC1505" s="24"/>
      <c r="AD1505" s="24"/>
      <c r="AE1505" s="24"/>
      <c r="AF1505" s="24"/>
      <c r="AG1505" s="24"/>
      <c r="AH1505" s="24"/>
      <c r="AI1505" s="24"/>
      <c r="AJ1505" s="24"/>
      <c r="AK1505" s="24"/>
      <c r="AL1505" s="24"/>
      <c r="AM1505" s="24"/>
      <c r="AN1505" s="24"/>
      <c r="AO1505" s="24"/>
      <c r="AP1505" s="24"/>
      <c r="AQ1505" s="24"/>
      <c r="AR1505" s="24"/>
      <c r="AS1505" s="24"/>
      <c r="AT1505" s="24"/>
      <c r="AU1505" s="24"/>
      <c r="AV1505" s="24"/>
      <c r="AW1505" s="24"/>
      <c r="AX1505" s="24"/>
    </row>
    <row r="1506" spans="4:50" x14ac:dyDescent="0.2">
      <c r="D1506" s="24"/>
      <c r="E1506" s="24"/>
      <c r="F1506" s="24"/>
      <c r="G1506" s="24"/>
      <c r="H1506" s="24"/>
      <c r="I1506" s="24"/>
      <c r="J1506" s="24"/>
      <c r="K1506" s="24"/>
      <c r="L1506" s="24"/>
      <c r="M1506" s="24"/>
      <c r="N1506" s="24"/>
      <c r="O1506" s="24"/>
      <c r="P1506" s="24"/>
      <c r="Q1506" s="24"/>
      <c r="R1506" s="24"/>
      <c r="S1506" s="24"/>
      <c r="T1506" s="24"/>
      <c r="U1506" s="24"/>
      <c r="V1506" s="24"/>
      <c r="W1506" s="24"/>
      <c r="X1506" s="24"/>
      <c r="Y1506" s="24"/>
      <c r="Z1506" s="24"/>
      <c r="AA1506" s="24"/>
      <c r="AB1506" s="24"/>
      <c r="AC1506" s="24"/>
      <c r="AD1506" s="24"/>
      <c r="AE1506" s="24"/>
      <c r="AF1506" s="24"/>
      <c r="AG1506" s="24"/>
      <c r="AH1506" s="24"/>
      <c r="AI1506" s="24"/>
      <c r="AJ1506" s="24"/>
      <c r="AK1506" s="24"/>
      <c r="AL1506" s="24"/>
      <c r="AM1506" s="24"/>
      <c r="AN1506" s="24"/>
      <c r="AO1506" s="24"/>
      <c r="AP1506" s="24"/>
      <c r="AQ1506" s="24"/>
      <c r="AR1506" s="24"/>
      <c r="AS1506" s="24"/>
      <c r="AT1506" s="24"/>
      <c r="AU1506" s="24"/>
      <c r="AV1506" s="24"/>
      <c r="AW1506" s="24"/>
      <c r="AX1506" s="24"/>
    </row>
    <row r="1507" spans="4:50" x14ac:dyDescent="0.2">
      <c r="D1507" s="24"/>
      <c r="E1507" s="24"/>
      <c r="F1507" s="24"/>
      <c r="G1507" s="24"/>
      <c r="H1507" s="24"/>
      <c r="I1507" s="24"/>
      <c r="J1507" s="24"/>
      <c r="K1507" s="24"/>
      <c r="L1507" s="24"/>
      <c r="M1507" s="24"/>
      <c r="N1507" s="24"/>
      <c r="O1507" s="24"/>
      <c r="P1507" s="24"/>
      <c r="Q1507" s="24"/>
      <c r="R1507" s="24"/>
      <c r="S1507" s="24"/>
      <c r="T1507" s="24"/>
      <c r="U1507" s="24"/>
      <c r="V1507" s="24"/>
      <c r="W1507" s="24"/>
      <c r="X1507" s="24"/>
      <c r="Y1507" s="24"/>
      <c r="Z1507" s="24"/>
      <c r="AA1507" s="24"/>
      <c r="AB1507" s="24"/>
      <c r="AC1507" s="24"/>
      <c r="AD1507" s="24"/>
      <c r="AE1507" s="24"/>
      <c r="AF1507" s="24"/>
      <c r="AG1507" s="24"/>
      <c r="AH1507" s="24"/>
      <c r="AI1507" s="24"/>
      <c r="AJ1507" s="24"/>
      <c r="AK1507" s="24"/>
      <c r="AL1507" s="24"/>
      <c r="AM1507" s="24"/>
      <c r="AN1507" s="24"/>
      <c r="AO1507" s="24"/>
      <c r="AP1507" s="24"/>
      <c r="AQ1507" s="24"/>
      <c r="AR1507" s="24"/>
      <c r="AS1507" s="24"/>
      <c r="AT1507" s="24"/>
      <c r="AU1507" s="24"/>
      <c r="AV1507" s="24"/>
      <c r="AW1507" s="24"/>
      <c r="AX1507" s="24"/>
    </row>
    <row r="1508" spans="4:50" x14ac:dyDescent="0.2">
      <c r="D1508" s="24"/>
      <c r="E1508" s="24"/>
      <c r="F1508" s="24"/>
      <c r="G1508" s="24"/>
      <c r="H1508" s="24"/>
      <c r="I1508" s="24"/>
      <c r="J1508" s="24"/>
      <c r="K1508" s="24"/>
      <c r="L1508" s="24"/>
      <c r="M1508" s="24"/>
      <c r="N1508" s="24"/>
      <c r="O1508" s="24"/>
      <c r="P1508" s="24"/>
      <c r="Q1508" s="24"/>
      <c r="R1508" s="24"/>
      <c r="S1508" s="24"/>
      <c r="T1508" s="24"/>
      <c r="U1508" s="24"/>
      <c r="V1508" s="24"/>
      <c r="W1508" s="24"/>
      <c r="X1508" s="24"/>
      <c r="Y1508" s="24"/>
      <c r="Z1508" s="24"/>
      <c r="AA1508" s="24"/>
      <c r="AB1508" s="24"/>
      <c r="AC1508" s="24"/>
      <c r="AD1508" s="24"/>
      <c r="AE1508" s="24"/>
      <c r="AF1508" s="24"/>
      <c r="AG1508" s="24"/>
      <c r="AH1508" s="24"/>
      <c r="AI1508" s="24"/>
      <c r="AJ1508" s="24"/>
      <c r="AK1508" s="24"/>
      <c r="AL1508" s="24"/>
      <c r="AM1508" s="24"/>
      <c r="AN1508" s="24"/>
      <c r="AO1508" s="24"/>
      <c r="AP1508" s="24"/>
      <c r="AQ1508" s="24"/>
      <c r="AR1508" s="24"/>
      <c r="AS1508" s="24"/>
      <c r="AT1508" s="24"/>
      <c r="AU1508" s="24"/>
      <c r="AV1508" s="24"/>
      <c r="AW1508" s="24"/>
      <c r="AX1508" s="24"/>
    </row>
    <row r="1509" spans="4:50" x14ac:dyDescent="0.2">
      <c r="D1509" s="24"/>
      <c r="E1509" s="24"/>
      <c r="F1509" s="24"/>
      <c r="G1509" s="24"/>
      <c r="H1509" s="24"/>
      <c r="I1509" s="24"/>
      <c r="J1509" s="24"/>
      <c r="K1509" s="24"/>
      <c r="L1509" s="24"/>
      <c r="M1509" s="24"/>
      <c r="N1509" s="24"/>
      <c r="O1509" s="24"/>
      <c r="P1509" s="24"/>
      <c r="Q1509" s="24"/>
      <c r="R1509" s="24"/>
      <c r="S1509" s="24"/>
      <c r="T1509" s="24"/>
      <c r="U1509" s="24"/>
      <c r="V1509" s="24"/>
      <c r="W1509" s="24"/>
      <c r="X1509" s="24"/>
      <c r="Y1509" s="24"/>
      <c r="Z1509" s="24"/>
      <c r="AA1509" s="24"/>
      <c r="AB1509" s="24"/>
      <c r="AC1509" s="24"/>
      <c r="AD1509" s="24"/>
      <c r="AE1509" s="24"/>
      <c r="AF1509" s="24"/>
      <c r="AG1509" s="24"/>
      <c r="AH1509" s="24"/>
      <c r="AI1509" s="24"/>
      <c r="AJ1509" s="24"/>
      <c r="AK1509" s="24"/>
      <c r="AL1509" s="24"/>
      <c r="AM1509" s="24"/>
      <c r="AN1509" s="24"/>
      <c r="AO1509" s="24"/>
      <c r="AP1509" s="24"/>
      <c r="AQ1509" s="24"/>
      <c r="AR1509" s="24"/>
      <c r="AS1509" s="24"/>
      <c r="AT1509" s="24"/>
      <c r="AU1509" s="24"/>
      <c r="AV1509" s="24"/>
      <c r="AW1509" s="24"/>
      <c r="AX1509" s="24"/>
    </row>
    <row r="1510" spans="4:50" x14ac:dyDescent="0.2">
      <c r="D1510" s="24"/>
      <c r="E1510" s="24"/>
      <c r="F1510" s="24"/>
      <c r="G1510" s="24"/>
      <c r="H1510" s="24"/>
      <c r="I1510" s="24"/>
      <c r="J1510" s="24"/>
      <c r="K1510" s="24"/>
      <c r="L1510" s="24"/>
      <c r="M1510" s="24"/>
      <c r="N1510" s="24"/>
      <c r="O1510" s="24"/>
      <c r="P1510" s="24"/>
      <c r="Q1510" s="24"/>
      <c r="R1510" s="24"/>
      <c r="S1510" s="24"/>
      <c r="T1510" s="24"/>
      <c r="U1510" s="24"/>
      <c r="V1510" s="24"/>
      <c r="W1510" s="24"/>
      <c r="X1510" s="24"/>
      <c r="Y1510" s="24"/>
      <c r="Z1510" s="24"/>
      <c r="AA1510" s="24"/>
      <c r="AB1510" s="24"/>
      <c r="AC1510" s="24"/>
      <c r="AD1510" s="24"/>
      <c r="AE1510" s="24"/>
      <c r="AF1510" s="24"/>
      <c r="AG1510" s="24"/>
      <c r="AH1510" s="24"/>
      <c r="AI1510" s="24"/>
      <c r="AJ1510" s="24"/>
      <c r="AK1510" s="24"/>
      <c r="AL1510" s="24"/>
      <c r="AM1510" s="24"/>
      <c r="AN1510" s="24"/>
      <c r="AO1510" s="24"/>
      <c r="AP1510" s="24"/>
      <c r="AQ1510" s="24"/>
      <c r="AR1510" s="24"/>
      <c r="AS1510" s="24"/>
      <c r="AT1510" s="24"/>
      <c r="AU1510" s="24"/>
      <c r="AV1510" s="24"/>
      <c r="AW1510" s="24"/>
      <c r="AX1510" s="24"/>
    </row>
    <row r="1511" spans="4:50" x14ac:dyDescent="0.2">
      <c r="D1511" s="24"/>
      <c r="E1511" s="24"/>
      <c r="F1511" s="24"/>
      <c r="G1511" s="24"/>
      <c r="H1511" s="24"/>
      <c r="I1511" s="24"/>
      <c r="J1511" s="24"/>
      <c r="K1511" s="24"/>
      <c r="L1511" s="24"/>
      <c r="M1511" s="24"/>
      <c r="N1511" s="24"/>
      <c r="O1511" s="24"/>
      <c r="P1511" s="24"/>
      <c r="Q1511" s="24"/>
      <c r="R1511" s="24"/>
      <c r="S1511" s="24"/>
      <c r="T1511" s="24"/>
      <c r="U1511" s="24"/>
      <c r="V1511" s="24"/>
      <c r="W1511" s="24"/>
      <c r="X1511" s="24"/>
      <c r="Y1511" s="24"/>
      <c r="Z1511" s="24"/>
      <c r="AA1511" s="24"/>
      <c r="AB1511" s="24"/>
      <c r="AC1511" s="24"/>
      <c r="AD1511" s="24"/>
      <c r="AE1511" s="24"/>
      <c r="AF1511" s="24"/>
      <c r="AG1511" s="24"/>
      <c r="AH1511" s="24"/>
      <c r="AI1511" s="24"/>
      <c r="AJ1511" s="24"/>
      <c r="AK1511" s="24"/>
      <c r="AL1511" s="24"/>
      <c r="AM1511" s="24"/>
      <c r="AN1511" s="24"/>
      <c r="AO1511" s="24"/>
      <c r="AP1511" s="24"/>
      <c r="AQ1511" s="24"/>
      <c r="AR1511" s="24"/>
      <c r="AS1511" s="24"/>
      <c r="AT1511" s="24"/>
      <c r="AU1511" s="24"/>
      <c r="AV1511" s="24"/>
      <c r="AW1511" s="24"/>
      <c r="AX1511" s="24"/>
    </row>
    <row r="1512" spans="4:50" x14ac:dyDescent="0.2">
      <c r="D1512" s="24"/>
      <c r="E1512" s="24"/>
      <c r="F1512" s="24"/>
      <c r="G1512" s="24"/>
      <c r="H1512" s="24"/>
      <c r="I1512" s="24"/>
      <c r="J1512" s="24"/>
      <c r="K1512" s="24"/>
      <c r="L1512" s="24"/>
      <c r="M1512" s="24"/>
      <c r="N1512" s="24"/>
      <c r="O1512" s="24"/>
      <c r="P1512" s="24"/>
      <c r="Q1512" s="24"/>
      <c r="R1512" s="24"/>
      <c r="S1512" s="24"/>
      <c r="T1512" s="24"/>
      <c r="U1512" s="24"/>
      <c r="V1512" s="24"/>
      <c r="W1512" s="24"/>
      <c r="X1512" s="24"/>
      <c r="Y1512" s="24"/>
      <c r="Z1512" s="24"/>
      <c r="AA1512" s="24"/>
      <c r="AB1512" s="24"/>
      <c r="AC1512" s="24"/>
      <c r="AD1512" s="24"/>
      <c r="AE1512" s="24"/>
      <c r="AF1512" s="24"/>
      <c r="AG1512" s="24"/>
      <c r="AH1512" s="24"/>
      <c r="AI1512" s="24"/>
      <c r="AJ1512" s="24"/>
      <c r="AK1512" s="24"/>
      <c r="AL1512" s="24"/>
      <c r="AM1512" s="24"/>
      <c r="AN1512" s="24"/>
      <c r="AO1512" s="24"/>
      <c r="AP1512" s="24"/>
      <c r="AQ1512" s="24"/>
      <c r="AR1512" s="24"/>
      <c r="AS1512" s="24"/>
      <c r="AT1512" s="24"/>
      <c r="AU1512" s="24"/>
      <c r="AV1512" s="24"/>
      <c r="AW1512" s="24"/>
      <c r="AX1512" s="24"/>
    </row>
    <row r="1513" spans="4:50" x14ac:dyDescent="0.2">
      <c r="D1513" s="24"/>
      <c r="E1513" s="24"/>
      <c r="F1513" s="24"/>
      <c r="G1513" s="24"/>
      <c r="H1513" s="24"/>
      <c r="I1513" s="24"/>
      <c r="J1513" s="24"/>
      <c r="K1513" s="24"/>
      <c r="L1513" s="24"/>
      <c r="M1513" s="24"/>
      <c r="N1513" s="24"/>
      <c r="O1513" s="24"/>
      <c r="P1513" s="24"/>
      <c r="Q1513" s="24"/>
      <c r="R1513" s="24"/>
      <c r="S1513" s="24"/>
      <c r="T1513" s="24"/>
      <c r="U1513" s="24"/>
      <c r="V1513" s="24"/>
      <c r="W1513" s="24"/>
      <c r="X1513" s="24"/>
      <c r="Y1513" s="24"/>
      <c r="Z1513" s="24"/>
      <c r="AA1513" s="24"/>
      <c r="AB1513" s="24"/>
      <c r="AC1513" s="24"/>
      <c r="AD1513" s="24"/>
      <c r="AE1513" s="24"/>
      <c r="AF1513" s="24"/>
      <c r="AG1513" s="24"/>
      <c r="AH1513" s="24"/>
      <c r="AI1513" s="24"/>
      <c r="AJ1513" s="24"/>
      <c r="AK1513" s="24"/>
      <c r="AL1513" s="24"/>
      <c r="AM1513" s="24"/>
      <c r="AN1513" s="24"/>
      <c r="AO1513" s="24"/>
      <c r="AP1513" s="24"/>
      <c r="AQ1513" s="24"/>
      <c r="AR1513" s="24"/>
      <c r="AS1513" s="24"/>
      <c r="AT1513" s="24"/>
      <c r="AU1513" s="24"/>
      <c r="AV1513" s="24"/>
      <c r="AW1513" s="24"/>
      <c r="AX1513" s="24"/>
    </row>
    <row r="1514" spans="4:50" x14ac:dyDescent="0.2">
      <c r="D1514" s="24"/>
      <c r="E1514" s="24"/>
      <c r="F1514" s="24"/>
      <c r="G1514" s="24"/>
      <c r="H1514" s="24"/>
      <c r="I1514" s="24"/>
      <c r="J1514" s="24"/>
      <c r="K1514" s="24"/>
      <c r="L1514" s="24"/>
      <c r="M1514" s="24"/>
      <c r="N1514" s="24"/>
      <c r="O1514" s="24"/>
      <c r="P1514" s="24"/>
      <c r="Q1514" s="24"/>
      <c r="R1514" s="24"/>
      <c r="S1514" s="24"/>
      <c r="T1514" s="24"/>
      <c r="U1514" s="24"/>
      <c r="V1514" s="24"/>
      <c r="W1514" s="24"/>
      <c r="X1514" s="24"/>
      <c r="Y1514" s="24"/>
      <c r="Z1514" s="24"/>
      <c r="AA1514" s="24"/>
      <c r="AB1514" s="24"/>
      <c r="AC1514" s="24"/>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row>
    <row r="1515" spans="4:50" x14ac:dyDescent="0.2">
      <c r="D1515" s="24"/>
      <c r="E1515" s="24"/>
      <c r="F1515" s="24"/>
      <c r="G1515" s="24"/>
      <c r="H1515" s="24"/>
      <c r="I1515" s="24"/>
      <c r="J1515" s="24"/>
      <c r="K1515" s="24"/>
      <c r="L1515" s="24"/>
      <c r="M1515" s="24"/>
      <c r="N1515" s="24"/>
      <c r="O1515" s="24"/>
      <c r="P1515" s="24"/>
      <c r="Q1515" s="24"/>
      <c r="R1515" s="24"/>
      <c r="S1515" s="24"/>
      <c r="T1515" s="24"/>
      <c r="U1515" s="24"/>
      <c r="V1515" s="24"/>
      <c r="W1515" s="24"/>
      <c r="X1515" s="24"/>
      <c r="Y1515" s="24"/>
      <c r="Z1515" s="24"/>
      <c r="AA1515" s="24"/>
      <c r="AB1515" s="24"/>
      <c r="AC1515" s="24"/>
      <c r="AD1515" s="24"/>
      <c r="AE1515" s="24"/>
      <c r="AF1515" s="24"/>
      <c r="AG1515" s="24"/>
      <c r="AH1515" s="24"/>
      <c r="AI1515" s="24"/>
      <c r="AJ1515" s="24"/>
      <c r="AK1515" s="24"/>
      <c r="AL1515" s="24"/>
      <c r="AM1515" s="24"/>
      <c r="AN1515" s="24"/>
      <c r="AO1515" s="24"/>
      <c r="AP1515" s="24"/>
      <c r="AQ1515" s="24"/>
      <c r="AR1515" s="24"/>
      <c r="AS1515" s="24"/>
      <c r="AT1515" s="24"/>
      <c r="AU1515" s="24"/>
      <c r="AV1515" s="24"/>
      <c r="AW1515" s="24"/>
      <c r="AX1515" s="24"/>
    </row>
    <row r="1516" spans="4:50" x14ac:dyDescent="0.2">
      <c r="D1516" s="24"/>
      <c r="E1516" s="24"/>
      <c r="F1516" s="24"/>
      <c r="G1516" s="24"/>
      <c r="H1516" s="24"/>
      <c r="I1516" s="24"/>
      <c r="J1516" s="24"/>
      <c r="K1516" s="24"/>
      <c r="L1516" s="24"/>
      <c r="M1516" s="24"/>
      <c r="N1516" s="24"/>
      <c r="O1516" s="24"/>
      <c r="P1516" s="24"/>
      <c r="Q1516" s="24"/>
      <c r="R1516" s="24"/>
      <c r="S1516" s="24"/>
      <c r="T1516" s="24"/>
      <c r="U1516" s="24"/>
      <c r="V1516" s="24"/>
      <c r="W1516" s="24"/>
      <c r="X1516" s="24"/>
      <c r="Y1516" s="24"/>
      <c r="Z1516" s="24"/>
      <c r="AA1516" s="24"/>
      <c r="AB1516" s="24"/>
      <c r="AC1516" s="24"/>
      <c r="AD1516" s="24"/>
      <c r="AE1516" s="24"/>
      <c r="AF1516" s="24"/>
      <c r="AG1516" s="24"/>
      <c r="AH1516" s="24"/>
      <c r="AI1516" s="24"/>
      <c r="AJ1516" s="24"/>
      <c r="AK1516" s="24"/>
      <c r="AL1516" s="24"/>
      <c r="AM1516" s="24"/>
      <c r="AN1516" s="24"/>
      <c r="AO1516" s="24"/>
      <c r="AP1516" s="24"/>
      <c r="AQ1516" s="24"/>
      <c r="AR1516" s="24"/>
      <c r="AS1516" s="24"/>
      <c r="AT1516" s="24"/>
      <c r="AU1516" s="24"/>
      <c r="AV1516" s="24"/>
      <c r="AW1516" s="24"/>
      <c r="AX1516" s="24"/>
    </row>
    <row r="1517" spans="4:50" x14ac:dyDescent="0.2">
      <c r="D1517" s="24"/>
      <c r="E1517" s="24"/>
      <c r="F1517" s="24"/>
      <c r="G1517" s="24"/>
      <c r="H1517" s="24"/>
      <c r="I1517" s="24"/>
      <c r="J1517" s="24"/>
      <c r="K1517" s="24"/>
      <c r="L1517" s="24"/>
      <c r="M1517" s="24"/>
      <c r="N1517" s="24"/>
      <c r="O1517" s="24"/>
      <c r="P1517" s="24"/>
      <c r="Q1517" s="24"/>
      <c r="R1517" s="24"/>
      <c r="S1517" s="24"/>
      <c r="T1517" s="24"/>
      <c r="U1517" s="24"/>
      <c r="V1517" s="24"/>
      <c r="W1517" s="24"/>
      <c r="X1517" s="24"/>
      <c r="Y1517" s="24"/>
      <c r="Z1517" s="24"/>
      <c r="AA1517" s="24"/>
      <c r="AB1517" s="24"/>
      <c r="AC1517" s="24"/>
      <c r="AD1517" s="24"/>
      <c r="AE1517" s="24"/>
      <c r="AF1517" s="24"/>
      <c r="AG1517" s="24"/>
      <c r="AH1517" s="24"/>
      <c r="AI1517" s="24"/>
      <c r="AJ1517" s="24"/>
      <c r="AK1517" s="24"/>
      <c r="AL1517" s="24"/>
      <c r="AM1517" s="24"/>
      <c r="AN1517" s="24"/>
      <c r="AO1517" s="24"/>
      <c r="AP1517" s="24"/>
      <c r="AQ1517" s="24"/>
      <c r="AR1517" s="24"/>
      <c r="AS1517" s="24"/>
      <c r="AT1517" s="24"/>
      <c r="AU1517" s="24"/>
      <c r="AV1517" s="24"/>
      <c r="AW1517" s="24"/>
      <c r="AX1517" s="24"/>
    </row>
    <row r="1518" spans="4:50" x14ac:dyDescent="0.2">
      <c r="D1518" s="24"/>
      <c r="E1518" s="24"/>
      <c r="F1518" s="24"/>
      <c r="G1518" s="24"/>
      <c r="H1518" s="24"/>
      <c r="I1518" s="24"/>
      <c r="J1518" s="24"/>
      <c r="K1518" s="24"/>
      <c r="L1518" s="24"/>
      <c r="M1518" s="24"/>
      <c r="N1518" s="24"/>
      <c r="O1518" s="24"/>
      <c r="P1518" s="24"/>
      <c r="Q1518" s="24"/>
      <c r="R1518" s="24"/>
      <c r="S1518" s="24"/>
      <c r="T1518" s="24"/>
      <c r="U1518" s="24"/>
      <c r="V1518" s="24"/>
      <c r="W1518" s="24"/>
      <c r="X1518" s="24"/>
      <c r="Y1518" s="24"/>
      <c r="Z1518" s="24"/>
      <c r="AA1518" s="24"/>
      <c r="AB1518" s="24"/>
      <c r="AC1518" s="24"/>
      <c r="AD1518" s="24"/>
      <c r="AE1518" s="24"/>
      <c r="AF1518" s="24"/>
      <c r="AG1518" s="24"/>
      <c r="AH1518" s="24"/>
      <c r="AI1518" s="24"/>
      <c r="AJ1518" s="24"/>
      <c r="AK1518" s="24"/>
      <c r="AL1518" s="24"/>
      <c r="AM1518" s="24"/>
      <c r="AN1518" s="24"/>
      <c r="AO1518" s="24"/>
      <c r="AP1518" s="24"/>
      <c r="AQ1518" s="24"/>
      <c r="AR1518" s="24"/>
      <c r="AS1518" s="24"/>
      <c r="AT1518" s="24"/>
      <c r="AU1518" s="24"/>
      <c r="AV1518" s="24"/>
      <c r="AW1518" s="24"/>
      <c r="AX1518" s="24"/>
    </row>
    <row r="1519" spans="4:50" x14ac:dyDescent="0.2">
      <c r="D1519" s="24"/>
      <c r="E1519" s="24"/>
      <c r="F1519" s="24"/>
      <c r="G1519" s="24"/>
      <c r="H1519" s="24"/>
      <c r="I1519" s="24"/>
      <c r="J1519" s="24"/>
      <c r="K1519" s="24"/>
      <c r="L1519" s="24"/>
      <c r="M1519" s="24"/>
      <c r="N1519" s="24"/>
      <c r="O1519" s="24"/>
      <c r="P1519" s="24"/>
      <c r="Q1519" s="24"/>
      <c r="R1519" s="24"/>
      <c r="S1519" s="24"/>
      <c r="T1519" s="24"/>
      <c r="U1519" s="24"/>
      <c r="V1519" s="24"/>
      <c r="W1519" s="24"/>
      <c r="X1519" s="24"/>
      <c r="Y1519" s="24"/>
      <c r="Z1519" s="24"/>
      <c r="AA1519" s="24"/>
      <c r="AB1519" s="24"/>
      <c r="AC1519" s="24"/>
      <c r="AD1519" s="24"/>
      <c r="AE1519" s="24"/>
      <c r="AF1519" s="24"/>
      <c r="AG1519" s="24"/>
      <c r="AH1519" s="24"/>
      <c r="AI1519" s="24"/>
      <c r="AJ1519" s="24"/>
      <c r="AK1519" s="24"/>
      <c r="AL1519" s="24"/>
      <c r="AM1519" s="24"/>
      <c r="AN1519" s="24"/>
      <c r="AO1519" s="24"/>
      <c r="AP1519" s="24"/>
      <c r="AQ1519" s="24"/>
      <c r="AR1519" s="24"/>
      <c r="AS1519" s="24"/>
      <c r="AT1519" s="24"/>
      <c r="AU1519" s="24"/>
      <c r="AV1519" s="24"/>
      <c r="AW1519" s="24"/>
      <c r="AX1519" s="24"/>
    </row>
    <row r="1520" spans="4:50" x14ac:dyDescent="0.2">
      <c r="D1520" s="24"/>
      <c r="E1520" s="24"/>
      <c r="F1520" s="24"/>
      <c r="G1520" s="24"/>
      <c r="H1520" s="24"/>
      <c r="I1520" s="24"/>
      <c r="J1520" s="24"/>
      <c r="K1520" s="24"/>
      <c r="L1520" s="24"/>
      <c r="M1520" s="24"/>
      <c r="N1520" s="24"/>
      <c r="O1520" s="24"/>
      <c r="P1520" s="24"/>
      <c r="Q1520" s="24"/>
      <c r="R1520" s="24"/>
      <c r="S1520" s="24"/>
      <c r="T1520" s="24"/>
      <c r="U1520" s="24"/>
      <c r="V1520" s="24"/>
      <c r="W1520" s="24"/>
      <c r="X1520" s="24"/>
      <c r="Y1520" s="24"/>
      <c r="Z1520" s="24"/>
      <c r="AA1520" s="24"/>
      <c r="AB1520" s="24"/>
      <c r="AC1520" s="24"/>
      <c r="AD1520" s="24"/>
      <c r="AE1520" s="24"/>
      <c r="AF1520" s="24"/>
      <c r="AG1520" s="24"/>
      <c r="AH1520" s="24"/>
      <c r="AI1520" s="24"/>
      <c r="AJ1520" s="24"/>
      <c r="AK1520" s="24"/>
      <c r="AL1520" s="24"/>
      <c r="AM1520" s="24"/>
      <c r="AN1520" s="24"/>
      <c r="AO1520" s="24"/>
      <c r="AP1520" s="24"/>
      <c r="AQ1520" s="24"/>
      <c r="AR1520" s="24"/>
      <c r="AS1520" s="24"/>
      <c r="AT1520" s="24"/>
      <c r="AU1520" s="24"/>
      <c r="AV1520" s="24"/>
      <c r="AW1520" s="24"/>
      <c r="AX1520" s="24"/>
    </row>
    <row r="1521" spans="4:50" x14ac:dyDescent="0.2">
      <c r="D1521" s="24"/>
      <c r="E1521" s="24"/>
      <c r="F1521" s="24"/>
      <c r="G1521" s="24"/>
      <c r="H1521" s="24"/>
      <c r="I1521" s="24"/>
      <c r="J1521" s="24"/>
      <c r="K1521" s="24"/>
      <c r="L1521" s="24"/>
      <c r="M1521" s="24"/>
      <c r="N1521" s="24"/>
      <c r="O1521" s="24"/>
      <c r="P1521" s="24"/>
      <c r="Q1521" s="24"/>
      <c r="R1521" s="24"/>
      <c r="S1521" s="24"/>
      <c r="T1521" s="24"/>
      <c r="U1521" s="24"/>
      <c r="V1521" s="24"/>
      <c r="W1521" s="24"/>
      <c r="X1521" s="24"/>
      <c r="Y1521" s="24"/>
      <c r="Z1521" s="24"/>
      <c r="AA1521" s="24"/>
      <c r="AB1521" s="24"/>
      <c r="AC1521" s="24"/>
      <c r="AD1521" s="24"/>
      <c r="AE1521" s="24"/>
      <c r="AF1521" s="24"/>
      <c r="AG1521" s="24"/>
      <c r="AH1521" s="24"/>
      <c r="AI1521" s="24"/>
      <c r="AJ1521" s="24"/>
      <c r="AK1521" s="24"/>
      <c r="AL1521" s="24"/>
      <c r="AM1521" s="24"/>
      <c r="AN1521" s="24"/>
      <c r="AO1521" s="24"/>
      <c r="AP1521" s="24"/>
      <c r="AQ1521" s="24"/>
      <c r="AR1521" s="24"/>
      <c r="AS1521" s="24"/>
      <c r="AT1521" s="24"/>
      <c r="AU1521" s="24"/>
      <c r="AV1521" s="24"/>
      <c r="AW1521" s="24"/>
      <c r="AX1521" s="24"/>
    </row>
    <row r="1522" spans="4:50" x14ac:dyDescent="0.2">
      <c r="D1522" s="24"/>
      <c r="E1522" s="24"/>
      <c r="F1522" s="24"/>
      <c r="G1522" s="24"/>
      <c r="H1522" s="24"/>
      <c r="I1522" s="24"/>
      <c r="J1522" s="24"/>
      <c r="K1522" s="24"/>
      <c r="L1522" s="24"/>
      <c r="M1522" s="24"/>
      <c r="N1522" s="24"/>
      <c r="O1522" s="24"/>
      <c r="P1522" s="24"/>
      <c r="Q1522" s="24"/>
      <c r="R1522" s="24"/>
      <c r="S1522" s="24"/>
      <c r="T1522" s="24"/>
      <c r="U1522" s="24"/>
      <c r="V1522" s="24"/>
      <c r="W1522" s="24"/>
      <c r="X1522" s="24"/>
      <c r="Y1522" s="24"/>
      <c r="Z1522" s="24"/>
      <c r="AA1522" s="24"/>
      <c r="AB1522" s="24"/>
      <c r="AC1522" s="24"/>
      <c r="AD1522" s="24"/>
      <c r="AE1522" s="24"/>
      <c r="AF1522" s="24"/>
      <c r="AG1522" s="24"/>
      <c r="AH1522" s="24"/>
      <c r="AI1522" s="24"/>
      <c r="AJ1522" s="24"/>
      <c r="AK1522" s="24"/>
      <c r="AL1522" s="24"/>
      <c r="AM1522" s="24"/>
      <c r="AN1522" s="24"/>
      <c r="AO1522" s="24"/>
      <c r="AP1522" s="24"/>
      <c r="AQ1522" s="24"/>
      <c r="AR1522" s="24"/>
      <c r="AS1522" s="24"/>
      <c r="AT1522" s="24"/>
      <c r="AU1522" s="24"/>
      <c r="AV1522" s="24"/>
      <c r="AW1522" s="24"/>
      <c r="AX1522" s="24"/>
    </row>
    <row r="1523" spans="4:50" x14ac:dyDescent="0.2">
      <c r="D1523" s="24"/>
      <c r="E1523" s="24"/>
      <c r="F1523" s="24"/>
      <c r="G1523" s="24"/>
      <c r="H1523" s="24"/>
      <c r="I1523" s="24"/>
      <c r="J1523" s="24"/>
      <c r="K1523" s="24"/>
      <c r="L1523" s="24"/>
      <c r="M1523" s="24"/>
      <c r="N1523" s="24"/>
      <c r="O1523" s="24"/>
      <c r="P1523" s="24"/>
      <c r="Q1523" s="24"/>
      <c r="R1523" s="24"/>
      <c r="S1523" s="24"/>
      <c r="T1523" s="24"/>
      <c r="U1523" s="24"/>
      <c r="V1523" s="24"/>
      <c r="W1523" s="24"/>
      <c r="X1523" s="24"/>
      <c r="Y1523" s="24"/>
      <c r="Z1523" s="24"/>
      <c r="AA1523" s="24"/>
      <c r="AB1523" s="24"/>
      <c r="AC1523" s="24"/>
      <c r="AD1523" s="24"/>
      <c r="AE1523" s="24"/>
      <c r="AF1523" s="24"/>
      <c r="AG1523" s="24"/>
      <c r="AH1523" s="24"/>
      <c r="AI1523" s="24"/>
      <c r="AJ1523" s="24"/>
      <c r="AK1523" s="24"/>
      <c r="AL1523" s="24"/>
      <c r="AM1523" s="24"/>
      <c r="AN1523" s="24"/>
      <c r="AO1523" s="24"/>
      <c r="AP1523" s="24"/>
      <c r="AQ1523" s="24"/>
      <c r="AR1523" s="24"/>
      <c r="AS1523" s="24"/>
      <c r="AT1523" s="24"/>
      <c r="AU1523" s="24"/>
      <c r="AV1523" s="24"/>
      <c r="AW1523" s="24"/>
      <c r="AX1523" s="24"/>
    </row>
    <row r="1524" spans="4:50" x14ac:dyDescent="0.2">
      <c r="D1524" s="24"/>
      <c r="E1524" s="24"/>
      <c r="F1524" s="24"/>
      <c r="G1524" s="24"/>
      <c r="H1524" s="24"/>
      <c r="I1524" s="24"/>
      <c r="J1524" s="24"/>
      <c r="K1524" s="24"/>
      <c r="L1524" s="24"/>
      <c r="M1524" s="24"/>
      <c r="N1524" s="24"/>
      <c r="O1524" s="24"/>
      <c r="P1524" s="24"/>
      <c r="Q1524" s="24"/>
      <c r="R1524" s="24"/>
      <c r="S1524" s="24"/>
      <c r="T1524" s="24"/>
      <c r="U1524" s="24"/>
      <c r="V1524" s="24"/>
      <c r="W1524" s="24"/>
      <c r="X1524" s="24"/>
      <c r="Y1524" s="24"/>
      <c r="Z1524" s="24"/>
      <c r="AA1524" s="24"/>
      <c r="AB1524" s="24"/>
      <c r="AC1524" s="24"/>
      <c r="AD1524" s="24"/>
      <c r="AE1524" s="24"/>
      <c r="AF1524" s="24"/>
      <c r="AG1524" s="24"/>
      <c r="AH1524" s="24"/>
      <c r="AI1524" s="24"/>
      <c r="AJ1524" s="24"/>
      <c r="AK1524" s="24"/>
      <c r="AL1524" s="24"/>
      <c r="AM1524" s="24"/>
      <c r="AN1524" s="24"/>
      <c r="AO1524" s="24"/>
      <c r="AP1524" s="24"/>
      <c r="AQ1524" s="24"/>
      <c r="AR1524" s="24"/>
      <c r="AS1524" s="24"/>
      <c r="AT1524" s="24"/>
      <c r="AU1524" s="24"/>
      <c r="AV1524" s="24"/>
      <c r="AW1524" s="24"/>
      <c r="AX1524" s="24"/>
    </row>
    <row r="1525" spans="4:50" x14ac:dyDescent="0.2">
      <c r="D1525" s="24"/>
      <c r="E1525" s="24"/>
      <c r="F1525" s="24"/>
      <c r="G1525" s="24"/>
      <c r="H1525" s="24"/>
      <c r="I1525" s="24"/>
      <c r="J1525" s="24"/>
      <c r="K1525" s="24"/>
      <c r="L1525" s="24"/>
      <c r="M1525" s="24"/>
      <c r="N1525" s="24"/>
      <c r="O1525" s="24"/>
      <c r="P1525" s="24"/>
      <c r="Q1525" s="24"/>
      <c r="R1525" s="24"/>
      <c r="S1525" s="24"/>
      <c r="T1525" s="24"/>
      <c r="U1525" s="24"/>
      <c r="V1525" s="24"/>
      <c r="W1525" s="24"/>
      <c r="X1525" s="24"/>
      <c r="Y1525" s="24"/>
      <c r="Z1525" s="24"/>
      <c r="AA1525" s="24"/>
      <c r="AB1525" s="24"/>
      <c r="AC1525" s="24"/>
      <c r="AD1525" s="24"/>
      <c r="AE1525" s="24"/>
      <c r="AF1525" s="24"/>
      <c r="AG1525" s="24"/>
      <c r="AH1525" s="24"/>
      <c r="AI1525" s="24"/>
      <c r="AJ1525" s="24"/>
      <c r="AK1525" s="24"/>
      <c r="AL1525" s="24"/>
      <c r="AM1525" s="24"/>
      <c r="AN1525" s="24"/>
      <c r="AO1525" s="24"/>
      <c r="AP1525" s="24"/>
      <c r="AQ1525" s="24"/>
      <c r="AR1525" s="24"/>
      <c r="AS1525" s="24"/>
      <c r="AT1525" s="24"/>
      <c r="AU1525" s="24"/>
      <c r="AV1525" s="24"/>
      <c r="AW1525" s="24"/>
      <c r="AX1525" s="24"/>
    </row>
    <row r="1526" spans="4:50" x14ac:dyDescent="0.2">
      <c r="D1526" s="24"/>
      <c r="E1526" s="24"/>
      <c r="F1526" s="24"/>
      <c r="G1526" s="24"/>
      <c r="H1526" s="24"/>
      <c r="I1526" s="24"/>
      <c r="J1526" s="24"/>
      <c r="K1526" s="24"/>
      <c r="L1526" s="24"/>
      <c r="M1526" s="24"/>
      <c r="N1526" s="24"/>
      <c r="O1526" s="24"/>
      <c r="P1526" s="24"/>
      <c r="Q1526" s="24"/>
      <c r="R1526" s="24"/>
      <c r="S1526" s="24"/>
      <c r="T1526" s="24"/>
      <c r="U1526" s="24"/>
      <c r="V1526" s="24"/>
      <c r="W1526" s="24"/>
      <c r="X1526" s="24"/>
      <c r="Y1526" s="24"/>
      <c r="Z1526" s="24"/>
      <c r="AA1526" s="24"/>
      <c r="AB1526" s="24"/>
      <c r="AC1526" s="24"/>
      <c r="AD1526" s="24"/>
      <c r="AE1526" s="24"/>
      <c r="AF1526" s="24"/>
      <c r="AG1526" s="24"/>
      <c r="AH1526" s="24"/>
      <c r="AI1526" s="24"/>
      <c r="AJ1526" s="24"/>
      <c r="AK1526" s="24"/>
      <c r="AL1526" s="24"/>
      <c r="AM1526" s="24"/>
      <c r="AN1526" s="24"/>
      <c r="AO1526" s="24"/>
      <c r="AP1526" s="24"/>
      <c r="AQ1526" s="24"/>
      <c r="AR1526" s="24"/>
      <c r="AS1526" s="24"/>
      <c r="AT1526" s="24"/>
      <c r="AU1526" s="24"/>
      <c r="AV1526" s="24"/>
      <c r="AW1526" s="24"/>
      <c r="AX1526" s="24"/>
    </row>
    <row r="1527" spans="4:50" x14ac:dyDescent="0.2">
      <c r="D1527" s="24"/>
      <c r="E1527" s="24"/>
      <c r="F1527" s="24"/>
      <c r="G1527" s="24"/>
      <c r="H1527" s="24"/>
      <c r="I1527" s="24"/>
      <c r="J1527" s="24"/>
      <c r="K1527" s="24"/>
      <c r="L1527" s="24"/>
      <c r="M1527" s="24"/>
      <c r="N1527" s="24"/>
      <c r="O1527" s="24"/>
      <c r="P1527" s="24"/>
      <c r="Q1527" s="24"/>
      <c r="R1527" s="24"/>
      <c r="S1527" s="24"/>
      <c r="T1527" s="24"/>
      <c r="U1527" s="24"/>
      <c r="V1527" s="24"/>
      <c r="W1527" s="24"/>
      <c r="X1527" s="24"/>
      <c r="Y1527" s="24"/>
      <c r="Z1527" s="24"/>
      <c r="AA1527" s="24"/>
      <c r="AB1527" s="24"/>
      <c r="AC1527" s="24"/>
      <c r="AD1527" s="24"/>
      <c r="AE1527" s="24"/>
      <c r="AF1527" s="24"/>
      <c r="AG1527" s="24"/>
      <c r="AH1527" s="24"/>
      <c r="AI1527" s="24"/>
      <c r="AJ1527" s="24"/>
      <c r="AK1527" s="24"/>
      <c r="AL1527" s="24"/>
      <c r="AM1527" s="24"/>
      <c r="AN1527" s="24"/>
      <c r="AO1527" s="24"/>
      <c r="AP1527" s="24"/>
      <c r="AQ1527" s="24"/>
      <c r="AR1527" s="24"/>
      <c r="AS1527" s="24"/>
      <c r="AT1527" s="24"/>
      <c r="AU1527" s="24"/>
      <c r="AV1527" s="24"/>
      <c r="AW1527" s="24"/>
      <c r="AX1527" s="24"/>
    </row>
    <row r="1528" spans="4:50" x14ac:dyDescent="0.2">
      <c r="D1528" s="24"/>
      <c r="E1528" s="24"/>
      <c r="F1528" s="24"/>
      <c r="G1528" s="24"/>
      <c r="H1528" s="24"/>
      <c r="I1528" s="24"/>
      <c r="J1528" s="24"/>
      <c r="K1528" s="24"/>
      <c r="L1528" s="24"/>
      <c r="M1528" s="24"/>
      <c r="N1528" s="24"/>
      <c r="O1528" s="24"/>
      <c r="P1528" s="24"/>
      <c r="Q1528" s="24"/>
      <c r="R1528" s="24"/>
      <c r="S1528" s="24"/>
      <c r="T1528" s="24"/>
      <c r="U1528" s="24"/>
      <c r="V1528" s="24"/>
      <c r="W1528" s="24"/>
      <c r="X1528" s="24"/>
      <c r="Y1528" s="24"/>
      <c r="Z1528" s="24"/>
      <c r="AA1528" s="24"/>
      <c r="AB1528" s="24"/>
      <c r="AC1528" s="24"/>
      <c r="AD1528" s="24"/>
      <c r="AE1528" s="24"/>
      <c r="AF1528" s="24"/>
      <c r="AG1528" s="24"/>
      <c r="AH1528" s="24"/>
      <c r="AI1528" s="24"/>
      <c r="AJ1528" s="24"/>
      <c r="AK1528" s="24"/>
      <c r="AL1528" s="24"/>
      <c r="AM1528" s="24"/>
      <c r="AN1528" s="24"/>
      <c r="AO1528" s="24"/>
      <c r="AP1528" s="24"/>
      <c r="AQ1528" s="24"/>
      <c r="AR1528" s="24"/>
      <c r="AS1528" s="24"/>
      <c r="AT1528" s="24"/>
      <c r="AU1528" s="24"/>
      <c r="AV1528" s="24"/>
      <c r="AW1528" s="24"/>
      <c r="AX1528" s="24"/>
    </row>
    <row r="1529" spans="4:50" x14ac:dyDescent="0.2">
      <c r="D1529" s="24"/>
      <c r="E1529" s="24"/>
      <c r="F1529" s="24"/>
      <c r="G1529" s="24"/>
      <c r="H1529" s="24"/>
      <c r="I1529" s="24"/>
      <c r="J1529" s="24"/>
      <c r="K1529" s="24"/>
      <c r="L1529" s="24"/>
      <c r="M1529" s="24"/>
      <c r="N1529" s="24"/>
      <c r="O1529" s="24"/>
      <c r="P1529" s="24"/>
      <c r="Q1529" s="24"/>
      <c r="R1529" s="24"/>
      <c r="S1529" s="24"/>
      <c r="T1529" s="24"/>
      <c r="U1529" s="24"/>
      <c r="V1529" s="24"/>
      <c r="W1529" s="24"/>
      <c r="X1529" s="24"/>
      <c r="Y1529" s="24"/>
      <c r="Z1529" s="24"/>
      <c r="AA1529" s="24"/>
      <c r="AB1529" s="24"/>
      <c r="AC1529" s="24"/>
      <c r="AD1529" s="24"/>
      <c r="AE1529" s="24"/>
      <c r="AF1529" s="24"/>
      <c r="AG1529" s="24"/>
      <c r="AH1529" s="24"/>
      <c r="AI1529" s="24"/>
      <c r="AJ1529" s="24"/>
      <c r="AK1529" s="24"/>
      <c r="AL1529" s="24"/>
      <c r="AM1529" s="24"/>
      <c r="AN1529" s="24"/>
      <c r="AO1529" s="24"/>
      <c r="AP1529" s="24"/>
      <c r="AQ1529" s="24"/>
      <c r="AR1529" s="24"/>
      <c r="AS1529" s="24"/>
      <c r="AT1529" s="24"/>
      <c r="AU1529" s="24"/>
      <c r="AV1529" s="24"/>
      <c r="AW1529" s="24"/>
      <c r="AX1529" s="24"/>
    </row>
    <row r="1530" spans="4:50" x14ac:dyDescent="0.2">
      <c r="D1530" s="24"/>
      <c r="E1530" s="24"/>
      <c r="F1530" s="24"/>
      <c r="G1530" s="24"/>
      <c r="H1530" s="24"/>
      <c r="I1530" s="24"/>
      <c r="J1530" s="24"/>
      <c r="K1530" s="24"/>
      <c r="L1530" s="24"/>
      <c r="M1530" s="24"/>
      <c r="N1530" s="24"/>
      <c r="O1530" s="24"/>
      <c r="P1530" s="24"/>
      <c r="Q1530" s="24"/>
      <c r="R1530" s="24"/>
      <c r="S1530" s="24"/>
      <c r="T1530" s="24"/>
      <c r="U1530" s="24"/>
      <c r="V1530" s="24"/>
      <c r="W1530" s="24"/>
      <c r="X1530" s="24"/>
      <c r="Y1530" s="24"/>
      <c r="Z1530" s="24"/>
      <c r="AA1530" s="24"/>
      <c r="AB1530" s="24"/>
      <c r="AC1530" s="24"/>
      <c r="AD1530" s="24"/>
      <c r="AE1530" s="24"/>
      <c r="AF1530" s="24"/>
      <c r="AG1530" s="24"/>
      <c r="AH1530" s="24"/>
      <c r="AI1530" s="24"/>
      <c r="AJ1530" s="24"/>
      <c r="AK1530" s="24"/>
      <c r="AL1530" s="24"/>
      <c r="AM1530" s="24"/>
      <c r="AN1530" s="24"/>
      <c r="AO1530" s="24"/>
      <c r="AP1530" s="24"/>
      <c r="AQ1530" s="24"/>
      <c r="AR1530" s="24"/>
      <c r="AS1530" s="24"/>
      <c r="AT1530" s="24"/>
      <c r="AU1530" s="24"/>
      <c r="AV1530" s="24"/>
      <c r="AW1530" s="24"/>
      <c r="AX1530" s="24"/>
    </row>
    <row r="1531" spans="4:50" x14ac:dyDescent="0.2">
      <c r="D1531" s="24"/>
      <c r="E1531" s="24"/>
      <c r="F1531" s="24"/>
      <c r="G1531" s="24"/>
      <c r="H1531" s="24"/>
      <c r="I1531" s="24"/>
      <c r="J1531" s="24"/>
      <c r="K1531" s="24"/>
      <c r="L1531" s="24"/>
      <c r="M1531" s="24"/>
      <c r="N1531" s="24"/>
      <c r="O1531" s="24"/>
      <c r="P1531" s="24"/>
      <c r="Q1531" s="24"/>
      <c r="R1531" s="24"/>
      <c r="S1531" s="24"/>
      <c r="T1531" s="24"/>
      <c r="U1531" s="24"/>
      <c r="V1531" s="24"/>
      <c r="W1531" s="24"/>
      <c r="X1531" s="24"/>
      <c r="Y1531" s="24"/>
      <c r="Z1531" s="24"/>
      <c r="AA1531" s="24"/>
      <c r="AB1531" s="24"/>
      <c r="AC1531" s="24"/>
      <c r="AD1531" s="24"/>
      <c r="AE1531" s="24"/>
      <c r="AF1531" s="24"/>
      <c r="AG1531" s="24"/>
      <c r="AH1531" s="24"/>
      <c r="AI1531" s="24"/>
      <c r="AJ1531" s="24"/>
      <c r="AK1531" s="24"/>
      <c r="AL1531" s="24"/>
      <c r="AM1531" s="24"/>
      <c r="AN1531" s="24"/>
      <c r="AO1531" s="24"/>
      <c r="AP1531" s="24"/>
      <c r="AQ1531" s="24"/>
      <c r="AR1531" s="24"/>
      <c r="AS1531" s="24"/>
      <c r="AT1531" s="24"/>
      <c r="AU1531" s="24"/>
      <c r="AV1531" s="24"/>
      <c r="AW1531" s="24"/>
      <c r="AX1531" s="24"/>
    </row>
    <row r="1048395" spans="14:14" ht="16" thickBot="1" x14ac:dyDescent="0.25">
      <c r="N1048395"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Q84"/>
  <sheetViews>
    <sheetView topLeftCell="A75" zoomScale="125" zoomScaleNormal="115" zoomScalePageLayoutView="115" workbookViewId="0">
      <selection activeCell="O19" sqref="O19"/>
    </sheetView>
  </sheetViews>
  <sheetFormatPr baseColWidth="10" defaultColWidth="8.83203125" defaultRowHeight="15" x14ac:dyDescent="0.2"/>
  <cols>
    <col min="1" max="1" width="39" customWidth="1"/>
    <col min="4" max="4" width="20.1640625" customWidth="1"/>
    <col min="11" max="11" width="24.33203125" customWidth="1"/>
  </cols>
  <sheetData>
    <row r="1" spans="1:17" x14ac:dyDescent="0.2">
      <c r="A1" s="28" t="s">
        <v>175</v>
      </c>
      <c r="B1" s="5" t="s">
        <v>169</v>
      </c>
      <c r="C1" s="5"/>
      <c r="D1" s="5"/>
      <c r="E1" s="20"/>
    </row>
    <row r="2" spans="1:17" x14ac:dyDescent="0.2">
      <c r="A2" s="5" t="s">
        <v>168</v>
      </c>
      <c r="B2" s="5" t="s">
        <v>154</v>
      </c>
      <c r="C2" s="5" t="s">
        <v>41</v>
      </c>
      <c r="D2" s="6" t="s">
        <v>40</v>
      </c>
      <c r="E2" s="20"/>
      <c r="L2" s="5" t="s">
        <v>163</v>
      </c>
      <c r="M2" s="5" t="s">
        <v>162</v>
      </c>
      <c r="P2" s="5" t="s">
        <v>39</v>
      </c>
      <c r="Q2">
        <f>INDEX(K3:M24,MATCH(P2,K3:K24,0),3)</f>
        <v>2.1800000000000002</v>
      </c>
    </row>
    <row r="3" spans="1:17" x14ac:dyDescent="0.2">
      <c r="A3" s="19" t="s">
        <v>167</v>
      </c>
      <c r="B3" s="22"/>
      <c r="C3" s="22"/>
      <c r="D3" s="22"/>
      <c r="E3" s="21"/>
      <c r="F3" s="21"/>
      <c r="K3" s="5" t="s">
        <v>39</v>
      </c>
      <c r="L3" s="5">
        <v>-1.8781000000000001</v>
      </c>
      <c r="M3" s="5">
        <v>2.1800000000000002</v>
      </c>
      <c r="N3" s="5"/>
    </row>
    <row r="4" spans="1:17" x14ac:dyDescent="0.2">
      <c r="A4" s="5" t="s">
        <v>39</v>
      </c>
      <c r="B4" s="5">
        <v>-1.8781000000000001</v>
      </c>
      <c r="C4" s="5">
        <v>2.1800000000000002</v>
      </c>
      <c r="D4" s="5">
        <v>0.94</v>
      </c>
      <c r="E4" s="12"/>
      <c r="K4" s="5" t="s">
        <v>38</v>
      </c>
      <c r="L4" s="5">
        <v>-5.2210000000000001</v>
      </c>
      <c r="M4" s="5">
        <v>2.4300000000000002</v>
      </c>
      <c r="N4" s="5"/>
    </row>
    <row r="5" spans="1:17" x14ac:dyDescent="0.2">
      <c r="A5" s="18" t="s">
        <v>38</v>
      </c>
      <c r="B5" s="5">
        <v>-5.2210000000000001</v>
      </c>
      <c r="C5" s="5">
        <v>2.4300000000000002</v>
      </c>
      <c r="D5" s="5">
        <v>0.96</v>
      </c>
      <c r="E5" s="12"/>
      <c r="K5" s="5" t="s">
        <v>37</v>
      </c>
      <c r="L5" s="5">
        <v>-5.0209999999999999</v>
      </c>
      <c r="M5" s="5">
        <v>2.88</v>
      </c>
      <c r="N5" s="5"/>
    </row>
    <row r="6" spans="1:17" x14ac:dyDescent="0.2">
      <c r="A6" s="25" t="s">
        <v>113</v>
      </c>
      <c r="B6" s="5">
        <v>-5.2210000000000001</v>
      </c>
      <c r="C6" s="5">
        <v>2.4300000000000002</v>
      </c>
      <c r="D6" s="5">
        <v>0.96</v>
      </c>
      <c r="E6" s="12"/>
      <c r="K6" s="5" t="s">
        <v>36</v>
      </c>
      <c r="L6" s="5">
        <v>-3.4609999999999999</v>
      </c>
      <c r="M6" s="5">
        <v>2.4</v>
      </c>
      <c r="N6" s="5"/>
    </row>
    <row r="7" spans="1:17" x14ac:dyDescent="0.2">
      <c r="A7" s="5" t="s">
        <v>37</v>
      </c>
      <c r="B7" s="5">
        <v>-5.0209999999999999</v>
      </c>
      <c r="C7" s="5">
        <v>2.88</v>
      </c>
      <c r="D7" s="5">
        <v>0.94</v>
      </c>
      <c r="E7" s="12"/>
      <c r="K7" s="5" t="s">
        <v>166</v>
      </c>
      <c r="L7" s="5">
        <v>-5.843</v>
      </c>
      <c r="M7" s="5">
        <v>2.75</v>
      </c>
      <c r="N7" s="5"/>
    </row>
    <row r="8" spans="1:17" x14ac:dyDescent="0.2">
      <c r="A8" s="5" t="s">
        <v>36</v>
      </c>
      <c r="B8" s="5">
        <v>-3.4609999999999999</v>
      </c>
      <c r="C8" s="5">
        <v>2.4</v>
      </c>
      <c r="D8" s="5">
        <v>0.93</v>
      </c>
      <c r="E8" s="12"/>
      <c r="K8" s="5" t="s">
        <v>159</v>
      </c>
      <c r="L8" s="5">
        <v>-4.2690000000000001</v>
      </c>
      <c r="M8" s="5">
        <v>2.78</v>
      </c>
      <c r="N8" s="5"/>
    </row>
    <row r="9" spans="1:17" x14ac:dyDescent="0.2">
      <c r="A9" s="5" t="s">
        <v>166</v>
      </c>
      <c r="B9" s="5">
        <v>-5.843</v>
      </c>
      <c r="C9" s="5">
        <v>2.75</v>
      </c>
      <c r="D9" s="5">
        <v>0.95</v>
      </c>
      <c r="K9" s="5" t="s">
        <v>35</v>
      </c>
      <c r="L9" s="5">
        <v>-6.0750000000000002</v>
      </c>
      <c r="M9" s="5">
        <v>3.39</v>
      </c>
      <c r="N9" s="5"/>
    </row>
    <row r="10" spans="1:17" x14ac:dyDescent="0.2">
      <c r="A10" s="5" t="s">
        <v>159</v>
      </c>
      <c r="B10" s="5">
        <v>-4.2690000000000001</v>
      </c>
      <c r="C10" s="5">
        <v>2.78</v>
      </c>
      <c r="D10" s="5">
        <v>0.94</v>
      </c>
      <c r="K10" s="5" t="s">
        <v>34</v>
      </c>
      <c r="L10" s="5">
        <v>-6.266</v>
      </c>
      <c r="M10" s="5">
        <v>3.12</v>
      </c>
      <c r="N10" s="5"/>
    </row>
    <row r="11" spans="1:17" x14ac:dyDescent="0.2">
      <c r="A11" s="5" t="s">
        <v>35</v>
      </c>
      <c r="B11" s="5">
        <v>-6.0750000000000002</v>
      </c>
      <c r="C11" s="5">
        <v>3.39</v>
      </c>
      <c r="D11" s="5">
        <v>0.95</v>
      </c>
      <c r="K11" t="s">
        <v>111</v>
      </c>
      <c r="L11">
        <v>-4.2686979493668789</v>
      </c>
      <c r="M11">
        <v>2.4900000000000002</v>
      </c>
    </row>
    <row r="12" spans="1:17" x14ac:dyDescent="0.2">
      <c r="A12" s="5" t="s">
        <v>34</v>
      </c>
      <c r="B12" s="5">
        <v>-6.266</v>
      </c>
      <c r="C12" s="5">
        <v>3.12</v>
      </c>
      <c r="D12" s="5">
        <v>0.83</v>
      </c>
      <c r="K12" t="s">
        <v>160</v>
      </c>
      <c r="L12">
        <v>-4.4228486291941369</v>
      </c>
      <c r="M12">
        <v>2.69</v>
      </c>
    </row>
    <row r="13" spans="1:17" x14ac:dyDescent="0.2">
      <c r="A13" s="28" t="s">
        <v>165</v>
      </c>
      <c r="B13" s="5"/>
      <c r="C13" s="5"/>
      <c r="D13" s="5"/>
      <c r="K13" t="s">
        <v>159</v>
      </c>
      <c r="L13">
        <v>-1.9661128563728327</v>
      </c>
      <c r="M13">
        <v>2.27</v>
      </c>
    </row>
    <row r="14" spans="1:17" x14ac:dyDescent="0.2">
      <c r="A14" s="19" t="s">
        <v>164</v>
      </c>
      <c r="B14" t="s">
        <v>163</v>
      </c>
      <c r="C14" s="5" t="s">
        <v>162</v>
      </c>
      <c r="D14" s="5" t="s">
        <v>161</v>
      </c>
      <c r="K14" t="s">
        <v>115</v>
      </c>
      <c r="L14">
        <v>-1.3470736479666092</v>
      </c>
      <c r="M14">
        <v>1.69</v>
      </c>
    </row>
    <row r="15" spans="1:17" x14ac:dyDescent="0.2">
      <c r="A15" s="18" t="s">
        <v>111</v>
      </c>
      <c r="B15">
        <v>-4.2686979493668789</v>
      </c>
      <c r="C15" s="5">
        <v>2.4900000000000002</v>
      </c>
      <c r="D15" s="5">
        <v>0.89</v>
      </c>
      <c r="E15" s="5"/>
      <c r="K15" t="s">
        <v>151</v>
      </c>
      <c r="L15">
        <v>-4.6051701859880909</v>
      </c>
      <c r="M15">
        <v>2.9</v>
      </c>
    </row>
    <row r="16" spans="1:17" x14ac:dyDescent="0.2">
      <c r="A16" s="18" t="s">
        <v>170</v>
      </c>
      <c r="B16">
        <v>-4.4228486291941369</v>
      </c>
      <c r="C16" s="5">
        <v>2.69</v>
      </c>
      <c r="D16" s="5">
        <v>0.82</v>
      </c>
      <c r="K16" t="s">
        <v>114</v>
      </c>
      <c r="L16">
        <v>-3.2188758248682006</v>
      </c>
      <c r="M16">
        <v>2.64</v>
      </c>
    </row>
    <row r="17" spans="1:15" x14ac:dyDescent="0.2">
      <c r="A17" s="5" t="s">
        <v>171</v>
      </c>
      <c r="B17">
        <v>-1.9661128563728327</v>
      </c>
      <c r="C17" s="5">
        <v>2.27</v>
      </c>
      <c r="D17" s="5">
        <v>0.9</v>
      </c>
      <c r="K17" t="s">
        <v>158</v>
      </c>
      <c r="L17">
        <v>-5.2983173665480363</v>
      </c>
      <c r="M17">
        <v>3.33</v>
      </c>
    </row>
    <row r="18" spans="1:15" x14ac:dyDescent="0.2">
      <c r="A18" s="18" t="s">
        <v>115</v>
      </c>
      <c r="B18">
        <v>-1.3470736479666092</v>
      </c>
      <c r="C18" s="5">
        <v>1.69</v>
      </c>
      <c r="D18" s="5">
        <v>0.95</v>
      </c>
      <c r="K18" s="21" t="s">
        <v>18</v>
      </c>
      <c r="L18" s="21">
        <v>-0.57981849525294205</v>
      </c>
      <c r="M18" s="21">
        <v>1.56</v>
      </c>
      <c r="O18" t="s">
        <v>293</v>
      </c>
    </row>
    <row r="19" spans="1:15" x14ac:dyDescent="0.2">
      <c r="A19" s="18" t="s">
        <v>151</v>
      </c>
      <c r="B19">
        <v>-4.6051701859880909</v>
      </c>
      <c r="C19" s="5">
        <v>2.9</v>
      </c>
      <c r="D19" s="5">
        <v>0.92</v>
      </c>
      <c r="K19" t="s">
        <v>157</v>
      </c>
      <c r="L19">
        <v>-3.5065578973199818</v>
      </c>
      <c r="M19">
        <v>2.5499999999999998</v>
      </c>
    </row>
    <row r="20" spans="1:15" x14ac:dyDescent="0.2">
      <c r="A20" s="5" t="s">
        <v>114</v>
      </c>
      <c r="B20">
        <v>-3.2188758248682006</v>
      </c>
      <c r="C20" s="5">
        <v>2.64</v>
      </c>
      <c r="D20" s="5">
        <v>0.95</v>
      </c>
      <c r="K20" t="s">
        <v>103</v>
      </c>
      <c r="L20">
        <v>-2.9957322735539909</v>
      </c>
      <c r="M20">
        <v>2.06</v>
      </c>
    </row>
    <row r="21" spans="1:15" x14ac:dyDescent="0.2">
      <c r="A21" s="18" t="s">
        <v>158</v>
      </c>
      <c r="B21">
        <v>-5.2983173665480363</v>
      </c>
      <c r="C21" s="5">
        <v>3.33</v>
      </c>
      <c r="D21" s="5">
        <v>0.93</v>
      </c>
      <c r="K21" t="s">
        <v>156</v>
      </c>
      <c r="L21">
        <v>-2.9957322735539909</v>
      </c>
      <c r="M21">
        <v>2.06</v>
      </c>
    </row>
    <row r="22" spans="1:15" x14ac:dyDescent="0.2">
      <c r="A22" s="5" t="s">
        <v>121</v>
      </c>
      <c r="B22">
        <v>-0.57981849525294205</v>
      </c>
      <c r="C22" s="5">
        <v>1.56</v>
      </c>
      <c r="D22" s="5">
        <v>0.75</v>
      </c>
      <c r="K22" t="s">
        <v>110</v>
      </c>
      <c r="L22">
        <v>-3.2188758248682006</v>
      </c>
      <c r="M22">
        <v>2.2599999999999998</v>
      </c>
    </row>
    <row r="23" spans="1:15" x14ac:dyDescent="0.2">
      <c r="A23" s="5" t="s">
        <v>157</v>
      </c>
      <c r="B23">
        <v>-3.5065578973199818</v>
      </c>
      <c r="C23" s="5">
        <v>2.5499999999999998</v>
      </c>
      <c r="D23" s="5">
        <v>0.95</v>
      </c>
      <c r="K23" t="s">
        <v>150</v>
      </c>
      <c r="L23">
        <v>-5.1159958097540823</v>
      </c>
      <c r="M23">
        <v>3.05</v>
      </c>
    </row>
    <row r="24" spans="1:15" x14ac:dyDescent="0.2">
      <c r="A24" s="5" t="s">
        <v>103</v>
      </c>
      <c r="B24">
        <v>-2.9957322735539909</v>
      </c>
      <c r="C24" s="5">
        <v>2.06</v>
      </c>
      <c r="D24" s="5">
        <v>0.98</v>
      </c>
      <c r="K24" t="s">
        <v>149</v>
      </c>
      <c r="L24">
        <v>-2.3025850929940455</v>
      </c>
      <c r="M24">
        <v>1.57</v>
      </c>
    </row>
    <row r="25" spans="1:15" x14ac:dyDescent="0.2">
      <c r="A25" s="5" t="s">
        <v>156</v>
      </c>
      <c r="B25">
        <v>-2.9957322735539909</v>
      </c>
      <c r="C25" s="5">
        <v>2.06</v>
      </c>
      <c r="D25" s="5">
        <v>0.97</v>
      </c>
    </row>
    <row r="26" spans="1:15" x14ac:dyDescent="0.2">
      <c r="A26" s="18" t="s">
        <v>110</v>
      </c>
      <c r="B26">
        <v>-3.2188758248682006</v>
      </c>
      <c r="C26" s="5">
        <v>2.2599999999999998</v>
      </c>
      <c r="D26" s="5">
        <v>0.91</v>
      </c>
    </row>
    <row r="27" spans="1:15" x14ac:dyDescent="0.2">
      <c r="A27" s="18" t="s">
        <v>150</v>
      </c>
      <c r="B27">
        <v>-5.1159958097540823</v>
      </c>
      <c r="C27" s="5">
        <v>3.05</v>
      </c>
      <c r="D27" s="5">
        <v>0.85</v>
      </c>
    </row>
    <row r="28" spans="1:15" x14ac:dyDescent="0.2">
      <c r="A28" s="30" t="s">
        <v>149</v>
      </c>
      <c r="B28">
        <v>-2.3025850929940455</v>
      </c>
      <c r="C28" s="5">
        <v>1.57</v>
      </c>
      <c r="D28" s="5">
        <v>0.9</v>
      </c>
    </row>
    <row r="29" spans="1:15" x14ac:dyDescent="0.2">
      <c r="A29" s="30" t="s">
        <v>4</v>
      </c>
      <c r="B29">
        <v>-3.6119184129778081</v>
      </c>
      <c r="C29" s="5">
        <v>2.6659999999999999</v>
      </c>
      <c r="D29" s="5"/>
    </row>
    <row r="30" spans="1:15" x14ac:dyDescent="0.2">
      <c r="A30" s="31" t="s">
        <v>94</v>
      </c>
      <c r="B30">
        <v>-5.1159958097540823</v>
      </c>
      <c r="C30">
        <v>3.407</v>
      </c>
    </row>
    <row r="31" spans="1:15" x14ac:dyDescent="0.2">
      <c r="A31" s="31" t="s">
        <v>16</v>
      </c>
      <c r="B31">
        <v>-2.5383074265151158</v>
      </c>
      <c r="C31" s="25">
        <v>2.2290000000000001</v>
      </c>
    </row>
    <row r="32" spans="1:15" x14ac:dyDescent="0.2">
      <c r="A32" s="31" t="s">
        <v>247</v>
      </c>
      <c r="B32">
        <v>-5.52</v>
      </c>
      <c r="C32" s="25">
        <v>3.3730000000000002</v>
      </c>
    </row>
    <row r="33" spans="1:3" x14ac:dyDescent="0.2">
      <c r="A33" s="31" t="s">
        <v>108</v>
      </c>
      <c r="B33">
        <v>-6.9077552789821368</v>
      </c>
      <c r="C33" s="25">
        <v>3.7229999999999999</v>
      </c>
    </row>
    <row r="34" spans="1:3" x14ac:dyDescent="0.2">
      <c r="A34" s="31" t="s">
        <v>190</v>
      </c>
      <c r="B34">
        <v>-3.4420193761824103</v>
      </c>
      <c r="C34" s="25">
        <v>2.0379999999999998</v>
      </c>
    </row>
    <row r="35" spans="1:3" x14ac:dyDescent="0.2">
      <c r="A35" s="31"/>
      <c r="C35" s="25"/>
    </row>
    <row r="36" spans="1:3" x14ac:dyDescent="0.2">
      <c r="A36" s="27" t="s">
        <v>172</v>
      </c>
    </row>
    <row r="37" spans="1:3" x14ac:dyDescent="0.2">
      <c r="A37" s="2" t="s">
        <v>90</v>
      </c>
      <c r="B37">
        <v>-6.032</v>
      </c>
      <c r="C37" s="25">
        <v>2.875</v>
      </c>
    </row>
    <row r="38" spans="1:3" x14ac:dyDescent="0.2">
      <c r="A38" s="26" t="s">
        <v>32</v>
      </c>
      <c r="B38">
        <v>-2.02</v>
      </c>
      <c r="C38" s="25">
        <v>1.66</v>
      </c>
    </row>
    <row r="39" spans="1:3" x14ac:dyDescent="0.2">
      <c r="A39" s="26" t="s">
        <v>173</v>
      </c>
      <c r="B39">
        <v>-5.15</v>
      </c>
      <c r="C39" s="25">
        <v>3.0150000000000001</v>
      </c>
    </row>
    <row r="40" spans="1:3" x14ac:dyDescent="0.2">
      <c r="A40" s="29" t="s">
        <v>5</v>
      </c>
      <c r="B40">
        <v>-5.0510000000000002</v>
      </c>
      <c r="C40" s="25">
        <v>2.7879999999999998</v>
      </c>
    </row>
    <row r="41" spans="1:3" x14ac:dyDescent="0.2">
      <c r="A41" s="29" t="s">
        <v>132</v>
      </c>
      <c r="B41">
        <v>-4.8040000000000003</v>
      </c>
      <c r="C41" s="25">
        <v>2.1680000000000001</v>
      </c>
    </row>
    <row r="42" spans="1:3" x14ac:dyDescent="0.2">
      <c r="A42" s="32" t="s">
        <v>212</v>
      </c>
      <c r="B42" t="s">
        <v>185</v>
      </c>
    </row>
    <row r="43" spans="1:3" x14ac:dyDescent="0.2">
      <c r="A43" s="32"/>
      <c r="B43" t="s">
        <v>186</v>
      </c>
      <c r="C43" t="s">
        <v>41</v>
      </c>
    </row>
    <row r="44" spans="1:3" x14ac:dyDescent="0.2">
      <c r="A44" s="31" t="s">
        <v>213</v>
      </c>
      <c r="B44">
        <v>-5.9089999999999998</v>
      </c>
      <c r="C44" s="25">
        <v>2.9590000000000001</v>
      </c>
    </row>
    <row r="45" spans="1:3" x14ac:dyDescent="0.2">
      <c r="A45" s="31" t="s">
        <v>214</v>
      </c>
      <c r="B45">
        <v>-6.5839999999999996</v>
      </c>
      <c r="C45" s="25">
        <v>3.3580000000000001</v>
      </c>
    </row>
    <row r="46" spans="1:3" x14ac:dyDescent="0.2">
      <c r="A46" s="31" t="s">
        <v>215</v>
      </c>
      <c r="B46">
        <v>-5.4930000000000003</v>
      </c>
      <c r="C46" s="25">
        <v>2.625</v>
      </c>
    </row>
    <row r="47" spans="1:3" x14ac:dyDescent="0.2">
      <c r="A47" s="31" t="s">
        <v>223</v>
      </c>
      <c r="B47">
        <v>-3.7549999999999999</v>
      </c>
      <c r="C47" s="25">
        <v>2.6579999999999999</v>
      </c>
    </row>
    <row r="48" spans="1:3" x14ac:dyDescent="0.2">
      <c r="A48" s="31" t="s">
        <v>244</v>
      </c>
      <c r="B48">
        <v>-4.1970000000000001</v>
      </c>
      <c r="C48" s="25">
        <v>3.0529999999999999</v>
      </c>
    </row>
    <row r="49" spans="1:6" x14ac:dyDescent="0.2">
      <c r="A49" s="32" t="s">
        <v>187</v>
      </c>
      <c r="B49" t="s">
        <v>186</v>
      </c>
      <c r="C49" t="s">
        <v>162</v>
      </c>
    </row>
    <row r="50" spans="1:6" x14ac:dyDescent="0.2">
      <c r="A50" s="31" t="s">
        <v>0</v>
      </c>
      <c r="B50">
        <v>-5.2400484584240612</v>
      </c>
      <c r="C50">
        <v>2.875</v>
      </c>
    </row>
    <row r="51" spans="1:6" x14ac:dyDescent="0.2">
      <c r="A51" s="31" t="s">
        <v>7</v>
      </c>
      <c r="B51">
        <v>-4.5756113837465469</v>
      </c>
      <c r="C51">
        <v>2.6760000000000002</v>
      </c>
      <c r="F51" t="s">
        <v>224</v>
      </c>
    </row>
    <row r="52" spans="1:6" x14ac:dyDescent="0.2">
      <c r="A52" s="31" t="s">
        <v>70</v>
      </c>
      <c r="B52">
        <v>-4.5282091448519628</v>
      </c>
      <c r="C52">
        <v>2.754</v>
      </c>
    </row>
    <row r="53" spans="1:6" x14ac:dyDescent="0.2">
      <c r="A53" s="31" t="s">
        <v>8</v>
      </c>
      <c r="B53">
        <v>-5.3601927702661243</v>
      </c>
      <c r="C53">
        <v>2.6859999999999999</v>
      </c>
    </row>
    <row r="54" spans="1:6" x14ac:dyDescent="0.2">
      <c r="A54" s="31" t="s">
        <v>177</v>
      </c>
      <c r="B54">
        <v>-4.7330035574979759</v>
      </c>
      <c r="C54">
        <v>2.7869999999999999</v>
      </c>
    </row>
    <row r="55" spans="1:6" x14ac:dyDescent="0.2">
      <c r="A55" s="31" t="s">
        <v>88</v>
      </c>
      <c r="B55">
        <v>-5.1849886812410331</v>
      </c>
      <c r="C55">
        <v>2.762</v>
      </c>
    </row>
    <row r="56" spans="1:6" x14ac:dyDescent="0.2">
      <c r="A56" s="31" t="s">
        <v>127</v>
      </c>
      <c r="B56">
        <v>-3.9322257127456655</v>
      </c>
      <c r="C56">
        <v>2.742</v>
      </c>
    </row>
    <row r="57" spans="1:6" x14ac:dyDescent="0.2">
      <c r="A57" s="31" t="s">
        <v>86</v>
      </c>
      <c r="B57">
        <v>-4.6152205218415929</v>
      </c>
      <c r="C57">
        <v>2.879</v>
      </c>
    </row>
    <row r="58" spans="1:6" x14ac:dyDescent="0.2">
      <c r="A58" s="31" t="s">
        <v>73</v>
      </c>
      <c r="B58">
        <v>-5.0359531020805459</v>
      </c>
      <c r="C58">
        <v>2.7240000000000002</v>
      </c>
    </row>
    <row r="59" spans="1:6" x14ac:dyDescent="0.2">
      <c r="A59" s="31" t="s">
        <v>6</v>
      </c>
      <c r="B59">
        <v>-4.3740584650247047</v>
      </c>
      <c r="C59">
        <v>2.7189999999999999</v>
      </c>
    </row>
    <row r="60" spans="1:6" x14ac:dyDescent="0.2">
      <c r="A60" s="31" t="s">
        <v>47</v>
      </c>
      <c r="B60">
        <v>-4.7914997641795845</v>
      </c>
      <c r="C60">
        <v>2.8180000000000001</v>
      </c>
    </row>
    <row r="61" spans="1:6" x14ac:dyDescent="0.2">
      <c r="A61" s="31" t="s">
        <v>87</v>
      </c>
      <c r="B61">
        <v>-4.8036211247119294</v>
      </c>
      <c r="C61">
        <v>2.9580000000000002</v>
      </c>
    </row>
    <row r="62" spans="1:6" x14ac:dyDescent="0.2">
      <c r="A62" s="31" t="s">
        <v>10</v>
      </c>
      <c r="B62">
        <v>-5.3816989754870876</v>
      </c>
      <c r="C62">
        <v>2.9260000000000002</v>
      </c>
    </row>
    <row r="63" spans="1:6" x14ac:dyDescent="0.2">
      <c r="A63" s="31" t="s">
        <v>64</v>
      </c>
      <c r="B63">
        <v>-4.8408925195091612</v>
      </c>
      <c r="C63">
        <v>2.649</v>
      </c>
    </row>
    <row r="64" spans="1:6" x14ac:dyDescent="0.2">
      <c r="A64" s="31" t="s">
        <v>140</v>
      </c>
      <c r="B64">
        <v>-5.521460917862246</v>
      </c>
      <c r="C64">
        <v>2.9329999999999998</v>
      </c>
    </row>
    <row r="65" spans="1:10" x14ac:dyDescent="0.2">
      <c r="A65" s="31" t="s">
        <v>148</v>
      </c>
      <c r="B65">
        <v>-5.3601927702661243</v>
      </c>
      <c r="C65">
        <v>2.7050000000000001</v>
      </c>
    </row>
    <row r="66" spans="1:10" x14ac:dyDescent="0.2">
      <c r="A66" s="31" t="s">
        <v>74</v>
      </c>
      <c r="B66">
        <v>-4.6152205218415929</v>
      </c>
      <c r="C66">
        <v>2.48</v>
      </c>
    </row>
    <row r="67" spans="1:10" x14ac:dyDescent="0.2">
      <c r="A67" s="31" t="s">
        <v>26</v>
      </c>
      <c r="B67">
        <v>-4.9062752787720125</v>
      </c>
      <c r="C67">
        <v>2.879</v>
      </c>
    </row>
    <row r="68" spans="1:10" x14ac:dyDescent="0.2">
      <c r="A68" s="31" t="s">
        <v>182</v>
      </c>
      <c r="B68">
        <v>-4.3981560166037657</v>
      </c>
      <c r="C68">
        <v>2.9060000000000001</v>
      </c>
      <c r="E68">
        <v>3</v>
      </c>
    </row>
    <row r="69" spans="1:10" x14ac:dyDescent="0.2">
      <c r="A69" s="31" t="s">
        <v>2</v>
      </c>
      <c r="B69">
        <v>-6.3199686140800182</v>
      </c>
      <c r="C69">
        <v>2.617</v>
      </c>
      <c r="D69">
        <f>EXP(B69)*E68^C69</f>
        <v>3.1907944553442522E-2</v>
      </c>
    </row>
    <row r="70" spans="1:10" x14ac:dyDescent="0.2">
      <c r="A70" s="31" t="s">
        <v>20</v>
      </c>
      <c r="B70">
        <v>-5.843044541989709</v>
      </c>
      <c r="C70">
        <v>2.681</v>
      </c>
    </row>
    <row r="71" spans="1:10" x14ac:dyDescent="0.2">
      <c r="A71" s="31" t="s">
        <v>188</v>
      </c>
      <c r="B71">
        <v>-6.2146080984221914</v>
      </c>
      <c r="C71">
        <v>3.0110000000000001</v>
      </c>
    </row>
    <row r="72" spans="1:10" x14ac:dyDescent="0.2">
      <c r="A72" s="31" t="s">
        <v>53</v>
      </c>
      <c r="B72">
        <v>-5.2983173665480363</v>
      </c>
      <c r="C72">
        <v>2.5110000000000001</v>
      </c>
    </row>
    <row r="73" spans="1:10" x14ac:dyDescent="0.2">
      <c r="A73" s="31" t="s">
        <v>3</v>
      </c>
      <c r="B73">
        <v>-5.521460917862246</v>
      </c>
      <c r="C73">
        <v>2.5859999999999999</v>
      </c>
    </row>
    <row r="74" spans="1:10" x14ac:dyDescent="0.2">
      <c r="A74" s="31" t="s">
        <v>107</v>
      </c>
      <c r="B74">
        <v>-5.9145035059718536</v>
      </c>
      <c r="C74">
        <v>3.4460000000000002</v>
      </c>
    </row>
    <row r="75" spans="1:10" x14ac:dyDescent="0.2">
      <c r="A75" s="31" t="s">
        <v>134</v>
      </c>
      <c r="B75">
        <v>-4.8665349501224986</v>
      </c>
      <c r="C75">
        <v>2.988</v>
      </c>
    </row>
    <row r="76" spans="1:10" x14ac:dyDescent="0.2">
      <c r="A76" s="31" t="s">
        <v>249</v>
      </c>
      <c r="B76">
        <v>-4.8040000000000003</v>
      </c>
      <c r="C76">
        <v>2.8130000000000002</v>
      </c>
    </row>
    <row r="77" spans="1:10" x14ac:dyDescent="0.2">
      <c r="A77" s="31" t="s">
        <v>250</v>
      </c>
      <c r="B77">
        <v>-4.867</v>
      </c>
      <c r="C77">
        <v>2.91</v>
      </c>
    </row>
    <row r="78" spans="1:10" x14ac:dyDescent="0.2">
      <c r="A78" s="32" t="s">
        <v>242</v>
      </c>
    </row>
    <row r="79" spans="1:10" x14ac:dyDescent="0.2">
      <c r="A79" s="29" t="s">
        <v>100</v>
      </c>
      <c r="B79">
        <v>-4.2976854862401304</v>
      </c>
      <c r="C79">
        <v>3.1150000000000002</v>
      </c>
      <c r="F79" s="29" t="s">
        <v>176</v>
      </c>
    </row>
    <row r="80" spans="1:10" x14ac:dyDescent="0.2">
      <c r="A80" s="31" t="s">
        <v>122</v>
      </c>
      <c r="B80">
        <v>-4.9618451299268234</v>
      </c>
      <c r="C80">
        <v>2.7389999999999999</v>
      </c>
      <c r="H80" t="s">
        <v>186</v>
      </c>
      <c r="I80" t="s">
        <v>41</v>
      </c>
      <c r="J80" t="s">
        <v>192</v>
      </c>
    </row>
    <row r="81" spans="6:10" x14ac:dyDescent="0.2">
      <c r="F81" s="29" t="s">
        <v>100</v>
      </c>
      <c r="H81">
        <v>1.3599999999999999E-2</v>
      </c>
      <c r="I81">
        <v>3.1150000000000002</v>
      </c>
      <c r="J81" s="33" t="s">
        <v>193</v>
      </c>
    </row>
    <row r="82" spans="6:10" x14ac:dyDescent="0.2">
      <c r="F82" s="29" t="s">
        <v>105</v>
      </c>
    </row>
    <row r="83" spans="6:10" x14ac:dyDescent="0.2">
      <c r="F83" s="29" t="s">
        <v>101</v>
      </c>
    </row>
    <row r="84" spans="6:10" x14ac:dyDescent="0.2">
      <c r="F84" s="31" t="s">
        <v>122</v>
      </c>
      <c r="H84">
        <v>7.0000000000000001E-3</v>
      </c>
      <c r="I84">
        <v>2.7389999999999999</v>
      </c>
      <c r="J84" s="33" t="s">
        <v>193</v>
      </c>
    </row>
  </sheetData>
  <hyperlinks>
    <hyperlink ref="J81" r:id="rId1" xr:uid="{00000000-0004-0000-0800-000000000000}"/>
    <hyperlink ref="J84" r:id="rId2" xr:uid="{00000000-0004-0000-0800-000001000000}"/>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G188"/>
  <sheetViews>
    <sheetView zoomScale="157" workbookViewId="0">
      <pane ySplit="1" topLeftCell="A171" activePane="bottomLeft" state="frozen"/>
      <selection pane="bottomLeft" activeCell="A180" sqref="A180"/>
    </sheetView>
  </sheetViews>
  <sheetFormatPr baseColWidth="10" defaultColWidth="8.83203125" defaultRowHeight="15" x14ac:dyDescent="0.2"/>
  <cols>
    <col min="1" max="1" width="23.6640625" customWidth="1"/>
    <col min="2" max="2" width="23.33203125" customWidth="1"/>
    <col min="3" max="3" width="19.33203125" customWidth="1"/>
  </cols>
  <sheetData>
    <row r="1" spans="1:6" x14ac:dyDescent="0.2">
      <c r="A1" s="14" t="s">
        <v>98</v>
      </c>
      <c r="B1" s="14" t="s">
        <v>93</v>
      </c>
      <c r="C1" s="14" t="s">
        <v>96</v>
      </c>
    </row>
    <row r="2" spans="1:6" x14ac:dyDescent="0.2">
      <c r="A2" s="15" t="s">
        <v>2</v>
      </c>
      <c r="B2" s="15" t="str">
        <f>VLOOKUP(A2,A5:C23,2,FALSE)</f>
        <v>Chironomidae</v>
      </c>
      <c r="C2" s="15" t="str">
        <f>VLOOKUP(A2,A5:C23,3,FALSE)</f>
        <v>Chironomidae</v>
      </c>
    </row>
    <row r="3" spans="1:6" x14ac:dyDescent="0.2">
      <c r="C3" s="42"/>
    </row>
    <row r="4" spans="1:6" x14ac:dyDescent="0.2">
      <c r="C4" s="42"/>
    </row>
    <row r="5" spans="1:6" x14ac:dyDescent="0.2">
      <c r="A5" s="13" t="s">
        <v>98</v>
      </c>
      <c r="B5" s="13" t="s">
        <v>85</v>
      </c>
      <c r="C5" s="43" t="s">
        <v>189</v>
      </c>
    </row>
    <row r="6" spans="1:6" x14ac:dyDescent="0.2">
      <c r="A6" t="s">
        <v>42</v>
      </c>
      <c r="B6" t="s">
        <v>47</v>
      </c>
      <c r="C6" s="42" t="s">
        <v>47</v>
      </c>
      <c r="F6" s="42"/>
    </row>
    <row r="7" spans="1:6" x14ac:dyDescent="0.2">
      <c r="A7" t="s">
        <v>9</v>
      </c>
      <c r="B7" t="s">
        <v>64</v>
      </c>
      <c r="C7" s="42" t="s">
        <v>64</v>
      </c>
      <c r="F7" s="42"/>
    </row>
    <row r="8" spans="1:6" x14ac:dyDescent="0.2">
      <c r="A8" t="s">
        <v>83</v>
      </c>
      <c r="B8" t="s">
        <v>86</v>
      </c>
      <c r="C8" s="42" t="s">
        <v>86</v>
      </c>
      <c r="F8" s="42"/>
    </row>
    <row r="9" spans="1:6" x14ac:dyDescent="0.2">
      <c r="A9" t="s">
        <v>25</v>
      </c>
      <c r="B9" t="s">
        <v>87</v>
      </c>
      <c r="C9" s="42" t="s">
        <v>87</v>
      </c>
      <c r="F9" s="42"/>
    </row>
    <row r="10" spans="1:6" x14ac:dyDescent="0.2">
      <c r="A10" t="s">
        <v>76</v>
      </c>
      <c r="B10" t="s">
        <v>7</v>
      </c>
      <c r="C10" s="42" t="s">
        <v>7</v>
      </c>
      <c r="F10" s="42"/>
    </row>
    <row r="11" spans="1:6" x14ac:dyDescent="0.2">
      <c r="A11" t="s">
        <v>95</v>
      </c>
      <c r="B11" t="s">
        <v>7</v>
      </c>
      <c r="C11" s="42" t="s">
        <v>7</v>
      </c>
      <c r="F11" s="42"/>
    </row>
    <row r="12" spans="1:6" x14ac:dyDescent="0.2">
      <c r="A12" t="s">
        <v>89</v>
      </c>
      <c r="B12" t="s">
        <v>94</v>
      </c>
      <c r="C12" s="42" t="s">
        <v>121</v>
      </c>
      <c r="F12" s="42"/>
    </row>
    <row r="13" spans="1:6" x14ac:dyDescent="0.2">
      <c r="A13" t="s">
        <v>91</v>
      </c>
      <c r="B13" t="s">
        <v>27</v>
      </c>
      <c r="C13" s="42" t="s">
        <v>38</v>
      </c>
      <c r="F13" s="42"/>
    </row>
    <row r="14" spans="1:6" x14ac:dyDescent="0.2">
      <c r="A14" t="s">
        <v>26</v>
      </c>
      <c r="B14" t="s">
        <v>26</v>
      </c>
      <c r="C14" s="42" t="s">
        <v>26</v>
      </c>
      <c r="F14" s="42"/>
    </row>
    <row r="15" spans="1:6" x14ac:dyDescent="0.2">
      <c r="A15" t="s">
        <v>2</v>
      </c>
      <c r="B15" t="s">
        <v>2</v>
      </c>
      <c r="C15" s="42" t="s">
        <v>2</v>
      </c>
      <c r="F15" s="42"/>
    </row>
    <row r="16" spans="1:6" x14ac:dyDescent="0.2">
      <c r="A16" t="s">
        <v>61</v>
      </c>
      <c r="B16" t="s">
        <v>61</v>
      </c>
      <c r="C16" s="42" t="s">
        <v>38</v>
      </c>
      <c r="F16" s="42"/>
    </row>
    <row r="17" spans="1:6" x14ac:dyDescent="0.2">
      <c r="A17" t="s">
        <v>88</v>
      </c>
      <c r="B17" t="s">
        <v>88</v>
      </c>
      <c r="C17" s="42" t="s">
        <v>88</v>
      </c>
      <c r="F17" s="42"/>
    </row>
    <row r="18" spans="1:6" x14ac:dyDescent="0.2">
      <c r="A18" t="s">
        <v>53</v>
      </c>
      <c r="B18" t="s">
        <v>53</v>
      </c>
      <c r="C18" s="42" t="s">
        <v>53</v>
      </c>
      <c r="F18" s="42"/>
    </row>
    <row r="19" spans="1:6" x14ac:dyDescent="0.2">
      <c r="A19" t="s">
        <v>10</v>
      </c>
      <c r="B19" t="s">
        <v>10</v>
      </c>
      <c r="C19" s="42" t="s">
        <v>10</v>
      </c>
      <c r="F19" s="42"/>
    </row>
    <row r="20" spans="1:6" x14ac:dyDescent="0.2">
      <c r="A20" t="s">
        <v>188</v>
      </c>
      <c r="B20" t="s">
        <v>188</v>
      </c>
      <c r="C20" s="42" t="s">
        <v>188</v>
      </c>
      <c r="F20" s="42"/>
    </row>
    <row r="21" spans="1:6" x14ac:dyDescent="0.2">
      <c r="A21" t="s">
        <v>0</v>
      </c>
      <c r="B21" t="s">
        <v>0</v>
      </c>
      <c r="C21" s="42" t="s">
        <v>0</v>
      </c>
      <c r="F21" s="42"/>
    </row>
    <row r="22" spans="1:6" x14ac:dyDescent="0.2">
      <c r="A22" t="s">
        <v>70</v>
      </c>
      <c r="B22" t="s">
        <v>70</v>
      </c>
      <c r="C22" s="42" t="s">
        <v>70</v>
      </c>
      <c r="F22" s="42"/>
    </row>
    <row r="23" spans="1:6" x14ac:dyDescent="0.2">
      <c r="A23" t="s">
        <v>11</v>
      </c>
      <c r="B23" t="s">
        <v>11</v>
      </c>
      <c r="C23" s="42" t="s">
        <v>39</v>
      </c>
      <c r="F23" s="42"/>
    </row>
    <row r="24" spans="1:6" x14ac:dyDescent="0.2">
      <c r="A24" t="s">
        <v>74</v>
      </c>
      <c r="B24" t="s">
        <v>74</v>
      </c>
      <c r="C24" s="42" t="s">
        <v>74</v>
      </c>
      <c r="F24" s="42"/>
    </row>
    <row r="25" spans="1:6" x14ac:dyDescent="0.2">
      <c r="A25" s="16" t="s">
        <v>12</v>
      </c>
      <c r="B25" t="s">
        <v>12</v>
      </c>
      <c r="C25" s="42" t="s">
        <v>38</v>
      </c>
      <c r="F25" s="42"/>
    </row>
    <row r="26" spans="1:6" x14ac:dyDescent="0.2">
      <c r="A26" s="16" t="s">
        <v>3</v>
      </c>
      <c r="B26" t="s">
        <v>3</v>
      </c>
      <c r="C26" s="42" t="s">
        <v>3</v>
      </c>
      <c r="F26" s="44"/>
    </row>
    <row r="27" spans="1:6" x14ac:dyDescent="0.2">
      <c r="A27" s="16" t="s">
        <v>4</v>
      </c>
      <c r="B27" t="s">
        <v>4</v>
      </c>
      <c r="C27" s="42" t="s">
        <v>4</v>
      </c>
      <c r="F27" s="42"/>
    </row>
    <row r="28" spans="1:6" x14ac:dyDescent="0.2">
      <c r="A28" s="16" t="s">
        <v>6</v>
      </c>
      <c r="B28" t="s">
        <v>6</v>
      </c>
      <c r="C28" s="42" t="s">
        <v>6</v>
      </c>
      <c r="F28" s="42"/>
    </row>
    <row r="29" spans="1:6" x14ac:dyDescent="0.2">
      <c r="A29" s="16" t="s">
        <v>7</v>
      </c>
      <c r="B29" t="s">
        <v>7</v>
      </c>
      <c r="C29" s="42" t="s">
        <v>7</v>
      </c>
      <c r="D29" s="8"/>
      <c r="F29" s="42"/>
    </row>
    <row r="30" spans="1:6" x14ac:dyDescent="0.2">
      <c r="A30" s="8" t="s">
        <v>8</v>
      </c>
      <c r="B30" s="8" t="s">
        <v>8</v>
      </c>
      <c r="C30" s="44" t="s">
        <v>8</v>
      </c>
      <c r="D30" s="16"/>
      <c r="F30" s="42"/>
    </row>
    <row r="31" spans="1:6" x14ac:dyDescent="0.2">
      <c r="A31" s="16" t="s">
        <v>99</v>
      </c>
      <c r="B31" t="s">
        <v>99</v>
      </c>
      <c r="C31" s="42" t="s">
        <v>36</v>
      </c>
      <c r="F31" s="42"/>
    </row>
    <row r="32" spans="1:6" x14ac:dyDescent="0.2">
      <c r="A32" s="16" t="s">
        <v>15</v>
      </c>
      <c r="B32" t="s">
        <v>100</v>
      </c>
      <c r="C32" s="42" t="s">
        <v>100</v>
      </c>
      <c r="F32" s="42"/>
    </row>
    <row r="33" spans="1:6" x14ac:dyDescent="0.2">
      <c r="A33" s="16" t="s">
        <v>16</v>
      </c>
      <c r="B33" t="s">
        <v>16</v>
      </c>
      <c r="C33" s="42" t="s">
        <v>16</v>
      </c>
      <c r="F33" s="42"/>
    </row>
    <row r="34" spans="1:6" x14ac:dyDescent="0.2">
      <c r="A34" s="16" t="s">
        <v>17</v>
      </c>
      <c r="C34" s="42" t="s">
        <v>36</v>
      </c>
      <c r="F34" s="42"/>
    </row>
    <row r="35" spans="1:6" x14ac:dyDescent="0.2">
      <c r="A35" s="16" t="s">
        <v>18</v>
      </c>
      <c r="C35" s="42" t="s">
        <v>121</v>
      </c>
      <c r="F35" s="42"/>
    </row>
    <row r="36" spans="1:6" x14ac:dyDescent="0.2">
      <c r="A36" s="16" t="s">
        <v>19</v>
      </c>
      <c r="B36" t="s">
        <v>19</v>
      </c>
      <c r="C36" s="42" t="s">
        <v>38</v>
      </c>
      <c r="F36" s="42"/>
    </row>
    <row r="37" spans="1:6" x14ac:dyDescent="0.2">
      <c r="A37" s="16" t="s">
        <v>44</v>
      </c>
      <c r="C37" s="42" t="s">
        <v>101</v>
      </c>
      <c r="F37" s="42"/>
    </row>
    <row r="38" spans="1:6" x14ac:dyDescent="0.2">
      <c r="A38" s="16" t="s">
        <v>20</v>
      </c>
      <c r="B38" t="s">
        <v>20</v>
      </c>
      <c r="C38" s="42" t="s">
        <v>20</v>
      </c>
      <c r="F38" s="42"/>
    </row>
    <row r="39" spans="1:6" x14ac:dyDescent="0.2">
      <c r="A39" s="16" t="s">
        <v>102</v>
      </c>
      <c r="B39" t="s">
        <v>104</v>
      </c>
      <c r="C39" s="42" t="s">
        <v>103</v>
      </c>
      <c r="F39" s="42"/>
    </row>
    <row r="40" spans="1:6" x14ac:dyDescent="0.2">
      <c r="A40" s="16" t="s">
        <v>106</v>
      </c>
      <c r="C40" s="42" t="s">
        <v>105</v>
      </c>
      <c r="F40" s="42"/>
    </row>
    <row r="41" spans="1:6" x14ac:dyDescent="0.2">
      <c r="A41" s="16" t="s">
        <v>73</v>
      </c>
      <c r="B41" t="s">
        <v>73</v>
      </c>
      <c r="C41" s="42" t="s">
        <v>73</v>
      </c>
      <c r="F41" s="42"/>
    </row>
    <row r="42" spans="1:6" x14ac:dyDescent="0.2">
      <c r="A42" s="16" t="s">
        <v>107</v>
      </c>
      <c r="B42" t="s">
        <v>107</v>
      </c>
      <c r="C42" s="42" t="s">
        <v>107</v>
      </c>
      <c r="F42" s="45"/>
    </row>
    <row r="43" spans="1:6" x14ac:dyDescent="0.2">
      <c r="A43" s="16" t="s">
        <v>43</v>
      </c>
      <c r="C43" s="42" t="s">
        <v>113</v>
      </c>
      <c r="F43" s="45"/>
    </row>
    <row r="44" spans="1:6" x14ac:dyDescent="0.2">
      <c r="A44" s="16" t="s">
        <v>48</v>
      </c>
      <c r="C44" s="42" t="s">
        <v>149</v>
      </c>
      <c r="F44" s="45"/>
    </row>
    <row r="45" spans="1:6" x14ac:dyDescent="0.2">
      <c r="A45" s="16" t="s">
        <v>108</v>
      </c>
      <c r="B45" t="s">
        <v>108</v>
      </c>
      <c r="C45" s="42" t="s">
        <v>108</v>
      </c>
      <c r="F45" s="45"/>
    </row>
    <row r="46" spans="1:6" x14ac:dyDescent="0.2">
      <c r="A46" s="16" t="s">
        <v>31</v>
      </c>
      <c r="C46" s="42" t="s">
        <v>114</v>
      </c>
      <c r="F46" s="45"/>
    </row>
    <row r="47" spans="1:6" x14ac:dyDescent="0.2">
      <c r="A47" s="16" t="s">
        <v>32</v>
      </c>
      <c r="C47" s="42" t="s">
        <v>32</v>
      </c>
      <c r="F47" s="45"/>
    </row>
    <row r="48" spans="1:6" x14ac:dyDescent="0.2">
      <c r="A48" s="16" t="s">
        <v>109</v>
      </c>
      <c r="C48" s="42" t="s">
        <v>39</v>
      </c>
      <c r="F48" s="45"/>
    </row>
    <row r="49" spans="1:6" x14ac:dyDescent="0.2">
      <c r="A49" s="16" t="s">
        <v>5</v>
      </c>
      <c r="B49" t="s">
        <v>5</v>
      </c>
      <c r="C49" s="42" t="s">
        <v>5</v>
      </c>
      <c r="F49" s="45"/>
    </row>
    <row r="50" spans="1:6" x14ac:dyDescent="0.2">
      <c r="A50" s="7" t="s">
        <v>90</v>
      </c>
      <c r="B50" s="7" t="s">
        <v>90</v>
      </c>
      <c r="C50" s="45" t="s">
        <v>90</v>
      </c>
      <c r="D50" s="12"/>
      <c r="F50" s="42"/>
    </row>
    <row r="51" spans="1:6" x14ac:dyDescent="0.2">
      <c r="A51" s="7" t="s">
        <v>67</v>
      </c>
      <c r="B51" s="7"/>
      <c r="C51" s="45" t="s">
        <v>114</v>
      </c>
      <c r="D51" s="12"/>
      <c r="F51" s="46"/>
    </row>
    <row r="52" spans="1:6" x14ac:dyDescent="0.2">
      <c r="A52" s="7" t="s">
        <v>34</v>
      </c>
      <c r="B52" s="7"/>
      <c r="C52" s="45" t="s">
        <v>34</v>
      </c>
      <c r="D52" s="12"/>
      <c r="F52" s="45"/>
    </row>
    <row r="53" spans="1:6" x14ac:dyDescent="0.2">
      <c r="A53" s="7" t="s">
        <v>68</v>
      </c>
      <c r="B53" s="7"/>
      <c r="C53" s="45" t="s">
        <v>39</v>
      </c>
      <c r="D53" s="12"/>
      <c r="F53" s="47"/>
    </row>
    <row r="54" spans="1:6" x14ac:dyDescent="0.2">
      <c r="A54" s="7" t="s">
        <v>69</v>
      </c>
      <c r="B54" s="7"/>
      <c r="C54" s="45" t="s">
        <v>101</v>
      </c>
      <c r="D54" s="12"/>
      <c r="F54" s="42"/>
    </row>
    <row r="55" spans="1:6" x14ac:dyDescent="0.2">
      <c r="A55" s="7" t="s">
        <v>14</v>
      </c>
      <c r="B55" s="7"/>
      <c r="C55" s="45" t="s">
        <v>36</v>
      </c>
      <c r="D55" s="12"/>
      <c r="F55" s="42"/>
    </row>
    <row r="56" spans="1:6" x14ac:dyDescent="0.2">
      <c r="A56" s="7" t="s">
        <v>52</v>
      </c>
      <c r="B56" s="7"/>
      <c r="C56" s="45" t="s">
        <v>111</v>
      </c>
      <c r="D56" s="12"/>
      <c r="F56" s="42"/>
    </row>
    <row r="57" spans="1:6" x14ac:dyDescent="0.2">
      <c r="A57" s="7" t="s">
        <v>68</v>
      </c>
      <c r="B57" s="7"/>
      <c r="C57" s="45" t="s">
        <v>39</v>
      </c>
      <c r="D57" s="12"/>
      <c r="F57" s="42"/>
    </row>
    <row r="58" spans="1:6" x14ac:dyDescent="0.2">
      <c r="A58" s="7" t="s">
        <v>129</v>
      </c>
      <c r="B58" s="7" t="s">
        <v>74</v>
      </c>
      <c r="C58" s="45" t="s">
        <v>74</v>
      </c>
      <c r="D58" s="12"/>
      <c r="F58" s="42"/>
    </row>
    <row r="59" spans="1:6" x14ac:dyDescent="0.2">
      <c r="A59" s="7" t="s">
        <v>112</v>
      </c>
      <c r="B59" s="7"/>
      <c r="C59" s="45" t="s">
        <v>101</v>
      </c>
      <c r="D59" s="12"/>
      <c r="F59" s="42"/>
    </row>
    <row r="60" spans="1:6" x14ac:dyDescent="0.2">
      <c r="A60" s="7" t="s">
        <v>84</v>
      </c>
      <c r="B60" s="7"/>
      <c r="C60" s="45" t="s">
        <v>121</v>
      </c>
      <c r="D60" s="12"/>
      <c r="F60" s="42"/>
    </row>
    <row r="61" spans="1:6" x14ac:dyDescent="0.2">
      <c r="A61" s="7" t="s">
        <v>82</v>
      </c>
      <c r="B61" s="7" t="s">
        <v>7</v>
      </c>
      <c r="C61" s="45" t="s">
        <v>7</v>
      </c>
      <c r="D61" s="12"/>
      <c r="F61" s="45"/>
    </row>
    <row r="62" spans="1:6" x14ac:dyDescent="0.2">
      <c r="A62" s="7" t="s">
        <v>13</v>
      </c>
      <c r="B62" s="7"/>
      <c r="C62" s="45" t="s">
        <v>213</v>
      </c>
      <c r="D62" s="12"/>
      <c r="F62" s="42"/>
    </row>
    <row r="63" spans="1:6" x14ac:dyDescent="0.2">
      <c r="A63" s="3" t="s">
        <v>72</v>
      </c>
      <c r="B63" s="7"/>
      <c r="C63" s="45" t="s">
        <v>111</v>
      </c>
      <c r="D63" s="12"/>
      <c r="F63" s="45"/>
    </row>
    <row r="64" spans="1:6" x14ac:dyDescent="0.2">
      <c r="A64" s="3" t="s">
        <v>21</v>
      </c>
      <c r="B64" s="7" t="s">
        <v>4</v>
      </c>
      <c r="C64" s="45" t="s">
        <v>4</v>
      </c>
      <c r="D64" s="12"/>
      <c r="F64" s="42"/>
    </row>
    <row r="65" spans="1:6" x14ac:dyDescent="0.2">
      <c r="A65" s="3" t="s">
        <v>22</v>
      </c>
      <c r="B65" s="12"/>
      <c r="C65" s="45" t="s">
        <v>103</v>
      </c>
      <c r="D65" s="12"/>
      <c r="F65" s="42"/>
    </row>
    <row r="66" spans="1:6" x14ac:dyDescent="0.2">
      <c r="A66" s="4" t="s">
        <v>23</v>
      </c>
      <c r="C66" s="45" t="s">
        <v>105</v>
      </c>
      <c r="F66" s="42"/>
    </row>
    <row r="67" spans="1:6" x14ac:dyDescent="0.2">
      <c r="A67" s="2" t="s">
        <v>24</v>
      </c>
      <c r="C67" s="45" t="s">
        <v>115</v>
      </c>
      <c r="F67" s="42"/>
    </row>
    <row r="68" spans="1:6" x14ac:dyDescent="0.2">
      <c r="A68" s="2" t="s">
        <v>116</v>
      </c>
      <c r="C68" s="45" t="s">
        <v>111</v>
      </c>
      <c r="F68" s="42"/>
    </row>
    <row r="69" spans="1:6" x14ac:dyDescent="0.2">
      <c r="A69" s="3" t="s">
        <v>28</v>
      </c>
      <c r="C69" s="45" t="s">
        <v>6</v>
      </c>
      <c r="F69" s="42"/>
    </row>
    <row r="70" spans="1:6" x14ac:dyDescent="0.2">
      <c r="A70" s="3" t="s">
        <v>29</v>
      </c>
      <c r="C70" s="45" t="s">
        <v>36</v>
      </c>
      <c r="F70" s="42"/>
    </row>
    <row r="71" spans="1:6" x14ac:dyDescent="0.2">
      <c r="A71" s="4" t="s">
        <v>30</v>
      </c>
      <c r="C71" s="45" t="s">
        <v>108</v>
      </c>
      <c r="F71" s="42"/>
    </row>
    <row r="72" spans="1:6" x14ac:dyDescent="0.2">
      <c r="A72" s="4" t="s">
        <v>33</v>
      </c>
      <c r="C72" s="45" t="s">
        <v>114</v>
      </c>
      <c r="F72" s="45"/>
    </row>
    <row r="73" spans="1:6" x14ac:dyDescent="0.2">
      <c r="A73" s="8" t="s">
        <v>71</v>
      </c>
      <c r="C73" s="45" t="s">
        <v>117</v>
      </c>
      <c r="F73" s="45"/>
    </row>
    <row r="74" spans="1:6" x14ac:dyDescent="0.2">
      <c r="A74" s="10" t="s">
        <v>59</v>
      </c>
      <c r="C74" s="45" t="s">
        <v>32</v>
      </c>
      <c r="F74" s="49"/>
    </row>
    <row r="75" spans="1:6" x14ac:dyDescent="0.2">
      <c r="A75" s="11" t="s">
        <v>118</v>
      </c>
      <c r="C75" s="45" t="s">
        <v>36</v>
      </c>
      <c r="F75" s="42"/>
    </row>
    <row r="76" spans="1:6" x14ac:dyDescent="0.2">
      <c r="A76" s="8" t="s">
        <v>47</v>
      </c>
      <c r="C76" s="45" t="s">
        <v>47</v>
      </c>
      <c r="F76" s="42"/>
    </row>
    <row r="77" spans="1:6" x14ac:dyDescent="0.2">
      <c r="A77" s="8" t="s">
        <v>75</v>
      </c>
      <c r="C77" s="45" t="s">
        <v>174</v>
      </c>
      <c r="F77" s="42"/>
    </row>
    <row r="78" spans="1:6" ht="20" x14ac:dyDescent="0.2">
      <c r="A78" s="10" t="s">
        <v>119</v>
      </c>
      <c r="C78" s="45" t="s">
        <v>39</v>
      </c>
      <c r="F78" s="50"/>
    </row>
    <row r="79" spans="1:6" x14ac:dyDescent="0.2">
      <c r="A79" s="11" t="s">
        <v>62</v>
      </c>
      <c r="C79" s="45" t="s">
        <v>213</v>
      </c>
    </row>
    <row r="80" spans="1:6" x14ac:dyDescent="0.2">
      <c r="A80" s="8" t="s">
        <v>79</v>
      </c>
      <c r="C80" s="45" t="s">
        <v>90</v>
      </c>
    </row>
    <row r="81" spans="1:3" x14ac:dyDescent="0.2">
      <c r="A81" s="10" t="s">
        <v>77</v>
      </c>
      <c r="C81" s="42" t="s">
        <v>39</v>
      </c>
    </row>
    <row r="82" spans="1:3" x14ac:dyDescent="0.2">
      <c r="A82" s="10" t="s">
        <v>78</v>
      </c>
      <c r="C82" s="42" t="s">
        <v>36</v>
      </c>
    </row>
    <row r="83" spans="1:3" x14ac:dyDescent="0.2">
      <c r="A83" s="10" t="s">
        <v>49</v>
      </c>
      <c r="C83" s="42" t="s">
        <v>6</v>
      </c>
    </row>
    <row r="84" spans="1:3" x14ac:dyDescent="0.2">
      <c r="A84" s="11" t="s">
        <v>80</v>
      </c>
      <c r="C84" s="42" t="s">
        <v>94</v>
      </c>
    </row>
    <row r="85" spans="1:3" x14ac:dyDescent="0.2">
      <c r="A85" s="8" t="s">
        <v>81</v>
      </c>
      <c r="C85" s="42" t="s">
        <v>26</v>
      </c>
    </row>
    <row r="86" spans="1:3" x14ac:dyDescent="0.2">
      <c r="A86" s="9" t="s">
        <v>173</v>
      </c>
      <c r="C86" s="46" t="s">
        <v>173</v>
      </c>
    </row>
    <row r="87" spans="1:3" x14ac:dyDescent="0.2">
      <c r="A87" s="2" t="s">
        <v>46</v>
      </c>
      <c r="C87" s="45" t="s">
        <v>111</v>
      </c>
    </row>
    <row r="88" spans="1:3" x14ac:dyDescent="0.2">
      <c r="A88" s="3" t="s">
        <v>92</v>
      </c>
      <c r="C88" s="45" t="s">
        <v>110</v>
      </c>
    </row>
    <row r="89" spans="1:3" x14ac:dyDescent="0.2">
      <c r="A89" s="3" t="s">
        <v>51</v>
      </c>
      <c r="C89" s="45" t="s">
        <v>114</v>
      </c>
    </row>
    <row r="90" spans="1:3" x14ac:dyDescent="0.2">
      <c r="A90" s="4" t="s">
        <v>50</v>
      </c>
      <c r="C90" s="45" t="s">
        <v>36</v>
      </c>
    </row>
    <row r="91" spans="1:3" x14ac:dyDescent="0.2">
      <c r="A91" s="3" t="s">
        <v>65</v>
      </c>
      <c r="C91" s="47" t="s">
        <v>122</v>
      </c>
    </row>
    <row r="92" spans="1:3" x14ac:dyDescent="0.2">
      <c r="A92" s="3" t="s">
        <v>56</v>
      </c>
      <c r="C92" s="42" t="s">
        <v>120</v>
      </c>
    </row>
    <row r="93" spans="1:3" x14ac:dyDescent="0.2">
      <c r="A93" s="3" t="s">
        <v>55</v>
      </c>
      <c r="C93" s="42" t="s">
        <v>100</v>
      </c>
    </row>
    <row r="94" spans="1:3" x14ac:dyDescent="0.2">
      <c r="A94" s="4" t="s">
        <v>54</v>
      </c>
      <c r="C94" s="42" t="s">
        <v>121</v>
      </c>
    </row>
    <row r="95" spans="1:3" x14ac:dyDescent="0.2">
      <c r="A95" s="8" t="s">
        <v>57</v>
      </c>
      <c r="C95" s="42" t="s">
        <v>190</v>
      </c>
    </row>
    <row r="96" spans="1:3" x14ac:dyDescent="0.2">
      <c r="A96" s="9" t="s">
        <v>58</v>
      </c>
      <c r="C96" s="42" t="s">
        <v>35</v>
      </c>
    </row>
    <row r="97" spans="1:3" x14ac:dyDescent="0.2">
      <c r="A97" s="8" t="s">
        <v>60</v>
      </c>
      <c r="C97" s="42" t="s">
        <v>34</v>
      </c>
    </row>
    <row r="98" spans="1:3" x14ac:dyDescent="0.2">
      <c r="A98" s="4" t="s">
        <v>63</v>
      </c>
      <c r="C98" s="42" t="s">
        <v>110</v>
      </c>
    </row>
    <row r="99" spans="1:3" x14ac:dyDescent="0.2">
      <c r="A99" t="s">
        <v>124</v>
      </c>
      <c r="B99" t="s">
        <v>70</v>
      </c>
      <c r="C99" s="42" t="s">
        <v>70</v>
      </c>
    </row>
    <row r="100" spans="1:3" x14ac:dyDescent="0.2">
      <c r="A100" t="s">
        <v>125</v>
      </c>
      <c r="B100" t="s">
        <v>8</v>
      </c>
      <c r="C100" s="42" t="s">
        <v>8</v>
      </c>
    </row>
    <row r="101" spans="1:3" x14ac:dyDescent="0.2">
      <c r="A101" t="s">
        <v>126</v>
      </c>
      <c r="B101" t="s">
        <v>7</v>
      </c>
      <c r="C101" s="42" t="s">
        <v>7</v>
      </c>
    </row>
    <row r="102" spans="1:3" x14ac:dyDescent="0.2">
      <c r="A102" t="s">
        <v>127</v>
      </c>
      <c r="B102" t="s">
        <v>127</v>
      </c>
      <c r="C102" s="42" t="s">
        <v>127</v>
      </c>
    </row>
    <row r="103" spans="1:3" x14ac:dyDescent="0.2">
      <c r="A103" t="s">
        <v>88</v>
      </c>
      <c r="B103" t="s">
        <v>88</v>
      </c>
      <c r="C103" s="42" t="s">
        <v>88</v>
      </c>
    </row>
    <row r="104" spans="1:3" x14ac:dyDescent="0.2">
      <c r="A104" t="s">
        <v>128</v>
      </c>
      <c r="B104" t="s">
        <v>10</v>
      </c>
      <c r="C104" s="42" t="s">
        <v>10</v>
      </c>
    </row>
    <row r="105" spans="1:3" x14ac:dyDescent="0.2">
      <c r="A105" t="s">
        <v>130</v>
      </c>
      <c r="B105" t="s">
        <v>148</v>
      </c>
      <c r="C105" s="42" t="s">
        <v>148</v>
      </c>
    </row>
    <row r="106" spans="1:3" x14ac:dyDescent="0.2">
      <c r="A106" t="s">
        <v>27</v>
      </c>
      <c r="C106" s="42" t="s">
        <v>38</v>
      </c>
    </row>
    <row r="107" spans="1:3" x14ac:dyDescent="0.2">
      <c r="A107" s="7" t="s">
        <v>152</v>
      </c>
      <c r="C107" s="42" t="s">
        <v>150</v>
      </c>
    </row>
    <row r="108" spans="1:3" x14ac:dyDescent="0.2">
      <c r="A108" t="s">
        <v>131</v>
      </c>
      <c r="C108" s="42" t="s">
        <v>149</v>
      </c>
    </row>
    <row r="109" spans="1:3" x14ac:dyDescent="0.2">
      <c r="A109" t="s">
        <v>132</v>
      </c>
      <c r="C109" s="42" t="s">
        <v>132</v>
      </c>
    </row>
    <row r="110" spans="1:3" x14ac:dyDescent="0.2">
      <c r="A110" t="s">
        <v>133</v>
      </c>
      <c r="B110" t="s">
        <v>70</v>
      </c>
      <c r="C110" s="42" t="s">
        <v>70</v>
      </c>
    </row>
    <row r="111" spans="1:3" x14ac:dyDescent="0.2">
      <c r="A111" s="7" t="s">
        <v>134</v>
      </c>
      <c r="B111" s="7" t="s">
        <v>134</v>
      </c>
      <c r="C111" s="45" t="s">
        <v>134</v>
      </c>
    </row>
    <row r="112" spans="1:3" x14ac:dyDescent="0.2">
      <c r="A112" s="7" t="s">
        <v>135</v>
      </c>
      <c r="C112" s="42" t="s">
        <v>151</v>
      </c>
    </row>
    <row r="113" spans="1:3" x14ac:dyDescent="0.2">
      <c r="A113" s="7" t="s">
        <v>136</v>
      </c>
      <c r="C113" s="42" t="s">
        <v>117</v>
      </c>
    </row>
    <row r="114" spans="1:3" ht="16" thickBot="1" x14ac:dyDescent="0.25">
      <c r="A114" s="17" t="s">
        <v>137</v>
      </c>
      <c r="B114" t="s">
        <v>10</v>
      </c>
      <c r="C114" s="42" t="s">
        <v>10</v>
      </c>
    </row>
    <row r="115" spans="1:3" x14ac:dyDescent="0.2">
      <c r="A115" s="7" t="s">
        <v>138</v>
      </c>
      <c r="B115" t="s">
        <v>7</v>
      </c>
      <c r="C115" s="42" t="s">
        <v>7</v>
      </c>
    </row>
    <row r="116" spans="1:3" x14ac:dyDescent="0.2">
      <c r="A116" s="7" t="s">
        <v>139</v>
      </c>
      <c r="C116" s="42" t="s">
        <v>114</v>
      </c>
    </row>
    <row r="117" spans="1:3" x14ac:dyDescent="0.2">
      <c r="A117" s="7" t="s">
        <v>191</v>
      </c>
      <c r="C117" s="42" t="s">
        <v>110</v>
      </c>
    </row>
    <row r="118" spans="1:3" x14ac:dyDescent="0.2">
      <c r="A118" s="7" t="s">
        <v>140</v>
      </c>
      <c r="B118" s="7" t="s">
        <v>140</v>
      </c>
      <c r="C118" s="45" t="s">
        <v>140</v>
      </c>
    </row>
    <row r="119" spans="1:3" x14ac:dyDescent="0.2">
      <c r="A119" s="7" t="s">
        <v>141</v>
      </c>
      <c r="C119" s="42" t="s">
        <v>38</v>
      </c>
    </row>
    <row r="120" spans="1:3" x14ac:dyDescent="0.2">
      <c r="A120" s="7" t="s">
        <v>35</v>
      </c>
      <c r="C120" s="42" t="s">
        <v>35</v>
      </c>
    </row>
    <row r="121" spans="1:3" x14ac:dyDescent="0.2">
      <c r="A121" s="7" t="s">
        <v>142</v>
      </c>
      <c r="B121" t="s">
        <v>26</v>
      </c>
      <c r="C121" s="42" t="s">
        <v>26</v>
      </c>
    </row>
    <row r="122" spans="1:3" x14ac:dyDescent="0.2">
      <c r="A122" s="7" t="s">
        <v>143</v>
      </c>
      <c r="B122" t="s">
        <v>153</v>
      </c>
      <c r="C122" s="42" t="s">
        <v>34</v>
      </c>
    </row>
    <row r="123" spans="1:3" x14ac:dyDescent="0.2">
      <c r="A123" s="7" t="s">
        <v>144</v>
      </c>
      <c r="C123" s="42" t="s">
        <v>114</v>
      </c>
    </row>
    <row r="124" spans="1:3" x14ac:dyDescent="0.2">
      <c r="A124" s="7" t="s">
        <v>145</v>
      </c>
      <c r="C124" s="42" t="s">
        <v>39</v>
      </c>
    </row>
    <row r="125" spans="1:3" x14ac:dyDescent="0.2">
      <c r="A125" s="7" t="s">
        <v>146</v>
      </c>
      <c r="C125" s="42" t="s">
        <v>105</v>
      </c>
    </row>
    <row r="126" spans="1:3" x14ac:dyDescent="0.2">
      <c r="A126" s="7" t="s">
        <v>147</v>
      </c>
      <c r="C126" s="42" t="s">
        <v>110</v>
      </c>
    </row>
    <row r="127" spans="1:3" x14ac:dyDescent="0.2">
      <c r="A127" t="s">
        <v>177</v>
      </c>
      <c r="C127" s="42" t="s">
        <v>159</v>
      </c>
    </row>
    <row r="128" spans="1:3" x14ac:dyDescent="0.2">
      <c r="A128" t="s">
        <v>178</v>
      </c>
      <c r="C128" s="42" t="s">
        <v>223</v>
      </c>
    </row>
    <row r="129" spans="1:3" x14ac:dyDescent="0.2">
      <c r="A129" t="s">
        <v>179</v>
      </c>
      <c r="B129" t="s">
        <v>26</v>
      </c>
      <c r="C129" s="42" t="s">
        <v>26</v>
      </c>
    </row>
    <row r="130" spans="1:3" x14ac:dyDescent="0.2">
      <c r="A130" t="s">
        <v>180</v>
      </c>
      <c r="C130" s="42" t="s">
        <v>38</v>
      </c>
    </row>
    <row r="131" spans="1:3" x14ac:dyDescent="0.2">
      <c r="A131" t="s">
        <v>181</v>
      </c>
      <c r="B131" t="s">
        <v>182</v>
      </c>
      <c r="C131" s="42" t="s">
        <v>182</v>
      </c>
    </row>
    <row r="132" spans="1:3" x14ac:dyDescent="0.2">
      <c r="A132" t="s">
        <v>183</v>
      </c>
      <c r="B132" t="s">
        <v>7</v>
      </c>
      <c r="C132" s="42" t="s">
        <v>7</v>
      </c>
    </row>
    <row r="133" spans="1:3" x14ac:dyDescent="0.2">
      <c r="A133" t="s">
        <v>184</v>
      </c>
      <c r="B133" t="s">
        <v>47</v>
      </c>
      <c r="C133" s="42" t="s">
        <v>47</v>
      </c>
    </row>
    <row r="134" spans="1:3" x14ac:dyDescent="0.2">
      <c r="A134" t="s">
        <v>194</v>
      </c>
      <c r="C134" s="42" t="s">
        <v>111</v>
      </c>
    </row>
    <row r="135" spans="1:3" x14ac:dyDescent="0.2">
      <c r="A135" t="s">
        <v>195</v>
      </c>
      <c r="B135" t="s">
        <v>211</v>
      </c>
      <c r="C135" s="42" t="s">
        <v>34</v>
      </c>
    </row>
    <row r="136" spans="1:3" x14ac:dyDescent="0.2">
      <c r="A136" t="s">
        <v>196</v>
      </c>
      <c r="C136" s="42" t="s">
        <v>5</v>
      </c>
    </row>
    <row r="137" spans="1:3" x14ac:dyDescent="0.2">
      <c r="A137" t="s">
        <v>197</v>
      </c>
      <c r="C137" s="42" t="s">
        <v>215</v>
      </c>
    </row>
    <row r="138" spans="1:3" x14ac:dyDescent="0.2">
      <c r="A138" t="s">
        <v>198</v>
      </c>
      <c r="C138" s="42" t="s">
        <v>213</v>
      </c>
    </row>
    <row r="139" spans="1:3" x14ac:dyDescent="0.2">
      <c r="A139" s="1" t="s">
        <v>199</v>
      </c>
      <c r="C139" s="42" t="s">
        <v>216</v>
      </c>
    </row>
    <row r="140" spans="1:3" x14ac:dyDescent="0.2">
      <c r="A140" t="s">
        <v>200</v>
      </c>
      <c r="C140" s="42" t="s">
        <v>111</v>
      </c>
    </row>
    <row r="141" spans="1:3" x14ac:dyDescent="0.2">
      <c r="A141" t="s">
        <v>201</v>
      </c>
      <c r="C141" s="42" t="s">
        <v>121</v>
      </c>
    </row>
    <row r="142" spans="1:3" x14ac:dyDescent="0.2">
      <c r="A142" t="s">
        <v>202</v>
      </c>
      <c r="C142" s="42" t="s">
        <v>103</v>
      </c>
    </row>
    <row r="143" spans="1:3" x14ac:dyDescent="0.2">
      <c r="A143" t="s">
        <v>203</v>
      </c>
      <c r="C143" s="42" t="s">
        <v>4</v>
      </c>
    </row>
    <row r="144" spans="1:3" x14ac:dyDescent="0.2">
      <c r="A144" t="s">
        <v>204</v>
      </c>
      <c r="C144" s="42" t="s">
        <v>122</v>
      </c>
    </row>
    <row r="145" spans="1:3" x14ac:dyDescent="0.2">
      <c r="A145" t="s">
        <v>205</v>
      </c>
      <c r="C145" s="42" t="s">
        <v>121</v>
      </c>
    </row>
    <row r="146" spans="1:3" x14ac:dyDescent="0.2">
      <c r="A146" t="s">
        <v>206</v>
      </c>
      <c r="C146" s="42" t="s">
        <v>110</v>
      </c>
    </row>
    <row r="147" spans="1:3" x14ac:dyDescent="0.2">
      <c r="C147" s="42"/>
    </row>
    <row r="148" spans="1:3" x14ac:dyDescent="0.2">
      <c r="A148" t="s">
        <v>207</v>
      </c>
      <c r="C148" s="42" t="s">
        <v>150</v>
      </c>
    </row>
    <row r="149" spans="1:3" x14ac:dyDescent="0.2">
      <c r="A149" t="s">
        <v>208</v>
      </c>
      <c r="C149" s="42"/>
    </row>
    <row r="150" spans="1:3" x14ac:dyDescent="0.2">
      <c r="A150" t="s">
        <v>209</v>
      </c>
      <c r="C150" s="42" t="s">
        <v>217</v>
      </c>
    </row>
    <row r="151" spans="1:3" x14ac:dyDescent="0.2">
      <c r="A151" t="s">
        <v>210</v>
      </c>
      <c r="C151" s="42" t="s">
        <v>218</v>
      </c>
    </row>
    <row r="152" spans="1:3" s="1" customFormat="1" x14ac:dyDescent="0.2">
      <c r="A152" s="7" t="s">
        <v>219</v>
      </c>
      <c r="B152"/>
      <c r="C152" s="48" t="s">
        <v>7</v>
      </c>
    </row>
    <row r="153" spans="1:3" x14ac:dyDescent="0.2">
      <c r="A153" s="7" t="s">
        <v>220</v>
      </c>
      <c r="C153" s="45" t="s">
        <v>10</v>
      </c>
    </row>
    <row r="154" spans="1:3" x14ac:dyDescent="0.2">
      <c r="A154" s="7" t="s">
        <v>221</v>
      </c>
      <c r="C154" s="45" t="s">
        <v>188</v>
      </c>
    </row>
    <row r="155" spans="1:3" x14ac:dyDescent="0.2">
      <c r="A155" s="7" t="s">
        <v>222</v>
      </c>
      <c r="C155" s="45" t="s">
        <v>182</v>
      </c>
    </row>
    <row r="156" spans="1:3" x14ac:dyDescent="0.2">
      <c r="A156" t="s">
        <v>240</v>
      </c>
      <c r="C156" s="42" t="s">
        <v>149</v>
      </c>
    </row>
    <row r="157" spans="1:3" x14ac:dyDescent="0.2">
      <c r="A157" t="s">
        <v>224</v>
      </c>
      <c r="C157" s="45" t="s">
        <v>111</v>
      </c>
    </row>
    <row r="158" spans="1:3" x14ac:dyDescent="0.2">
      <c r="A158" t="s">
        <v>225</v>
      </c>
      <c r="C158" s="45" t="s">
        <v>111</v>
      </c>
    </row>
    <row r="159" spans="1:3" x14ac:dyDescent="0.2">
      <c r="A159" t="s">
        <v>243</v>
      </c>
      <c r="C159" s="45" t="s">
        <v>38</v>
      </c>
    </row>
    <row r="160" spans="1:3" x14ac:dyDescent="0.2">
      <c r="A160" t="s">
        <v>226</v>
      </c>
      <c r="C160" s="45" t="s">
        <v>244</v>
      </c>
    </row>
    <row r="161" spans="1:7" x14ac:dyDescent="0.2">
      <c r="A161" t="s">
        <v>227</v>
      </c>
      <c r="C161" s="45" t="s">
        <v>245</v>
      </c>
    </row>
    <row r="162" spans="1:7" x14ac:dyDescent="0.2">
      <c r="A162" t="s">
        <v>239</v>
      </c>
      <c r="C162" s="45" t="s">
        <v>111</v>
      </c>
    </row>
    <row r="163" spans="1:7" x14ac:dyDescent="0.2">
      <c r="A163" t="s">
        <v>232</v>
      </c>
      <c r="C163" s="42" t="s">
        <v>149</v>
      </c>
    </row>
    <row r="164" spans="1:7" x14ac:dyDescent="0.2">
      <c r="A164" t="s">
        <v>246</v>
      </c>
      <c r="C164" s="49" t="s">
        <v>247</v>
      </c>
    </row>
    <row r="165" spans="1:7" x14ac:dyDescent="0.2">
      <c r="A165" t="s">
        <v>228</v>
      </c>
      <c r="C165" s="45" t="s">
        <v>16</v>
      </c>
    </row>
    <row r="166" spans="1:7" x14ac:dyDescent="0.2">
      <c r="A166" t="s">
        <v>248</v>
      </c>
      <c r="C166" s="45" t="s">
        <v>114</v>
      </c>
    </row>
    <row r="167" spans="1:7" x14ac:dyDescent="0.2">
      <c r="A167" t="s">
        <v>229</v>
      </c>
      <c r="C167" s="45" t="s">
        <v>5</v>
      </c>
    </row>
    <row r="168" spans="1:7" x14ac:dyDescent="0.2">
      <c r="A168" t="s">
        <v>230</v>
      </c>
      <c r="C168" s="42" t="s">
        <v>150</v>
      </c>
    </row>
    <row r="169" spans="1:7" x14ac:dyDescent="0.2">
      <c r="A169" t="s">
        <v>231</v>
      </c>
      <c r="C169" s="42" t="s">
        <v>150</v>
      </c>
    </row>
    <row r="170" spans="1:7" x14ac:dyDescent="0.2">
      <c r="A170" t="s">
        <v>233</v>
      </c>
      <c r="C170" s="45" t="s">
        <v>114</v>
      </c>
    </row>
    <row r="171" spans="1:7" x14ac:dyDescent="0.2">
      <c r="A171" t="s">
        <v>234</v>
      </c>
      <c r="C171" s="45" t="s">
        <v>149</v>
      </c>
    </row>
    <row r="172" spans="1:7" x14ac:dyDescent="0.2">
      <c r="A172" t="s">
        <v>235</v>
      </c>
      <c r="C172" s="42"/>
    </row>
    <row r="173" spans="1:7" x14ac:dyDescent="0.2">
      <c r="A173" t="s">
        <v>236</v>
      </c>
      <c r="C173" s="42" t="s">
        <v>250</v>
      </c>
    </row>
    <row r="174" spans="1:7" x14ac:dyDescent="0.2">
      <c r="A174" t="s">
        <v>237</v>
      </c>
      <c r="C174" s="42" t="s">
        <v>237</v>
      </c>
    </row>
    <row r="175" spans="1:7" x14ac:dyDescent="0.2">
      <c r="A175" t="s">
        <v>238</v>
      </c>
      <c r="C175" s="42" t="s">
        <v>249</v>
      </c>
    </row>
    <row r="176" spans="1:7" x14ac:dyDescent="0.2">
      <c r="A176" s="51" t="s">
        <v>264</v>
      </c>
      <c r="B176" s="51" t="s">
        <v>264</v>
      </c>
      <c r="C176" s="52" t="s">
        <v>265</v>
      </c>
      <c r="D176" s="21"/>
      <c r="E176" s="21"/>
      <c r="G176" t="s">
        <v>271</v>
      </c>
    </row>
    <row r="177" spans="1:5" x14ac:dyDescent="0.2">
      <c r="A177" s="51" t="s">
        <v>268</v>
      </c>
      <c r="B177" s="51" t="s">
        <v>269</v>
      </c>
      <c r="C177" s="53" t="s">
        <v>36</v>
      </c>
      <c r="D177" s="21"/>
      <c r="E177" s="21"/>
    </row>
    <row r="178" spans="1:5" x14ac:dyDescent="0.2">
      <c r="A178" s="51" t="s">
        <v>270</v>
      </c>
      <c r="B178" s="51" t="s">
        <v>270</v>
      </c>
      <c r="C178" s="52" t="s">
        <v>39</v>
      </c>
      <c r="D178" s="21"/>
      <c r="E178" s="21"/>
    </row>
    <row r="179" spans="1:5" x14ac:dyDescent="0.2">
      <c r="A179" s="51" t="s">
        <v>266</v>
      </c>
      <c r="B179" s="51" t="s">
        <v>270</v>
      </c>
      <c r="C179" s="52" t="s">
        <v>39</v>
      </c>
      <c r="D179" s="21"/>
      <c r="E179" s="21"/>
    </row>
    <row r="180" spans="1:5" x14ac:dyDescent="0.2">
      <c r="A180" s="51" t="s">
        <v>279</v>
      </c>
      <c r="B180" s="55" t="s">
        <v>280</v>
      </c>
      <c r="C180" s="56" t="s">
        <v>39</v>
      </c>
    </row>
    <row r="181" spans="1:5" x14ac:dyDescent="0.2">
      <c r="A181" t="s">
        <v>283</v>
      </c>
      <c r="B181" s="51" t="s">
        <v>282</v>
      </c>
      <c r="C181" s="52" t="s">
        <v>18</v>
      </c>
    </row>
    <row r="182" spans="1:5" x14ac:dyDescent="0.2">
      <c r="A182" s="51" t="s">
        <v>284</v>
      </c>
      <c r="B182" s="15" t="s">
        <v>260</v>
      </c>
      <c r="C182" s="15" t="s">
        <v>260</v>
      </c>
    </row>
    <row r="183" spans="1:5" x14ac:dyDescent="0.2">
      <c r="A183" s="12" t="s">
        <v>289</v>
      </c>
      <c r="B183" s="57" t="s">
        <v>47</v>
      </c>
      <c r="C183" t="s">
        <v>47</v>
      </c>
    </row>
    <row r="184" spans="1:5" x14ac:dyDescent="0.2">
      <c r="A184" s="58" t="s">
        <v>290</v>
      </c>
      <c r="B184" t="s">
        <v>290</v>
      </c>
      <c r="C184" s="42" t="s">
        <v>34</v>
      </c>
    </row>
    <row r="185" spans="1:5" x14ac:dyDescent="0.2">
      <c r="A185" s="60" t="s">
        <v>291</v>
      </c>
      <c r="B185" t="s">
        <v>11</v>
      </c>
      <c r="C185" s="42" t="s">
        <v>114</v>
      </c>
    </row>
    <row r="186" spans="1:5" ht="16" x14ac:dyDescent="0.2">
      <c r="A186" s="59" t="s">
        <v>295</v>
      </c>
      <c r="B186" s="59" t="s">
        <v>294</v>
      </c>
      <c r="C186" s="45" t="s">
        <v>36</v>
      </c>
    </row>
    <row r="187" spans="1:5" x14ac:dyDescent="0.2">
      <c r="A187" t="s">
        <v>299</v>
      </c>
      <c r="B187" t="s">
        <v>299</v>
      </c>
      <c r="C187" s="45" t="s">
        <v>7</v>
      </c>
    </row>
    <row r="188" spans="1:5" ht="16" x14ac:dyDescent="0.2">
      <c r="A188" t="s">
        <v>302</v>
      </c>
      <c r="C188" s="59"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BACI_Sites_2018</vt:lpstr>
      <vt:lpstr>Biomass Regressions</vt:lpstr>
      <vt:lpstr>Lookup Table</vt:lpstr>
      <vt:lpstr>'Lookup Table'!Extract</vt:lpstr>
      <vt:lpstr>regresnum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dc:creator>
  <cp:lastModifiedBy>rossfactor</cp:lastModifiedBy>
  <dcterms:created xsi:type="dcterms:W3CDTF">2016-09-17T15:14:06Z</dcterms:created>
  <dcterms:modified xsi:type="dcterms:W3CDTF">2019-03-12T05:26:16Z</dcterms:modified>
</cp:coreProperties>
</file>