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5" documentId="8_{8088025A-A302-4384-9F62-286D1082DA94}" xr6:coauthVersionLast="47" xr6:coauthVersionMax="47" xr10:uidLastSave="{99184417-CEAE-4679-B4A2-B9A0FF703DA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/>
  <c r="H19" i="1"/>
  <c r="B14" i="1"/>
  <c r="F19" i="1"/>
  <c r="B11" i="1"/>
  <c r="I20" i="1"/>
  <c r="I21" i="1"/>
  <c r="I22" i="1"/>
  <c r="H20" i="1"/>
  <c r="H21" i="1"/>
  <c r="H22" i="1"/>
  <c r="G23" i="1"/>
  <c r="H23" i="1"/>
  <c r="I23" i="1"/>
  <c r="G20" i="1"/>
  <c r="G21" i="1"/>
  <c r="G22" i="1"/>
  <c r="F23" i="1"/>
  <c r="F20" i="1"/>
  <c r="F21" i="1"/>
  <c r="F22" i="1"/>
  <c r="C23" i="1"/>
  <c r="D23" i="1"/>
  <c r="E23" i="1"/>
  <c r="B23" i="1"/>
  <c r="B6" i="1"/>
  <c r="B7" i="1" l="1"/>
  <c r="B10" i="1"/>
</calcChain>
</file>

<file path=xl/sharedStrings.xml><?xml version="1.0" encoding="utf-8"?>
<sst xmlns="http://schemas.openxmlformats.org/spreadsheetml/2006/main" count="32" uniqueCount="32">
  <si>
    <t>ZAD1</t>
  </si>
  <si>
    <t>Bartłomiej Domański gr. 5</t>
  </si>
  <si>
    <t>jedn. cena sprzedaży</t>
  </si>
  <si>
    <t>jedn. koszt zmienny</t>
  </si>
  <si>
    <t>koszt stały/m-c</t>
  </si>
  <si>
    <t>1.</t>
  </si>
  <si>
    <t>ilościowy próg rentowności</t>
  </si>
  <si>
    <t>wartościowy próg rentownośći</t>
  </si>
  <si>
    <t>2.</t>
  </si>
  <si>
    <t>wydobycie</t>
  </si>
  <si>
    <t>bezwzględna marża bezp.</t>
  </si>
  <si>
    <t>względna marża bezp.</t>
  </si>
  <si>
    <t>3.</t>
  </si>
  <si>
    <t>szukany zysk operacyjny</t>
  </si>
  <si>
    <t>sprzedane kruszywo</t>
  </si>
  <si>
    <t>ZAD2</t>
  </si>
  <si>
    <t>wyroby</t>
  </si>
  <si>
    <t>w. produkcji</t>
  </si>
  <si>
    <t>m. bezpośrednie</t>
  </si>
  <si>
    <t>w. bezpośrednie</t>
  </si>
  <si>
    <t>czas (mh)</t>
  </si>
  <si>
    <t>k. rozliczeniowy A</t>
  </si>
  <si>
    <t>k. rozl. B</t>
  </si>
  <si>
    <t>k. wydziału A na produkt</t>
  </si>
  <si>
    <t>k. wydziału B na produkt</t>
  </si>
  <si>
    <t>filiżanki</t>
  </si>
  <si>
    <t>kubki</t>
  </si>
  <si>
    <t>talerze</t>
  </si>
  <si>
    <t>miski</t>
  </si>
  <si>
    <t>razem</t>
  </si>
  <si>
    <t>koszty wydziałowe A</t>
  </si>
  <si>
    <t>koszty wydziałowe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</si>
</sst>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/>
    <xf numFmtId="10" fontId="0" fillId="2" borderId="0" xfId="0" applyNumberFormat="1" applyFill="1"/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3" workbookViewId="0">
      <selection activeCell="F13" sqref="F13"/>
    </sheetView>
  </sheetViews>
  <sheetFormatPr defaultRowHeight="15"/>
  <cols>
    <col min="1" max="1" width="27.28515625" customWidth="1"/>
    <col min="2" max="2" width="11.42578125" customWidth="1"/>
    <col min="3" max="3" width="14.42578125" customWidth="1"/>
    <col min="4" max="4" width="14.140625" customWidth="1"/>
    <col min="6" max="6" width="16.42578125" customWidth="1"/>
    <col min="7" max="7" width="8.42578125" customWidth="1"/>
    <col min="8" max="8" width="12.7109375" customWidth="1"/>
    <col min="9" max="9" width="12.5703125" customWidth="1"/>
  </cols>
  <sheetData>
    <row r="1" spans="1:5">
      <c r="A1" s="3" t="s">
        <v>0</v>
      </c>
      <c r="B1" s="5" t="s">
        <v>1</v>
      </c>
      <c r="C1" s="5"/>
      <c r="D1" s="5"/>
      <c r="E1" s="5"/>
    </row>
    <row r="2" spans="1:5">
      <c r="A2" t="s">
        <v>2</v>
      </c>
      <c r="B2">
        <v>60</v>
      </c>
    </row>
    <row r="3" spans="1:5">
      <c r="A3" t="s">
        <v>3</v>
      </c>
      <c r="B3">
        <v>10</v>
      </c>
    </row>
    <row r="4" spans="1:5">
      <c r="A4" t="s">
        <v>4</v>
      </c>
      <c r="B4">
        <v>1000000</v>
      </c>
    </row>
    <row r="5" spans="1:5">
      <c r="A5" t="s">
        <v>5</v>
      </c>
    </row>
    <row r="6" spans="1:5" ht="33.75" customHeight="1">
      <c r="A6" s="1" t="s">
        <v>6</v>
      </c>
      <c r="B6" s="2">
        <f>B4/(B2-B3)</f>
        <v>20000</v>
      </c>
    </row>
    <row r="7" spans="1:5" ht="19.5" customHeight="1">
      <c r="A7" s="1" t="s">
        <v>7</v>
      </c>
      <c r="B7" s="2">
        <f>B6*B2</f>
        <v>1200000</v>
      </c>
    </row>
    <row r="8" spans="1:5">
      <c r="A8" t="s">
        <v>8</v>
      </c>
    </row>
    <row r="9" spans="1:5">
      <c r="A9" t="s">
        <v>9</v>
      </c>
      <c r="B9">
        <v>30000</v>
      </c>
    </row>
    <row r="10" spans="1:5">
      <c r="A10" s="1" t="s">
        <v>10</v>
      </c>
      <c r="B10" s="2">
        <f>B9-B6</f>
        <v>10000</v>
      </c>
    </row>
    <row r="11" spans="1:5">
      <c r="A11" s="2" t="s">
        <v>11</v>
      </c>
      <c r="B11" s="4">
        <f>B10/B9</f>
        <v>0.33333333333333331</v>
      </c>
    </row>
    <row r="12" spans="1:5">
      <c r="A12" t="s">
        <v>12</v>
      </c>
    </row>
    <row r="13" spans="1:5">
      <c r="A13" t="s">
        <v>13</v>
      </c>
      <c r="B13">
        <v>200000</v>
      </c>
    </row>
    <row r="14" spans="1:5">
      <c r="A14" s="2" t="s">
        <v>14</v>
      </c>
      <c r="B14" s="2">
        <f>(B4+B13)/(B2-B3)</f>
        <v>24000</v>
      </c>
    </row>
    <row r="16" spans="1:5">
      <c r="A16" s="3" t="s">
        <v>15</v>
      </c>
    </row>
    <row r="18" spans="1:9" ht="35.25" customHeight="1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s="1" t="s">
        <v>23</v>
      </c>
      <c r="I18" s="1" t="s">
        <v>24</v>
      </c>
    </row>
    <row r="19" spans="1:9">
      <c r="A19" t="s">
        <v>25</v>
      </c>
      <c r="B19">
        <v>1000</v>
      </c>
      <c r="C19">
        <v>20000</v>
      </c>
      <c r="D19">
        <v>12000</v>
      </c>
      <c r="E19">
        <v>200</v>
      </c>
      <c r="F19">
        <f>C19/$C$23</f>
        <v>0.1111111111111111</v>
      </c>
      <c r="G19">
        <f>E19/$E$23</f>
        <v>0.16</v>
      </c>
      <c r="H19" s="2">
        <f>F19*$B$25</f>
        <v>10000</v>
      </c>
      <c r="I19" s="2">
        <f>G19*$B$26</f>
        <v>9600</v>
      </c>
    </row>
    <row r="20" spans="1:9">
      <c r="A20" t="s">
        <v>26</v>
      </c>
      <c r="B20">
        <v>2200</v>
      </c>
      <c r="C20">
        <v>54000</v>
      </c>
      <c r="D20">
        <v>44000</v>
      </c>
      <c r="E20">
        <v>300</v>
      </c>
      <c r="F20">
        <f t="shared" ref="F20:F22" si="0">C20/$C$23</f>
        <v>0.3</v>
      </c>
      <c r="G20">
        <f t="shared" ref="G20:G22" si="1">E20/$E$23</f>
        <v>0.24</v>
      </c>
      <c r="H20" s="2">
        <f t="shared" ref="H20:H22" si="2">F20*$B$25</f>
        <v>27000</v>
      </c>
      <c r="I20" s="2">
        <f t="shared" ref="I20:I22" si="3">G20*$B$26</f>
        <v>14400</v>
      </c>
    </row>
    <row r="21" spans="1:9">
      <c r="A21" t="s">
        <v>27</v>
      </c>
      <c r="B21">
        <v>1300</v>
      </c>
      <c r="C21">
        <v>26000</v>
      </c>
      <c r="D21">
        <v>14000</v>
      </c>
      <c r="E21">
        <v>250</v>
      </c>
      <c r="F21">
        <f t="shared" si="0"/>
        <v>0.14444444444444443</v>
      </c>
      <c r="G21">
        <f t="shared" si="1"/>
        <v>0.2</v>
      </c>
      <c r="H21" s="2">
        <f t="shared" si="2"/>
        <v>12999.999999999998</v>
      </c>
      <c r="I21" s="2">
        <f t="shared" si="3"/>
        <v>12000</v>
      </c>
    </row>
    <row r="22" spans="1:9">
      <c r="A22" t="s">
        <v>28</v>
      </c>
      <c r="B22">
        <v>3500</v>
      </c>
      <c r="C22">
        <v>80000</v>
      </c>
      <c r="D22">
        <v>50000</v>
      </c>
      <c r="E22">
        <v>500</v>
      </c>
      <c r="F22">
        <f t="shared" si="0"/>
        <v>0.44444444444444442</v>
      </c>
      <c r="G22">
        <f t="shared" si="1"/>
        <v>0.4</v>
      </c>
      <c r="H22" s="2">
        <f t="shared" si="2"/>
        <v>40000</v>
      </c>
      <c r="I22" s="2">
        <f t="shared" si="3"/>
        <v>24000</v>
      </c>
    </row>
    <row r="23" spans="1:9">
      <c r="A23" t="s">
        <v>29</v>
      </c>
      <c r="B23">
        <f>SUM(B19:B22)</f>
        <v>8000</v>
      </c>
      <c r="C23">
        <f t="shared" ref="C23:E23" si="4">SUM(C19:C22)</f>
        <v>180000</v>
      </c>
      <c r="D23">
        <f t="shared" si="4"/>
        <v>120000</v>
      </c>
      <c r="E23">
        <f t="shared" si="4"/>
        <v>1250</v>
      </c>
      <c r="F23">
        <f>SUM(F19:F22)</f>
        <v>1</v>
      </c>
      <c r="G23">
        <f t="shared" ref="G23:I23" si="5">SUM(G19:G22)</f>
        <v>1</v>
      </c>
      <c r="H23">
        <f t="shared" si="5"/>
        <v>90000</v>
      </c>
      <c r="I23">
        <f t="shared" si="5"/>
        <v>60000</v>
      </c>
    </row>
    <row r="25" spans="1:9">
      <c r="A25" t="s">
        <v>30</v>
      </c>
      <c r="B25">
        <v>90000</v>
      </c>
    </row>
    <row r="26" spans="1:9">
      <c r="A26" t="s">
        <v>31</v>
      </c>
      <c r="B26">
        <v>60000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d26028b-04a3-4f5f-bcef-227bd55ec5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40D1CABE1A947B24A382F54C16166" ma:contentTypeVersion="5" ma:contentTypeDescription="Utwórz nowy dokument." ma:contentTypeScope="" ma:versionID="6cc4842590796837a45f1c476c312b0b">
  <xsd:schema xmlns:xsd="http://www.w3.org/2001/XMLSchema" xmlns:xs="http://www.w3.org/2001/XMLSchema" xmlns:p="http://schemas.microsoft.com/office/2006/metadata/properties" xmlns:ns2="ad26028b-04a3-4f5f-bcef-227bd55ec528" targetNamespace="http://schemas.microsoft.com/office/2006/metadata/properties" ma:root="true" ma:fieldsID="be6a7c73b10bbacd0269fee9a844fae4" ns2:_="">
    <xsd:import namespace="ad26028b-04a3-4f5f-bcef-227bd55ec5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6028b-04a3-4f5f-bcef-227bd55ec5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FAF249-1E7E-413E-B00E-1EC7BD4DDCA5}"/>
</file>

<file path=customXml/itemProps2.xml><?xml version="1.0" encoding="utf-8"?>
<ds:datastoreItem xmlns:ds="http://schemas.openxmlformats.org/officeDocument/2006/customXml" ds:itemID="{A02FFD6F-80DB-47F5-895D-7147E1B5E428}"/>
</file>

<file path=customXml/itemProps3.xml><?xml version="1.0" encoding="utf-8"?>
<ds:datastoreItem xmlns:ds="http://schemas.openxmlformats.org/officeDocument/2006/customXml" ds:itemID="{4B7E1207-C64A-4F5B-BE94-1EDADFBDA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Marcin Wierzbiński</cp:lastModifiedBy>
  <cp:revision/>
  <dcterms:created xsi:type="dcterms:W3CDTF">2025-01-19T08:46:06Z</dcterms:created>
  <dcterms:modified xsi:type="dcterms:W3CDTF">2025-01-19T09:47:02Z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0x01010077540D1CABE1A947B24A382F54C16166</vt:lpwstr>
  </property>
</Properties>
</file>