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AoOR_speacial_Issue\00_Data\토트넘\"/>
    </mc:Choice>
  </mc:AlternateContent>
  <bookViews>
    <workbookView xWindow="0" yWindow="0" windowWidth="28800" windowHeight="12255"/>
  </bookViews>
  <sheets>
    <sheet name="20-21-test" sheetId="12" r:id="rId1"/>
    <sheet name="19-20" sheetId="1" r:id="rId2"/>
    <sheet name="18-19" sheetId="3" r:id="rId3"/>
    <sheet name="17-18" sheetId="4" r:id="rId4"/>
    <sheet name="16-17" sheetId="5" r:id="rId5"/>
    <sheet name="15-16" sheetId="6" r:id="rId6"/>
    <sheet name="14-15" sheetId="7" r:id="rId7"/>
    <sheet name="13-14" sheetId="8" r:id="rId8"/>
    <sheet name="12-13" sheetId="9" r:id="rId9"/>
    <sheet name="11-12" sheetId="10" r:id="rId10"/>
    <sheet name="10-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2" i="12"/>
  <c r="AL16" i="12" l="1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K3" i="11" l="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2" i="11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2" i="10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2" i="9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2" i="8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2" i="7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2" i="6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2" i="5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2" i="4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2" i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2" i="3"/>
  <c r="AL3" i="9" l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2" i="9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<sst xmlns="http://schemas.openxmlformats.org/spreadsheetml/2006/main" count="2926" uniqueCount="173">
  <si>
    <t>Crystal Palace</t>
    <phoneticPr fontId="1" type="noConversion"/>
  </si>
  <si>
    <t>38 round</t>
  </si>
  <si>
    <t>Leicester City</t>
    <phoneticPr fontId="1" type="noConversion"/>
  </si>
  <si>
    <t>37 round</t>
  </si>
  <si>
    <t>36 round</t>
  </si>
  <si>
    <t>Asenal</t>
    <phoneticPr fontId="1" type="noConversion"/>
  </si>
  <si>
    <t>35 round</t>
  </si>
  <si>
    <t>Bournemouth</t>
    <phoneticPr fontId="1" type="noConversion"/>
  </si>
  <si>
    <t>34 round</t>
  </si>
  <si>
    <t>Everton</t>
    <phoneticPr fontId="1" type="noConversion"/>
  </si>
  <si>
    <t>33 round</t>
  </si>
  <si>
    <t>Sheffield</t>
    <phoneticPr fontId="1" type="noConversion"/>
  </si>
  <si>
    <t>32 round</t>
  </si>
  <si>
    <t>Westham</t>
    <phoneticPr fontId="1" type="noConversion"/>
  </si>
  <si>
    <t>31 round</t>
  </si>
  <si>
    <t>Manchester Utd</t>
    <phoneticPr fontId="1" type="noConversion"/>
  </si>
  <si>
    <t>30 round</t>
  </si>
  <si>
    <t xml:space="preserve">Burnley </t>
    <phoneticPr fontId="1" type="noConversion"/>
  </si>
  <si>
    <t>29 round</t>
  </si>
  <si>
    <t>28 round</t>
  </si>
  <si>
    <t>Chelsea</t>
    <phoneticPr fontId="1" type="noConversion"/>
  </si>
  <si>
    <t>27 round</t>
  </si>
  <si>
    <t>Aston Villa</t>
    <phoneticPr fontId="1" type="noConversion"/>
  </si>
  <si>
    <t>26 round</t>
  </si>
  <si>
    <t>Manchester City</t>
    <phoneticPr fontId="1" type="noConversion"/>
  </si>
  <si>
    <t>25 round</t>
  </si>
  <si>
    <t>Norwich City</t>
    <phoneticPr fontId="1" type="noConversion"/>
  </si>
  <si>
    <t>24 round</t>
  </si>
  <si>
    <t xml:space="preserve">Watford </t>
    <phoneticPr fontId="1" type="noConversion"/>
  </si>
  <si>
    <t>23 round</t>
  </si>
  <si>
    <t>Liverpool</t>
    <phoneticPr fontId="1" type="noConversion"/>
  </si>
  <si>
    <t>22 round</t>
  </si>
  <si>
    <t>Southampton</t>
    <phoneticPr fontId="1" type="noConversion"/>
  </si>
  <si>
    <t>21 round</t>
  </si>
  <si>
    <t>20 round</t>
  </si>
  <si>
    <t>Brighton</t>
    <phoneticPr fontId="1" type="noConversion"/>
  </si>
  <si>
    <t>19 round</t>
  </si>
  <si>
    <t>18 round</t>
  </si>
  <si>
    <t>17 round</t>
  </si>
  <si>
    <t>16 round</t>
  </si>
  <si>
    <t>15 round</t>
  </si>
  <si>
    <t>14 round</t>
  </si>
  <si>
    <t>13 round</t>
  </si>
  <si>
    <t>12 round</t>
  </si>
  <si>
    <t>11 round</t>
  </si>
  <si>
    <t>10 round</t>
  </si>
  <si>
    <t>9 round</t>
  </si>
  <si>
    <t>8 round</t>
  </si>
  <si>
    <t>7 round</t>
  </si>
  <si>
    <t>6 round</t>
  </si>
  <si>
    <t>5 round</t>
  </si>
  <si>
    <t>4 round</t>
  </si>
  <si>
    <t>3 round</t>
    <phoneticPr fontId="1" type="noConversion"/>
  </si>
  <si>
    <t>2 round</t>
    <phoneticPr fontId="1" type="noConversion"/>
  </si>
  <si>
    <t>1 round</t>
    <phoneticPr fontId="1" type="noConversion"/>
  </si>
  <si>
    <t>sum</t>
    <phoneticPr fontId="1" type="noConversion"/>
  </si>
  <si>
    <t>GK1</t>
    <phoneticPr fontId="1" type="noConversion"/>
  </si>
  <si>
    <t>GK0</t>
    <phoneticPr fontId="1" type="noConversion"/>
  </si>
  <si>
    <t>CB1B</t>
    <phoneticPr fontId="1" type="noConversion"/>
  </si>
  <si>
    <t>CB1</t>
    <phoneticPr fontId="1" type="noConversion"/>
  </si>
  <si>
    <t>CB0B</t>
    <phoneticPr fontId="1" type="noConversion"/>
  </si>
  <si>
    <t>CB0</t>
    <phoneticPr fontId="1" type="noConversion"/>
  </si>
  <si>
    <t>WB1</t>
    <phoneticPr fontId="1" type="noConversion"/>
  </si>
  <si>
    <t>WB0B</t>
    <phoneticPr fontId="1" type="noConversion"/>
  </si>
  <si>
    <t>WB0</t>
    <phoneticPr fontId="1" type="noConversion"/>
  </si>
  <si>
    <t>DMF1B</t>
    <phoneticPr fontId="1" type="noConversion"/>
  </si>
  <si>
    <t>DMF1</t>
    <phoneticPr fontId="1" type="noConversion"/>
  </si>
  <si>
    <t>DMF0</t>
    <phoneticPr fontId="1" type="noConversion"/>
  </si>
  <si>
    <t>CMF1</t>
    <phoneticPr fontId="1" type="noConversion"/>
  </si>
  <si>
    <t>CMF0B</t>
    <phoneticPr fontId="1" type="noConversion"/>
  </si>
  <si>
    <t>CMF0</t>
    <phoneticPr fontId="1" type="noConversion"/>
  </si>
  <si>
    <t>Wing1B</t>
    <phoneticPr fontId="1" type="noConversion"/>
  </si>
  <si>
    <t>Wing1</t>
    <phoneticPr fontId="1" type="noConversion"/>
  </si>
  <si>
    <t>Wing0B</t>
    <phoneticPr fontId="1" type="noConversion"/>
  </si>
  <si>
    <t>Wing0</t>
    <phoneticPr fontId="1" type="noConversion"/>
  </si>
  <si>
    <t>AMF1B</t>
    <phoneticPr fontId="1" type="noConversion"/>
  </si>
  <si>
    <t>AMF1</t>
    <phoneticPr fontId="1" type="noConversion"/>
  </si>
  <si>
    <t>AMF0B</t>
    <phoneticPr fontId="1" type="noConversion"/>
  </si>
  <si>
    <t>AMF0</t>
    <phoneticPr fontId="1" type="noConversion"/>
  </si>
  <si>
    <t>FW1</t>
    <phoneticPr fontId="1" type="noConversion"/>
  </si>
  <si>
    <t>FW0B</t>
    <phoneticPr fontId="1" type="noConversion"/>
  </si>
  <si>
    <t>FW0</t>
    <phoneticPr fontId="1" type="noConversion"/>
  </si>
  <si>
    <t>Formation</t>
    <phoneticPr fontId="1" type="noConversion"/>
  </si>
  <si>
    <t>Opp_Level</t>
    <phoneticPr fontId="1" type="noConversion"/>
  </si>
  <si>
    <t>Season</t>
    <phoneticPr fontId="1" type="noConversion"/>
  </si>
  <si>
    <t>4-1-2-1-2</t>
    <phoneticPr fontId="1" type="noConversion"/>
  </si>
  <si>
    <t>Low</t>
    <phoneticPr fontId="1" type="noConversion"/>
  </si>
  <si>
    <t>4-1-1-1-3</t>
    <phoneticPr fontId="1" type="noConversion"/>
  </si>
  <si>
    <t>High</t>
    <phoneticPr fontId="1" type="noConversion"/>
  </si>
  <si>
    <t>Mid</t>
    <phoneticPr fontId="1" type="noConversion"/>
  </si>
  <si>
    <t>4-1-2-0-3</t>
    <phoneticPr fontId="1" type="noConversion"/>
  </si>
  <si>
    <t>4-1-3-0-2</t>
    <phoneticPr fontId="1" type="noConversion"/>
  </si>
  <si>
    <t>4-1-3-1-1</t>
    <phoneticPr fontId="1" type="noConversion"/>
  </si>
  <si>
    <t>3-1-3-2-1</t>
    <phoneticPr fontId="1" type="noConversion"/>
  </si>
  <si>
    <t>4-1-0-2-3</t>
    <phoneticPr fontId="1" type="noConversion"/>
  </si>
  <si>
    <t>4-0-2-1-3</t>
    <phoneticPr fontId="1" type="noConversion"/>
  </si>
  <si>
    <t>4-2-0-1-3</t>
    <phoneticPr fontId="1" type="noConversion"/>
  </si>
  <si>
    <t>3-2-2-0-3</t>
    <phoneticPr fontId="1" type="noConversion"/>
  </si>
  <si>
    <t>5-1-1-2-1</t>
    <phoneticPr fontId="1" type="noConversion"/>
  </si>
  <si>
    <t>3-1-2-2-2</t>
    <phoneticPr fontId="1" type="noConversion"/>
  </si>
  <si>
    <t>CMF1B</t>
    <phoneticPr fontId="1" type="noConversion"/>
  </si>
  <si>
    <t>WB1B</t>
    <phoneticPr fontId="1" type="noConversion"/>
  </si>
  <si>
    <t>Fulham</t>
    <phoneticPr fontId="1" type="noConversion"/>
  </si>
  <si>
    <t>Huddersfield</t>
    <phoneticPr fontId="1" type="noConversion"/>
  </si>
  <si>
    <t>4-1-2-2-1</t>
    <phoneticPr fontId="1" type="noConversion"/>
  </si>
  <si>
    <t>3-2-2-2-1</t>
    <phoneticPr fontId="1" type="noConversion"/>
  </si>
  <si>
    <t>3-2-3-0-2</t>
    <phoneticPr fontId="1" type="noConversion"/>
  </si>
  <si>
    <t>3-1-3-1-2</t>
    <phoneticPr fontId="1" type="noConversion"/>
  </si>
  <si>
    <t>4-2-2-0-2</t>
    <phoneticPr fontId="1" type="noConversion"/>
  </si>
  <si>
    <t>4-2-2-1-1</t>
    <phoneticPr fontId="1" type="noConversion"/>
  </si>
  <si>
    <t>5-1-2-0-2</t>
    <phoneticPr fontId="1" type="noConversion"/>
  </si>
  <si>
    <t>CMF0C</t>
    <phoneticPr fontId="1" type="noConversion"/>
  </si>
  <si>
    <t>Swansea City</t>
    <phoneticPr fontId="1" type="noConversion"/>
  </si>
  <si>
    <t>West Bromwich Albion</t>
    <phoneticPr fontId="1" type="noConversion"/>
  </si>
  <si>
    <t>Stoke City</t>
    <phoneticPr fontId="1" type="noConversion"/>
  </si>
  <si>
    <t>5 round</t>
    <phoneticPr fontId="1" type="noConversion"/>
  </si>
  <si>
    <t>Sunderland</t>
    <phoneticPr fontId="1" type="noConversion"/>
  </si>
  <si>
    <t>Middlesbrough</t>
    <phoneticPr fontId="1" type="noConversion"/>
  </si>
  <si>
    <t>Hull City</t>
    <phoneticPr fontId="1" type="noConversion"/>
  </si>
  <si>
    <t>QPR</t>
    <phoneticPr fontId="1" type="noConversion"/>
  </si>
  <si>
    <t>Cardiff City</t>
    <phoneticPr fontId="1" type="noConversion"/>
  </si>
  <si>
    <t>New castle</t>
    <phoneticPr fontId="1" type="noConversion"/>
  </si>
  <si>
    <t>Reading</t>
    <phoneticPr fontId="1" type="noConversion"/>
  </si>
  <si>
    <t>Wigan</t>
    <phoneticPr fontId="1" type="noConversion"/>
  </si>
  <si>
    <t>Blackburn</t>
    <phoneticPr fontId="1" type="noConversion"/>
  </si>
  <si>
    <t>Bolton</t>
    <phoneticPr fontId="1" type="noConversion"/>
  </si>
  <si>
    <t>Birmingham</t>
    <phoneticPr fontId="1" type="noConversion"/>
  </si>
  <si>
    <t>Blackpool</t>
    <phoneticPr fontId="1" type="noConversion"/>
  </si>
  <si>
    <t>3-1-4-1-1</t>
    <phoneticPr fontId="1" type="noConversion"/>
  </si>
  <si>
    <t>3-1-3-0-3</t>
    <phoneticPr fontId="1" type="noConversion"/>
  </si>
  <si>
    <t>3-1-4-0-2</t>
    <phoneticPr fontId="1" type="noConversion"/>
  </si>
  <si>
    <t>4-1-1-0-4</t>
    <phoneticPr fontId="1" type="noConversion"/>
  </si>
  <si>
    <t>3-1-2-1-3</t>
    <phoneticPr fontId="1" type="noConversion"/>
  </si>
  <si>
    <t>4-0-3-1-2</t>
    <phoneticPr fontId="1" type="noConversion"/>
  </si>
  <si>
    <t>4-0-2-2-2</t>
    <phoneticPr fontId="1" type="noConversion"/>
  </si>
  <si>
    <t>4-0-3-0-3</t>
    <phoneticPr fontId="1" type="noConversion"/>
  </si>
  <si>
    <t>4-0-4-1-1</t>
    <phoneticPr fontId="1" type="noConversion"/>
  </si>
  <si>
    <t>4-0-4-0-2</t>
    <phoneticPr fontId="1" type="noConversion"/>
  </si>
  <si>
    <t>High</t>
    <phoneticPr fontId="1" type="noConversion"/>
  </si>
  <si>
    <t>4-2-3-0-1</t>
    <phoneticPr fontId="1" type="noConversion"/>
  </si>
  <si>
    <t>4-1-4-0-1</t>
    <phoneticPr fontId="1" type="noConversion"/>
  </si>
  <si>
    <t>Mid</t>
    <phoneticPr fontId="1" type="noConversion"/>
  </si>
  <si>
    <t>4-0-4-0-2</t>
    <phoneticPr fontId="1" type="noConversion"/>
  </si>
  <si>
    <t>Low</t>
    <phoneticPr fontId="1" type="noConversion"/>
  </si>
  <si>
    <t>4-1-3-1-1</t>
    <phoneticPr fontId="1" type="noConversion"/>
  </si>
  <si>
    <t>Mid</t>
    <phoneticPr fontId="1" type="noConversion"/>
  </si>
  <si>
    <t>4-1-3-1-1</t>
    <phoneticPr fontId="1" type="noConversion"/>
  </si>
  <si>
    <t>High</t>
    <phoneticPr fontId="1" type="noConversion"/>
  </si>
  <si>
    <t>4-2-2-1-1</t>
    <phoneticPr fontId="1" type="noConversion"/>
  </si>
  <si>
    <t>4-0-4-0-2</t>
    <phoneticPr fontId="1" type="noConversion"/>
  </si>
  <si>
    <t>Low</t>
    <phoneticPr fontId="1" type="noConversion"/>
  </si>
  <si>
    <t>4-1-3-0-2</t>
    <phoneticPr fontId="1" type="noConversion"/>
  </si>
  <si>
    <t>2010-2011</t>
    <phoneticPr fontId="1" type="noConversion"/>
  </si>
  <si>
    <t>2011-2012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</si>
  <si>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</si>
  <si>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</si>
  <si>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</si>
  <si>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</si>
  <si>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</si>
  <si>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</si>
  <si>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</si>
  <si>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</si>
  <si>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CMF1B</t>
    <phoneticPr fontId="1" type="noConversion"/>
  </si>
  <si>
    <t>Wolverhampton</t>
    <phoneticPr fontId="1" type="noConversion"/>
  </si>
  <si>
    <t>Ball_pos</t>
    <phoneticPr fontId="1" type="noConversion"/>
  </si>
  <si>
    <t>Win</t>
    <phoneticPr fontId="1" type="noConversion"/>
  </si>
  <si>
    <t>Draw</t>
    <phoneticPr fontId="1" type="noConversion"/>
  </si>
  <si>
    <t>Style</t>
    <phoneticPr fontId="1" type="noConversion"/>
  </si>
  <si>
    <t>Lose</t>
    <phoneticPr fontId="1" type="noConversion"/>
  </si>
  <si>
    <t>match_oder</t>
    <phoneticPr fontId="1" type="noConversion"/>
  </si>
  <si>
    <t>oppense_team</t>
    <phoneticPr fontId="1" type="noConversion"/>
  </si>
  <si>
    <t>2020-2021</t>
    <phoneticPr fontId="1" type="noConversion"/>
  </si>
  <si>
    <t>Leeds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</si>
</sst>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topLeftCell="N1" workbookViewId="0">
      <selection activeCell="X10" sqref="X10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96</v>
      </c>
      <c r="AG2" s="6" t="s">
        <v>89</v>
      </c>
      <c r="AH2" s="1" t="s">
        <v>171</v>
      </c>
      <c r="AI2" s="6">
        <v>51.6</v>
      </c>
      <c r="AJ2" s="13" t="s">
        <v>168</v>
      </c>
      <c r="AK2" s="1">
        <f>IF(AI2 &gt;= 53.50263, 0, 1)</f>
        <v>1</v>
      </c>
      <c r="AL2" s="1">
        <f t="shared" ref="AL2:AL39" si="0">SUM(C2:AE2)</f>
        <v>11</v>
      </c>
    </row>
    <row r="3" spans="1:38" ht="15.75" customHeight="1" x14ac:dyDescent="0.3">
      <c r="A3" s="2" t="s">
        <v>53</v>
      </c>
      <c r="B3" s="2" t="s">
        <v>32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135</v>
      </c>
      <c r="AG3" s="6" t="s">
        <v>86</v>
      </c>
      <c r="AH3" s="1" t="s">
        <v>171</v>
      </c>
      <c r="AI3" s="11">
        <v>47.5</v>
      </c>
      <c r="AJ3" s="13" t="s">
        <v>165</v>
      </c>
      <c r="AK3" s="1">
        <f t="shared" ref="AK3:AK39" si="1">IF(AI3 &gt;= 53.50263, 0, 1)</f>
        <v>1</v>
      </c>
      <c r="AL3" s="1">
        <f t="shared" si="0"/>
        <v>11</v>
      </c>
    </row>
    <row r="4" spans="1:38" x14ac:dyDescent="0.3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96</v>
      </c>
      <c r="AG4" s="6" t="s">
        <v>89</v>
      </c>
      <c r="AH4" s="1" t="s">
        <v>171</v>
      </c>
      <c r="AI4" s="11">
        <v>65.8</v>
      </c>
      <c r="AJ4" s="13" t="s">
        <v>166</v>
      </c>
      <c r="AK4" s="1">
        <f t="shared" si="1"/>
        <v>0</v>
      </c>
      <c r="AL4" s="1">
        <f t="shared" si="0"/>
        <v>11</v>
      </c>
    </row>
    <row r="5" spans="1:38" x14ac:dyDescent="0.3">
      <c r="A5" s="3" t="s">
        <v>51</v>
      </c>
      <c r="B5" s="2" t="s">
        <v>15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s="6" t="s">
        <v>90</v>
      </c>
      <c r="AG5" s="1" t="s">
        <v>88</v>
      </c>
      <c r="AH5" s="1" t="s">
        <v>171</v>
      </c>
      <c r="AI5" s="13">
        <v>61.6</v>
      </c>
      <c r="AJ5" s="13" t="s">
        <v>165</v>
      </c>
      <c r="AK5" s="1">
        <f t="shared" si="1"/>
        <v>0</v>
      </c>
      <c r="AL5" s="1">
        <f t="shared" si="0"/>
        <v>11</v>
      </c>
    </row>
    <row r="6" spans="1:38" x14ac:dyDescent="0.3">
      <c r="A6" s="3" t="s">
        <v>50</v>
      </c>
      <c r="B6" s="2" t="s">
        <v>13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s="6" t="s">
        <v>96</v>
      </c>
      <c r="AG6" s="6" t="s">
        <v>89</v>
      </c>
      <c r="AH6" s="1" t="s">
        <v>171</v>
      </c>
      <c r="AI6" s="13">
        <v>51.2</v>
      </c>
      <c r="AJ6" s="13" t="s">
        <v>166</v>
      </c>
      <c r="AK6" s="1">
        <f t="shared" si="1"/>
        <v>1</v>
      </c>
      <c r="AL6" s="1">
        <f t="shared" si="0"/>
        <v>11</v>
      </c>
    </row>
    <row r="7" spans="1:38" x14ac:dyDescent="0.3">
      <c r="A7" s="3" t="s">
        <v>49</v>
      </c>
      <c r="B7" s="2" t="s">
        <v>17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171</v>
      </c>
      <c r="AI7" s="13">
        <v>61.7</v>
      </c>
      <c r="AJ7" s="13" t="s">
        <v>165</v>
      </c>
      <c r="AK7" s="1">
        <f t="shared" si="1"/>
        <v>0</v>
      </c>
      <c r="AL7" s="1">
        <f t="shared" si="0"/>
        <v>11</v>
      </c>
    </row>
    <row r="8" spans="1:38" x14ac:dyDescent="0.3">
      <c r="A8" s="3" t="s">
        <v>48</v>
      </c>
      <c r="B8" s="2" t="s">
        <v>35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1</v>
      </c>
      <c r="AB8" s="2">
        <v>0</v>
      </c>
      <c r="AC8" s="2">
        <v>0</v>
      </c>
      <c r="AD8" s="2">
        <v>1</v>
      </c>
      <c r="AE8" s="2">
        <v>0</v>
      </c>
      <c r="AF8" s="6" t="s">
        <v>96</v>
      </c>
      <c r="AG8" s="6" t="s">
        <v>86</v>
      </c>
      <c r="AH8" s="1" t="s">
        <v>171</v>
      </c>
      <c r="AI8" s="13">
        <v>43.4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 x14ac:dyDescent="0.3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96</v>
      </c>
      <c r="AG9" s="6" t="s">
        <v>86</v>
      </c>
      <c r="AH9" s="1" t="s">
        <v>171</v>
      </c>
      <c r="AI9" s="13">
        <v>58.8</v>
      </c>
      <c r="AJ9" s="13" t="s">
        <v>165</v>
      </c>
      <c r="AK9" s="1">
        <f t="shared" si="1"/>
        <v>0</v>
      </c>
      <c r="AL9" s="1">
        <f t="shared" si="0"/>
        <v>11</v>
      </c>
    </row>
    <row r="10" spans="1:38" x14ac:dyDescent="0.3">
      <c r="A10" s="3" t="s">
        <v>46</v>
      </c>
      <c r="B10" s="2" t="s">
        <v>24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s="6" t="s">
        <v>96</v>
      </c>
      <c r="AG10" s="6" t="s">
        <v>88</v>
      </c>
      <c r="AH10" s="1" t="s">
        <v>171</v>
      </c>
      <c r="AI10" s="13">
        <v>66.099999999999994</v>
      </c>
      <c r="AJ10" s="13" t="s">
        <v>168</v>
      </c>
      <c r="AK10" s="1">
        <f t="shared" si="1"/>
        <v>0</v>
      </c>
      <c r="AL10" s="1">
        <f t="shared" si="0"/>
        <v>11</v>
      </c>
    </row>
    <row r="11" spans="1:38" x14ac:dyDescent="0.3">
      <c r="A11" s="3" t="s">
        <v>45</v>
      </c>
      <c r="B11" s="2" t="s">
        <v>20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96</v>
      </c>
      <c r="AG11" s="6" t="s">
        <v>88</v>
      </c>
      <c r="AH11" s="1" t="s">
        <v>171</v>
      </c>
      <c r="AI11" s="13">
        <v>39.700000000000003</v>
      </c>
      <c r="AJ11" s="13" t="s">
        <v>166</v>
      </c>
      <c r="AK11" s="1">
        <f t="shared" si="1"/>
        <v>1</v>
      </c>
      <c r="AL11" s="1">
        <f t="shared" si="0"/>
        <v>11</v>
      </c>
    </row>
    <row r="12" spans="1:38" x14ac:dyDescent="0.3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96</v>
      </c>
      <c r="AG12" s="6" t="s">
        <v>89</v>
      </c>
      <c r="AH12" s="1" t="s">
        <v>171</v>
      </c>
      <c r="AI12" s="13">
        <v>69.8</v>
      </c>
      <c r="AJ12" s="13" t="s">
        <v>165</v>
      </c>
      <c r="AK12" s="1">
        <f t="shared" si="1"/>
        <v>0</v>
      </c>
      <c r="AL12" s="1">
        <f t="shared" si="0"/>
        <v>11</v>
      </c>
    </row>
    <row r="13" spans="1:38" x14ac:dyDescent="0.3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96</v>
      </c>
      <c r="AG13" s="6" t="s">
        <v>89</v>
      </c>
      <c r="AH13" s="1" t="s">
        <v>171</v>
      </c>
      <c r="AI13" s="13">
        <v>57.1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 x14ac:dyDescent="0.3">
      <c r="A14" s="3" t="s">
        <v>42</v>
      </c>
      <c r="B14" s="2" t="s">
        <v>30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171</v>
      </c>
      <c r="AI14" s="13">
        <v>24.2</v>
      </c>
      <c r="AJ14" s="13" t="s">
        <v>168</v>
      </c>
      <c r="AK14" s="1">
        <f t="shared" si="1"/>
        <v>1</v>
      </c>
      <c r="AL14" s="1">
        <f t="shared" si="0"/>
        <v>11</v>
      </c>
    </row>
    <row r="15" spans="1:38" x14ac:dyDescent="0.3">
      <c r="A15" s="3" t="s">
        <v>41</v>
      </c>
      <c r="B15" s="2" t="s">
        <v>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96</v>
      </c>
      <c r="AG15" s="6" t="s">
        <v>88</v>
      </c>
      <c r="AH15" s="1" t="s">
        <v>171</v>
      </c>
      <c r="AI15" s="13">
        <v>56.4</v>
      </c>
      <c r="AJ15" s="13" t="s">
        <v>168</v>
      </c>
      <c r="AK15" s="1">
        <f t="shared" si="1"/>
        <v>0</v>
      </c>
      <c r="AL15" s="1">
        <f t="shared" si="0"/>
        <v>11</v>
      </c>
    </row>
    <row r="16" spans="1:38" x14ac:dyDescent="0.3">
      <c r="A16" s="3" t="s">
        <v>40</v>
      </c>
      <c r="B16" s="2" t="s">
        <v>163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1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1</v>
      </c>
      <c r="AC16" s="2">
        <v>0</v>
      </c>
      <c r="AD16" s="2">
        <v>1</v>
      </c>
      <c r="AE16" s="2">
        <v>0</v>
      </c>
      <c r="AF16" s="6" t="s">
        <v>97</v>
      </c>
      <c r="AG16" s="6" t="s">
        <v>89</v>
      </c>
      <c r="AH16" s="1" t="s">
        <v>171</v>
      </c>
      <c r="AI16" s="13">
        <v>45.2</v>
      </c>
      <c r="AJ16" s="13" t="s">
        <v>166</v>
      </c>
      <c r="AK16" s="1">
        <f t="shared" si="1"/>
        <v>1</v>
      </c>
      <c r="AL16" s="1">
        <f t="shared" si="0"/>
        <v>11</v>
      </c>
    </row>
    <row r="17" spans="1:38" x14ac:dyDescent="0.3">
      <c r="A17" s="3" t="s">
        <v>39</v>
      </c>
      <c r="B17" s="2" t="s">
        <v>172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171</v>
      </c>
      <c r="AI17" s="13">
        <v>36.700000000000003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 x14ac:dyDescent="0.3">
      <c r="A18" s="3" t="s">
        <v>38</v>
      </c>
      <c r="B18" s="2" t="s">
        <v>102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96</v>
      </c>
      <c r="AG18" s="6" t="s">
        <v>86</v>
      </c>
      <c r="AH18" s="1" t="s">
        <v>171</v>
      </c>
      <c r="AI18" s="13">
        <v>52.4</v>
      </c>
      <c r="AJ18" s="13" t="s">
        <v>166</v>
      </c>
      <c r="AK18" s="1">
        <f t="shared" si="1"/>
        <v>1</v>
      </c>
      <c r="AL18" s="1">
        <f t="shared" si="0"/>
        <v>11</v>
      </c>
    </row>
    <row r="19" spans="1:38" x14ac:dyDescent="0.3">
      <c r="A19" s="3" t="s">
        <v>37</v>
      </c>
      <c r="B19" s="2" t="s">
        <v>11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1</v>
      </c>
      <c r="AB19" s="2">
        <v>1</v>
      </c>
      <c r="AC19" s="2">
        <v>0</v>
      </c>
      <c r="AD19" s="2">
        <v>1</v>
      </c>
      <c r="AE19" s="2">
        <v>0</v>
      </c>
      <c r="AF19" s="6" t="s">
        <v>132</v>
      </c>
      <c r="AG19" s="6" t="s">
        <v>86</v>
      </c>
      <c r="AH19" s="1" t="s">
        <v>171</v>
      </c>
      <c r="AI19" s="13">
        <v>58</v>
      </c>
      <c r="AJ19" s="13" t="s">
        <v>165</v>
      </c>
      <c r="AK19" s="1">
        <f t="shared" si="1"/>
        <v>0</v>
      </c>
      <c r="AL19" s="1">
        <f t="shared" si="0"/>
        <v>11</v>
      </c>
    </row>
    <row r="20" spans="1:38" x14ac:dyDescent="0.3">
      <c r="A20" s="3" t="s">
        <v>36</v>
      </c>
      <c r="B20" s="2" t="s">
        <v>30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6" t="s">
        <v>132</v>
      </c>
      <c r="AG20" s="6" t="s">
        <v>88</v>
      </c>
      <c r="AH20" s="1" t="s">
        <v>171</v>
      </c>
      <c r="AI20" s="13">
        <v>49.8</v>
      </c>
      <c r="AJ20" s="13" t="s">
        <v>168</v>
      </c>
      <c r="AK20" s="1">
        <f t="shared" si="1"/>
        <v>1</v>
      </c>
      <c r="AL20" s="1">
        <f t="shared" si="0"/>
        <v>11</v>
      </c>
    </row>
    <row r="21" spans="1:38" x14ac:dyDescent="0.3">
      <c r="A21" s="3" t="s">
        <v>34</v>
      </c>
      <c r="B21" s="2" t="s">
        <v>35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6" t="s">
        <v>93</v>
      </c>
      <c r="AG21" s="6" t="s">
        <v>86</v>
      </c>
      <c r="AH21" s="1" t="s">
        <v>171</v>
      </c>
      <c r="AI21" s="13">
        <v>56.8</v>
      </c>
      <c r="AJ21" s="13" t="s">
        <v>168</v>
      </c>
      <c r="AK21" s="1">
        <f t="shared" si="1"/>
        <v>0</v>
      </c>
      <c r="AL21" s="1">
        <f t="shared" si="0"/>
        <v>11</v>
      </c>
    </row>
    <row r="22" spans="1:38" x14ac:dyDescent="0.3">
      <c r="A22" s="3" t="s">
        <v>33</v>
      </c>
      <c r="B22" s="2" t="s">
        <v>20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96</v>
      </c>
      <c r="AG22" s="6" t="s">
        <v>88</v>
      </c>
      <c r="AH22" s="1" t="s">
        <v>171</v>
      </c>
      <c r="AI22" s="13">
        <v>42</v>
      </c>
      <c r="AJ22" s="13" t="s">
        <v>168</v>
      </c>
      <c r="AK22" s="1">
        <f t="shared" si="1"/>
        <v>1</v>
      </c>
      <c r="AL22" s="1">
        <f t="shared" si="0"/>
        <v>11</v>
      </c>
    </row>
    <row r="23" spans="1:38" x14ac:dyDescent="0.3">
      <c r="A23" s="3" t="s">
        <v>31</v>
      </c>
      <c r="B23" s="2" t="s">
        <v>113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6" t="s">
        <v>96</v>
      </c>
      <c r="AG23" s="6" t="s">
        <v>86</v>
      </c>
      <c r="AH23" s="1" t="s">
        <v>171</v>
      </c>
      <c r="AI23" s="13">
        <v>65.599999999999994</v>
      </c>
      <c r="AJ23" s="13" t="s">
        <v>165</v>
      </c>
      <c r="AK23" s="1">
        <f t="shared" si="1"/>
        <v>0</v>
      </c>
      <c r="AL23" s="1">
        <f t="shared" si="0"/>
        <v>11</v>
      </c>
    </row>
    <row r="24" spans="1:38" x14ac:dyDescent="0.3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6" t="s">
        <v>96</v>
      </c>
      <c r="AG24" s="6" t="s">
        <v>88</v>
      </c>
      <c r="AH24" s="1" t="s">
        <v>171</v>
      </c>
      <c r="AI24" s="13">
        <v>39.6</v>
      </c>
      <c r="AJ24" s="13" t="s">
        <v>168</v>
      </c>
      <c r="AK24" s="1">
        <f t="shared" si="1"/>
        <v>1</v>
      </c>
      <c r="AL24" s="1">
        <f t="shared" si="0"/>
        <v>11</v>
      </c>
    </row>
    <row r="25" spans="1:38" x14ac:dyDescent="0.3">
      <c r="A25" s="3" t="s">
        <v>27</v>
      </c>
      <c r="B25" s="2" t="s">
        <v>13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96</v>
      </c>
      <c r="AG25" s="6" t="s">
        <v>89</v>
      </c>
      <c r="AH25" s="1" t="s">
        <v>171</v>
      </c>
      <c r="AI25" s="13">
        <v>69.2</v>
      </c>
      <c r="AJ25" s="13" t="s">
        <v>168</v>
      </c>
      <c r="AK25" s="1">
        <f t="shared" si="1"/>
        <v>0</v>
      </c>
      <c r="AL25" s="1">
        <f t="shared" si="0"/>
        <v>11</v>
      </c>
    </row>
    <row r="26" spans="1:38" x14ac:dyDescent="0.3">
      <c r="A26" s="3" t="s">
        <v>25</v>
      </c>
      <c r="B26" s="2" t="s">
        <v>17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6" t="s">
        <v>96</v>
      </c>
      <c r="AG26" s="6" t="s">
        <v>86</v>
      </c>
      <c r="AH26" s="1" t="s">
        <v>171</v>
      </c>
      <c r="AI26" s="13">
        <v>58.3</v>
      </c>
      <c r="AJ26" s="13" t="s">
        <v>165</v>
      </c>
      <c r="AK26" s="1">
        <f t="shared" si="1"/>
        <v>0</v>
      </c>
      <c r="AL26" s="1">
        <f t="shared" si="0"/>
        <v>11</v>
      </c>
    </row>
    <row r="27" spans="1:38" x14ac:dyDescent="0.3">
      <c r="A27" s="3" t="s">
        <v>23</v>
      </c>
      <c r="B27" s="2" t="s">
        <v>102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6" t="s">
        <v>96</v>
      </c>
      <c r="AG27" s="6" t="s">
        <v>86</v>
      </c>
      <c r="AH27" s="1" t="s">
        <v>171</v>
      </c>
      <c r="AI27" s="13">
        <v>40.4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 x14ac:dyDescent="0.3">
      <c r="A28" s="3" t="s">
        <v>21</v>
      </c>
      <c r="B28" s="2" t="s">
        <v>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96</v>
      </c>
      <c r="AG28" s="6" t="s">
        <v>89</v>
      </c>
      <c r="AH28" s="1" t="s">
        <v>171</v>
      </c>
      <c r="AI28" s="13">
        <v>64.2</v>
      </c>
      <c r="AJ28" s="13" t="s">
        <v>165</v>
      </c>
      <c r="AK28" s="1">
        <f t="shared" si="1"/>
        <v>0</v>
      </c>
      <c r="AL28" s="1">
        <f t="shared" si="0"/>
        <v>11</v>
      </c>
    </row>
    <row r="29" spans="1:38" x14ac:dyDescent="0.3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96</v>
      </c>
      <c r="AG29" s="6" t="s">
        <v>89</v>
      </c>
      <c r="AH29" s="1" t="s">
        <v>171</v>
      </c>
      <c r="AI29" s="13">
        <v>47.4</v>
      </c>
      <c r="AJ29" s="13" t="s">
        <v>168</v>
      </c>
      <c r="AK29" s="1">
        <f t="shared" si="1"/>
        <v>1</v>
      </c>
      <c r="AL29" s="1">
        <f t="shared" si="0"/>
        <v>11</v>
      </c>
    </row>
    <row r="30" spans="1:38" x14ac:dyDescent="0.3">
      <c r="A30" s="3" t="s">
        <v>18</v>
      </c>
      <c r="B30" s="2" t="s">
        <v>22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6" t="s">
        <v>137</v>
      </c>
      <c r="AG30" s="6" t="s">
        <v>89</v>
      </c>
      <c r="AH30" s="1" t="s">
        <v>171</v>
      </c>
      <c r="AI30" s="13">
        <v>49.9</v>
      </c>
      <c r="AJ30" s="13" t="s">
        <v>165</v>
      </c>
      <c r="AK30" s="1">
        <f t="shared" si="1"/>
        <v>1</v>
      </c>
      <c r="AL30" s="1">
        <f t="shared" si="0"/>
        <v>11</v>
      </c>
    </row>
    <row r="31" spans="1:38" x14ac:dyDescent="0.3">
      <c r="A31" s="3" t="s">
        <v>16</v>
      </c>
      <c r="B31" s="3" t="s">
        <v>121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137</v>
      </c>
      <c r="AG31" s="6" t="s">
        <v>89</v>
      </c>
      <c r="AH31" s="1" t="s">
        <v>171</v>
      </c>
      <c r="AI31" s="13">
        <v>58.8</v>
      </c>
      <c r="AJ31" s="13" t="s">
        <v>166</v>
      </c>
      <c r="AK31" s="1">
        <f t="shared" si="1"/>
        <v>0</v>
      </c>
      <c r="AL31" s="1">
        <f t="shared" si="0"/>
        <v>11</v>
      </c>
    </row>
    <row r="32" spans="1:38" x14ac:dyDescent="0.3">
      <c r="A32" s="3" t="s">
        <v>14</v>
      </c>
      <c r="B32" s="2" t="s">
        <v>15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6" t="s">
        <v>90</v>
      </c>
      <c r="AG32" s="6" t="s">
        <v>88</v>
      </c>
      <c r="AH32" s="1" t="s">
        <v>171</v>
      </c>
      <c r="AI32" s="13">
        <v>46.8</v>
      </c>
      <c r="AJ32" s="13" t="s">
        <v>168</v>
      </c>
      <c r="AK32" s="1">
        <f t="shared" si="1"/>
        <v>1</v>
      </c>
      <c r="AL32" s="1">
        <f t="shared" si="0"/>
        <v>11</v>
      </c>
    </row>
    <row r="33" spans="1:38" x14ac:dyDescent="0.3">
      <c r="A33" s="3" t="s">
        <v>12</v>
      </c>
      <c r="B33" s="2" t="s">
        <v>9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1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0</v>
      </c>
      <c r="AF33" s="6" t="s">
        <v>97</v>
      </c>
      <c r="AG33" s="6" t="s">
        <v>89</v>
      </c>
      <c r="AH33" s="1" t="s">
        <v>171</v>
      </c>
      <c r="AI33" s="13">
        <v>47.2</v>
      </c>
      <c r="AJ33" s="13" t="s">
        <v>166</v>
      </c>
      <c r="AK33" s="1">
        <f t="shared" si="1"/>
        <v>1</v>
      </c>
      <c r="AL33" s="1">
        <f t="shared" si="0"/>
        <v>11</v>
      </c>
    </row>
    <row r="34" spans="1:38" x14ac:dyDescent="0.3">
      <c r="A34" s="3" t="s">
        <v>10</v>
      </c>
      <c r="B34" s="2" t="s">
        <v>32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6" t="s">
        <v>96</v>
      </c>
      <c r="AG34" s="6" t="s">
        <v>86</v>
      </c>
      <c r="AH34" s="1" t="s">
        <v>171</v>
      </c>
      <c r="AI34" s="13">
        <v>61.7</v>
      </c>
      <c r="AJ34" s="13" t="s">
        <v>165</v>
      </c>
      <c r="AK34" s="1">
        <f t="shared" si="1"/>
        <v>0</v>
      </c>
      <c r="AL34" s="1">
        <f t="shared" si="0"/>
        <v>11</v>
      </c>
    </row>
    <row r="35" spans="1:38" x14ac:dyDescent="0.3">
      <c r="A35" s="3" t="s">
        <v>8</v>
      </c>
      <c r="B35" s="2" t="s">
        <v>11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96</v>
      </c>
      <c r="AG35" s="6" t="s">
        <v>86</v>
      </c>
      <c r="AH35" s="1" t="s">
        <v>171</v>
      </c>
      <c r="AI35" s="13">
        <v>65.8</v>
      </c>
      <c r="AJ35" s="13" t="s">
        <v>165</v>
      </c>
      <c r="AK35" s="1">
        <f t="shared" si="1"/>
        <v>0</v>
      </c>
      <c r="AL35" s="1">
        <f t="shared" si="0"/>
        <v>11</v>
      </c>
    </row>
    <row r="36" spans="1:38" x14ac:dyDescent="0.3">
      <c r="A36" s="3" t="s">
        <v>6</v>
      </c>
      <c r="B36" s="2" t="s">
        <v>172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6" t="s">
        <v>96</v>
      </c>
      <c r="AG36" s="6" t="s">
        <v>89</v>
      </c>
      <c r="AH36" s="1" t="s">
        <v>171</v>
      </c>
      <c r="AI36" s="13">
        <v>46.7</v>
      </c>
      <c r="AJ36" s="13" t="s">
        <v>168</v>
      </c>
      <c r="AK36" s="1">
        <f t="shared" si="1"/>
        <v>1</v>
      </c>
      <c r="AL36" s="1">
        <f t="shared" si="0"/>
        <v>11</v>
      </c>
    </row>
    <row r="37" spans="1:38" x14ac:dyDescent="0.3">
      <c r="A37" s="3" t="s">
        <v>4</v>
      </c>
      <c r="B37" s="2" t="s">
        <v>163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96</v>
      </c>
      <c r="AG37" s="6" t="s">
        <v>89</v>
      </c>
      <c r="AH37" s="1" t="s">
        <v>171</v>
      </c>
      <c r="AI37" s="13">
        <v>61.9</v>
      </c>
      <c r="AJ37" s="13" t="s">
        <v>165</v>
      </c>
      <c r="AK37" s="1">
        <f t="shared" si="1"/>
        <v>0</v>
      </c>
      <c r="AL37" s="1">
        <f t="shared" si="0"/>
        <v>11</v>
      </c>
    </row>
    <row r="38" spans="1:38" x14ac:dyDescent="0.3">
      <c r="A38" s="3" t="s">
        <v>3</v>
      </c>
      <c r="B38" s="2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96</v>
      </c>
      <c r="AG38" s="6" t="s">
        <v>89</v>
      </c>
      <c r="AH38" s="1" t="s">
        <v>171</v>
      </c>
      <c r="AI38" s="13">
        <v>60.8</v>
      </c>
      <c r="AJ38" s="13" t="s">
        <v>168</v>
      </c>
      <c r="AK38" s="1">
        <f t="shared" si="1"/>
        <v>0</v>
      </c>
      <c r="AL38" s="1">
        <f t="shared" si="0"/>
        <v>11</v>
      </c>
    </row>
    <row r="39" spans="1:38" x14ac:dyDescent="0.3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96</v>
      </c>
      <c r="AG39" s="6" t="s">
        <v>88</v>
      </c>
      <c r="AH39" s="1" t="s">
        <v>171</v>
      </c>
      <c r="AI39" s="13">
        <v>53</v>
      </c>
      <c r="AJ39" s="13" t="s">
        <v>165</v>
      </c>
      <c r="AK39" s="1">
        <f t="shared" si="1"/>
        <v>1</v>
      </c>
      <c r="AL39" s="1">
        <f t="shared" si="0"/>
        <v>11</v>
      </c>
    </row>
    <row r="40" spans="1:38" x14ac:dyDescent="0.3">
      <c r="AH40" s="1"/>
      <c r="AI40" s="14"/>
      <c r="AJ40" s="1"/>
      <c r="AK40" s="1"/>
    </row>
    <row r="41" spans="1:38" x14ac:dyDescent="0.3">
      <c r="AH41" s="1"/>
      <c r="AI41" s="11"/>
      <c r="AJ41" s="1"/>
      <c r="AK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opLeftCell="A10" workbookViewId="0">
      <pane xSplit="2" topLeftCell="C1" activePane="topRight" state="frozen"/>
      <selection pane="topRight" activeCell="F25" sqref="F25"/>
    </sheetView>
  </sheetViews>
  <sheetFormatPr defaultRowHeight="16.5" x14ac:dyDescent="0.3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92</v>
      </c>
      <c r="AG2" s="1" t="s">
        <v>88</v>
      </c>
      <c r="AH2" s="8" t="s">
        <v>153</v>
      </c>
      <c r="AI2" s="11">
        <v>47</v>
      </c>
      <c r="AJ2" s="8" t="s">
        <v>168</v>
      </c>
      <c r="AK2" s="1">
        <f>IF(AI2 &gt;= 56.67895, 0, 1)</f>
        <v>1</v>
      </c>
      <c r="AL2" s="1">
        <f>SUM(C2:AE2)</f>
        <v>11</v>
      </c>
    </row>
    <row r="3" spans="1:38" x14ac:dyDescent="0.3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92</v>
      </c>
      <c r="AG3" s="1" t="s">
        <v>88</v>
      </c>
      <c r="AH3" s="8" t="s">
        <v>153</v>
      </c>
      <c r="AI3" s="11">
        <v>41.5</v>
      </c>
      <c r="AJ3" s="8" t="s">
        <v>168</v>
      </c>
      <c r="AK3" s="1">
        <f t="shared" ref="AK3:AK39" si="0">IF(AI3 &gt;= 56.67895, 0, 1)</f>
        <v>1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163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85</v>
      </c>
      <c r="AG4" s="6" t="s">
        <v>86</v>
      </c>
      <c r="AH4" s="8" t="s">
        <v>153</v>
      </c>
      <c r="AI4" s="11">
        <v>56.6</v>
      </c>
      <c r="AJ4" s="8" t="s">
        <v>165</v>
      </c>
      <c r="AK4" s="1">
        <f t="shared" si="0"/>
        <v>1</v>
      </c>
      <c r="AL4" s="1">
        <f t="shared" si="1"/>
        <v>11</v>
      </c>
    </row>
    <row r="5" spans="1:38" x14ac:dyDescent="0.3">
      <c r="A5" s="3" t="s">
        <v>51</v>
      </c>
      <c r="B5" s="2" t="s">
        <v>30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85</v>
      </c>
      <c r="AG5" s="6" t="s">
        <v>88</v>
      </c>
      <c r="AH5" s="8" t="s">
        <v>153</v>
      </c>
      <c r="AI5" s="13">
        <v>62.3</v>
      </c>
      <c r="AJ5" s="8" t="s">
        <v>165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115</v>
      </c>
      <c r="B6" s="2" t="s">
        <v>123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153</v>
      </c>
      <c r="AI6" s="13">
        <v>63.9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5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85</v>
      </c>
      <c r="AG7" s="6" t="s">
        <v>88</v>
      </c>
      <c r="AH7" s="8" t="s">
        <v>153</v>
      </c>
      <c r="AI7" s="13">
        <v>38.299999999999997</v>
      </c>
      <c r="AJ7" s="8" t="s">
        <v>165</v>
      </c>
      <c r="AK7" s="1">
        <f t="shared" si="0"/>
        <v>1</v>
      </c>
      <c r="AL7" s="1">
        <f t="shared" si="1"/>
        <v>11</v>
      </c>
    </row>
    <row r="8" spans="1:38" x14ac:dyDescent="0.3">
      <c r="A8" s="3" t="s">
        <v>48</v>
      </c>
      <c r="B8" s="2" t="s">
        <v>121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95</v>
      </c>
      <c r="AG8" s="6" t="s">
        <v>89</v>
      </c>
      <c r="AH8" s="8" t="s">
        <v>153</v>
      </c>
      <c r="AI8" s="13">
        <v>45</v>
      </c>
      <c r="AJ8" s="8" t="s">
        <v>166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124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92</v>
      </c>
      <c r="AG9" s="6" t="s">
        <v>86</v>
      </c>
      <c r="AH9" s="8" t="s">
        <v>153</v>
      </c>
      <c r="AI9" s="13">
        <v>55.5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 x14ac:dyDescent="0.3">
      <c r="A10" s="3" t="s">
        <v>46</v>
      </c>
      <c r="B10" s="7" t="s">
        <v>119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92</v>
      </c>
      <c r="AG10" s="6" t="s">
        <v>86</v>
      </c>
      <c r="AH10" s="8" t="s">
        <v>153</v>
      </c>
      <c r="AI10" s="13">
        <v>55.8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7" t="s">
        <v>102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92</v>
      </c>
      <c r="AG11" s="6" t="s">
        <v>89</v>
      </c>
      <c r="AH11" s="8" t="s">
        <v>153</v>
      </c>
      <c r="AI11" s="13">
        <v>46.1</v>
      </c>
      <c r="AJ11" s="8" t="s">
        <v>165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86</v>
      </c>
      <c r="AH12" s="8" t="s">
        <v>153</v>
      </c>
      <c r="AI12" s="13">
        <v>70.3</v>
      </c>
      <c r="AJ12" s="8" t="s">
        <v>165</v>
      </c>
      <c r="AK12" s="1">
        <f t="shared" si="0"/>
        <v>0</v>
      </c>
      <c r="AL12" s="6">
        <f t="shared" si="1"/>
        <v>11</v>
      </c>
    </row>
    <row r="13" spans="1:38" x14ac:dyDescent="0.3">
      <c r="A13" s="3" t="s">
        <v>43</v>
      </c>
      <c r="B13" s="2" t="s">
        <v>113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133</v>
      </c>
      <c r="AG13" s="6" t="s">
        <v>89</v>
      </c>
      <c r="AH13" s="8" t="s">
        <v>153</v>
      </c>
      <c r="AI13" s="13">
        <v>56.2</v>
      </c>
      <c r="AJ13" s="8" t="s">
        <v>165</v>
      </c>
      <c r="AK13" s="1">
        <f t="shared" si="0"/>
        <v>1</v>
      </c>
      <c r="AL13" s="1">
        <f t="shared" si="1"/>
        <v>11</v>
      </c>
    </row>
    <row r="14" spans="1:38" x14ac:dyDescent="0.3">
      <c r="A14" s="3" t="s">
        <v>42</v>
      </c>
      <c r="B14" s="2" t="s">
        <v>125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86</v>
      </c>
      <c r="AH14" s="8" t="s">
        <v>153</v>
      </c>
      <c r="AI14" s="13">
        <v>58.9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 x14ac:dyDescent="0.3">
      <c r="A15" s="3" t="s">
        <v>41</v>
      </c>
      <c r="B15" s="2" t="s">
        <v>114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92</v>
      </c>
      <c r="AG15" s="6" t="s">
        <v>89</v>
      </c>
      <c r="AH15" s="8" t="s">
        <v>153</v>
      </c>
      <c r="AI15" s="13">
        <v>64.099999999999994</v>
      </c>
      <c r="AJ15" s="8" t="s">
        <v>168</v>
      </c>
      <c r="AK15" s="1">
        <f t="shared" si="0"/>
        <v>0</v>
      </c>
      <c r="AL15" s="1">
        <f t="shared" si="1"/>
        <v>11</v>
      </c>
    </row>
    <row r="16" spans="1:38" x14ac:dyDescent="0.3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92</v>
      </c>
      <c r="AG16" s="6" t="s">
        <v>89</v>
      </c>
      <c r="AH16" s="8" t="s">
        <v>153</v>
      </c>
      <c r="AI16" s="13">
        <v>60.3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 x14ac:dyDescent="0.3">
      <c r="A17" s="3" t="s">
        <v>39</v>
      </c>
      <c r="B17" s="2" t="s">
        <v>20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8" t="s">
        <v>153</v>
      </c>
      <c r="AI17" s="13">
        <v>54.8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 x14ac:dyDescent="0.3">
      <c r="A18" s="3" t="s">
        <v>38</v>
      </c>
      <c r="B18" s="2" t="s">
        <v>26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92</v>
      </c>
      <c r="AG18" s="6" t="s">
        <v>89</v>
      </c>
      <c r="AH18" s="8" t="s">
        <v>153</v>
      </c>
      <c r="AI18" s="13">
        <v>59.6</v>
      </c>
      <c r="AJ18" s="8" t="s">
        <v>165</v>
      </c>
      <c r="AK18" s="1">
        <f t="shared" si="0"/>
        <v>0</v>
      </c>
      <c r="AL18" s="1">
        <f t="shared" si="1"/>
        <v>11</v>
      </c>
    </row>
    <row r="19" spans="1:38" x14ac:dyDescent="0.3">
      <c r="A19" s="3" t="s">
        <v>37</v>
      </c>
      <c r="B19" s="2" t="s">
        <v>112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92</v>
      </c>
      <c r="AG19" s="6" t="s">
        <v>89</v>
      </c>
      <c r="AH19" s="8" t="s">
        <v>153</v>
      </c>
      <c r="AI19" s="13">
        <v>44.2</v>
      </c>
      <c r="AJ19" s="8" t="s">
        <v>166</v>
      </c>
      <c r="AK19" s="1">
        <f t="shared" si="0"/>
        <v>1</v>
      </c>
      <c r="AL19" s="1">
        <f t="shared" si="1"/>
        <v>11</v>
      </c>
    </row>
    <row r="20" spans="1:38" x14ac:dyDescent="0.3">
      <c r="A20" s="3" t="s">
        <v>36</v>
      </c>
      <c r="B20" s="2" t="s">
        <v>113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89</v>
      </c>
      <c r="AH20" s="8" t="s">
        <v>153</v>
      </c>
      <c r="AI20" s="13">
        <v>68.2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136</v>
      </c>
      <c r="AG21" s="6" t="s">
        <v>89</v>
      </c>
      <c r="AH21" s="8" t="s">
        <v>153</v>
      </c>
      <c r="AI21" s="13">
        <v>62.1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 x14ac:dyDescent="0.3">
      <c r="A22" s="3" t="s">
        <v>33</v>
      </c>
      <c r="B22" s="2" t="s">
        <v>163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136</v>
      </c>
      <c r="AG22" s="1" t="s">
        <v>86</v>
      </c>
      <c r="AH22" s="8" t="s">
        <v>153</v>
      </c>
      <c r="AI22" s="13">
        <v>68.400000000000006</v>
      </c>
      <c r="AJ22" s="8" t="s">
        <v>166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8" t="s">
        <v>153</v>
      </c>
      <c r="AI23" s="13">
        <v>46.7</v>
      </c>
      <c r="AJ23" s="8" t="s">
        <v>168</v>
      </c>
      <c r="AK23" s="1">
        <f t="shared" si="0"/>
        <v>1</v>
      </c>
      <c r="AL23" s="1">
        <f t="shared" si="1"/>
        <v>11</v>
      </c>
    </row>
    <row r="24" spans="1:38" x14ac:dyDescent="0.3">
      <c r="A24" s="3" t="s">
        <v>29</v>
      </c>
      <c r="B24" s="7" t="s">
        <v>123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1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136</v>
      </c>
      <c r="AG24" s="1" t="s">
        <v>86</v>
      </c>
      <c r="AH24" s="8" t="s">
        <v>153</v>
      </c>
      <c r="AI24" s="13">
        <v>62.3</v>
      </c>
      <c r="AJ24" s="8" t="s">
        <v>165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30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8" t="s">
        <v>153</v>
      </c>
      <c r="AI25" s="13">
        <v>48</v>
      </c>
      <c r="AJ25" s="8" t="s">
        <v>166</v>
      </c>
      <c r="AK25" s="1">
        <f t="shared" si="0"/>
        <v>1</v>
      </c>
      <c r="AL25" s="1">
        <f t="shared" si="1"/>
        <v>11</v>
      </c>
    </row>
    <row r="26" spans="1:38" x14ac:dyDescent="0.3">
      <c r="A26" s="3" t="s">
        <v>25</v>
      </c>
      <c r="B26" s="2" t="s">
        <v>121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85</v>
      </c>
      <c r="AG26" s="6" t="s">
        <v>89</v>
      </c>
      <c r="AH26" s="8" t="s">
        <v>153</v>
      </c>
      <c r="AI26" s="13">
        <v>65.400000000000006</v>
      </c>
      <c r="AJ26" s="8" t="s">
        <v>165</v>
      </c>
      <c r="AK26" s="1">
        <f t="shared" si="0"/>
        <v>0</v>
      </c>
      <c r="AL26" s="6">
        <f t="shared" si="1"/>
        <v>11</v>
      </c>
    </row>
    <row r="27" spans="1:38" x14ac:dyDescent="0.3">
      <c r="A27" s="3" t="s">
        <v>23</v>
      </c>
      <c r="B27" s="2" t="s">
        <v>5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85</v>
      </c>
      <c r="AG27" s="6" t="s">
        <v>88</v>
      </c>
      <c r="AH27" s="8" t="s">
        <v>153</v>
      </c>
      <c r="AI27" s="13">
        <v>43.1</v>
      </c>
      <c r="AJ27" s="8" t="s">
        <v>168</v>
      </c>
      <c r="AK27" s="1">
        <f t="shared" si="0"/>
        <v>1</v>
      </c>
      <c r="AL27" s="1">
        <f t="shared" si="1"/>
        <v>11</v>
      </c>
    </row>
    <row r="28" spans="1:38" x14ac:dyDescent="0.3">
      <c r="A28" s="3" t="s">
        <v>21</v>
      </c>
      <c r="B28" s="2" t="s">
        <v>15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92</v>
      </c>
      <c r="AG28" s="1" t="s">
        <v>88</v>
      </c>
      <c r="AH28" s="8" t="s">
        <v>153</v>
      </c>
      <c r="AI28" s="13">
        <v>52.1</v>
      </c>
      <c r="AJ28" s="8" t="s">
        <v>168</v>
      </c>
      <c r="AK28" s="1">
        <f t="shared" si="0"/>
        <v>1</v>
      </c>
      <c r="AL28" s="1">
        <f t="shared" si="1"/>
        <v>11</v>
      </c>
    </row>
    <row r="29" spans="1:38" x14ac:dyDescent="0.3">
      <c r="A29" s="3" t="s">
        <v>19</v>
      </c>
      <c r="B29" s="2" t="s">
        <v>9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85</v>
      </c>
      <c r="AG29" s="6" t="s">
        <v>89</v>
      </c>
      <c r="AH29" s="8" t="s">
        <v>153</v>
      </c>
      <c r="AI29" s="13">
        <v>62.1</v>
      </c>
      <c r="AJ29" s="8" t="s">
        <v>168</v>
      </c>
      <c r="AK29" s="1">
        <f t="shared" si="0"/>
        <v>0</v>
      </c>
      <c r="AL29" s="1">
        <f t="shared" si="1"/>
        <v>11</v>
      </c>
    </row>
    <row r="30" spans="1:38" x14ac:dyDescent="0.3">
      <c r="A30" s="3" t="s">
        <v>18</v>
      </c>
      <c r="B30" s="2" t="s">
        <v>114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92</v>
      </c>
      <c r="AG30" s="6" t="s">
        <v>89</v>
      </c>
      <c r="AH30" s="8" t="s">
        <v>153</v>
      </c>
      <c r="AI30" s="13">
        <v>64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2" t="s">
        <v>20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6" t="s">
        <v>88</v>
      </c>
      <c r="AH31" s="8" t="s">
        <v>153</v>
      </c>
      <c r="AI31" s="13">
        <v>54.6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 x14ac:dyDescent="0.3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136</v>
      </c>
      <c r="AG32" s="6" t="s">
        <v>89</v>
      </c>
      <c r="AH32" s="8" t="s">
        <v>153</v>
      </c>
      <c r="AI32" s="13">
        <v>40.700000000000003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 x14ac:dyDescent="0.3">
      <c r="A33" s="3" t="s">
        <v>12</v>
      </c>
      <c r="B33" s="2" t="s">
        <v>116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8" t="s">
        <v>153</v>
      </c>
      <c r="AI33" s="13">
        <v>70.7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2" t="s">
        <v>26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137</v>
      </c>
      <c r="AG34" s="6" t="s">
        <v>89</v>
      </c>
      <c r="AH34" s="8" t="s">
        <v>153</v>
      </c>
      <c r="AI34" s="13">
        <v>58.8</v>
      </c>
      <c r="AJ34" s="8" t="s">
        <v>168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7" t="s">
        <v>119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153</v>
      </c>
      <c r="AI35" s="13">
        <v>69</v>
      </c>
      <c r="AJ35" s="8" t="s">
        <v>168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2" t="s">
        <v>124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136</v>
      </c>
      <c r="AG36" s="1" t="s">
        <v>86</v>
      </c>
      <c r="AH36" s="8" t="s">
        <v>153</v>
      </c>
      <c r="AI36" s="13">
        <v>70.599999999999994</v>
      </c>
      <c r="AJ36" s="8" t="s">
        <v>165</v>
      </c>
      <c r="AK36" s="1">
        <f t="shared" si="0"/>
        <v>0</v>
      </c>
      <c r="AL36" s="1">
        <f t="shared" si="1"/>
        <v>11</v>
      </c>
    </row>
    <row r="37" spans="1:38" x14ac:dyDescent="0.3">
      <c r="A37" s="3" t="s">
        <v>4</v>
      </c>
      <c r="B37" s="2" t="s">
        <v>125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136</v>
      </c>
      <c r="AG37" s="1" t="s">
        <v>86</v>
      </c>
      <c r="AH37" s="8" t="s">
        <v>153</v>
      </c>
      <c r="AI37" s="13">
        <v>53.1</v>
      </c>
      <c r="AJ37" s="8" t="s">
        <v>165</v>
      </c>
      <c r="AK37" s="1">
        <f t="shared" si="0"/>
        <v>1</v>
      </c>
      <c r="AL37" s="1">
        <f t="shared" si="1"/>
        <v>11</v>
      </c>
    </row>
    <row r="38" spans="1:38" x14ac:dyDescent="0.3">
      <c r="A38" s="3" t="s">
        <v>3</v>
      </c>
      <c r="B38" s="7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136</v>
      </c>
      <c r="AG38" s="1" t="s">
        <v>86</v>
      </c>
      <c r="AH38" s="8" t="s">
        <v>153</v>
      </c>
      <c r="AI38" s="13">
        <v>62.5</v>
      </c>
      <c r="AJ38" s="8" t="s">
        <v>166</v>
      </c>
      <c r="AK38" s="1">
        <f t="shared" si="0"/>
        <v>0</v>
      </c>
      <c r="AL38" s="1">
        <f t="shared" si="1"/>
        <v>11</v>
      </c>
    </row>
    <row r="39" spans="1:38" x14ac:dyDescent="0.3">
      <c r="A39" s="3" t="s">
        <v>1</v>
      </c>
      <c r="B39" s="2" t="s">
        <v>102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8" t="s">
        <v>153</v>
      </c>
      <c r="AI39" s="13">
        <v>51</v>
      </c>
      <c r="AJ39" s="8" t="s">
        <v>165</v>
      </c>
      <c r="AK39" s="1">
        <f t="shared" si="0"/>
        <v>1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E9" sqref="E9"/>
    </sheetView>
  </sheetViews>
  <sheetFormatPr defaultRowHeight="16.5" x14ac:dyDescent="0.3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24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85</v>
      </c>
      <c r="AG2" s="1" t="s">
        <v>138</v>
      </c>
      <c r="AH2" s="8" t="s">
        <v>152</v>
      </c>
      <c r="AI2" s="9">
        <v>39.200000000000003</v>
      </c>
      <c r="AJ2" s="8" t="s">
        <v>166</v>
      </c>
      <c r="AK2" s="1">
        <f>IF(AI2 &gt;= 54.46579, 0, 1)</f>
        <v>1</v>
      </c>
      <c r="AL2" s="1">
        <f>SUM(C2:AE2)</f>
        <v>11</v>
      </c>
    </row>
    <row r="3" spans="1:38" x14ac:dyDescent="0.3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140</v>
      </c>
      <c r="AG3" s="1" t="s">
        <v>141</v>
      </c>
      <c r="AH3" s="8" t="s">
        <v>152</v>
      </c>
      <c r="AI3" s="11">
        <v>58.3</v>
      </c>
      <c r="AJ3" s="8" t="s">
        <v>165</v>
      </c>
      <c r="AK3" s="1">
        <f t="shared" ref="AK3:AK39" si="0">IF(AI3 &gt;= 54.46579, 0, 1)</f>
        <v>0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123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137</v>
      </c>
      <c r="AG4" s="6" t="s">
        <v>143</v>
      </c>
      <c r="AH4" s="8" t="s">
        <v>152</v>
      </c>
      <c r="AI4" s="11">
        <v>63.4</v>
      </c>
      <c r="AJ4" s="8" t="s">
        <v>168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113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136</v>
      </c>
      <c r="AG5" s="6" t="s">
        <v>141</v>
      </c>
      <c r="AH5" s="8" t="s">
        <v>152</v>
      </c>
      <c r="AI5" s="13">
        <v>59.7</v>
      </c>
      <c r="AJ5" s="8" t="s">
        <v>166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115</v>
      </c>
      <c r="B6" s="2" t="s">
        <v>163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143</v>
      </c>
      <c r="AH6" s="8" t="s">
        <v>152</v>
      </c>
      <c r="AI6" s="13">
        <v>57.7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136</v>
      </c>
      <c r="AG7" s="6" t="s">
        <v>143</v>
      </c>
      <c r="AH7" s="8" t="s">
        <v>152</v>
      </c>
      <c r="AI7" s="13">
        <v>63.9</v>
      </c>
      <c r="AJ7" s="8" t="s">
        <v>168</v>
      </c>
      <c r="AK7" s="1">
        <f t="shared" si="0"/>
        <v>0</v>
      </c>
      <c r="AL7" s="1">
        <f t="shared" si="1"/>
        <v>11</v>
      </c>
    </row>
    <row r="8" spans="1:38" x14ac:dyDescent="0.3">
      <c r="A8" s="3" t="s">
        <v>48</v>
      </c>
      <c r="B8" s="7" t="s">
        <v>22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137</v>
      </c>
      <c r="AG8" s="6" t="s">
        <v>145</v>
      </c>
      <c r="AH8" s="8" t="s">
        <v>152</v>
      </c>
      <c r="AI8" s="13">
        <v>53.1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7" t="s">
        <v>102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136</v>
      </c>
      <c r="AG9" s="6" t="s">
        <v>145</v>
      </c>
      <c r="AH9" s="8" t="s">
        <v>152</v>
      </c>
      <c r="AI9" s="13">
        <v>50.6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 x14ac:dyDescent="0.3">
      <c r="A10" s="3" t="s">
        <v>46</v>
      </c>
      <c r="B10" s="2" t="s">
        <v>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136</v>
      </c>
      <c r="AG10" s="6" t="s">
        <v>145</v>
      </c>
      <c r="AH10" s="8" t="s">
        <v>152</v>
      </c>
      <c r="AI10" s="13">
        <v>53.4</v>
      </c>
      <c r="AJ10" s="8" t="s">
        <v>166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109</v>
      </c>
      <c r="AG11" s="6" t="s">
        <v>147</v>
      </c>
      <c r="AH11" s="8" t="s">
        <v>152</v>
      </c>
      <c r="AI11" s="13">
        <v>48.7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125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145</v>
      </c>
      <c r="AH12" s="8" t="s">
        <v>152</v>
      </c>
      <c r="AI12" s="13">
        <v>56.6</v>
      </c>
      <c r="AJ12" s="8" t="s">
        <v>168</v>
      </c>
      <c r="AK12" s="1">
        <f t="shared" si="0"/>
        <v>0</v>
      </c>
      <c r="AL12" s="6">
        <f t="shared" si="1"/>
        <v>11</v>
      </c>
    </row>
    <row r="13" spans="1:38" x14ac:dyDescent="0.3">
      <c r="A13" s="3" t="s">
        <v>43</v>
      </c>
      <c r="B13" s="2" t="s">
        <v>116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136</v>
      </c>
      <c r="AG13" s="6" t="s">
        <v>145</v>
      </c>
      <c r="AH13" s="8" t="s">
        <v>152</v>
      </c>
      <c r="AI13" s="13">
        <v>57</v>
      </c>
      <c r="AJ13" s="8" t="s">
        <v>166</v>
      </c>
      <c r="AK13" s="1">
        <f t="shared" si="0"/>
        <v>0</v>
      </c>
      <c r="AL13" s="1">
        <f t="shared" si="1"/>
        <v>11</v>
      </c>
    </row>
    <row r="14" spans="1:38" x14ac:dyDescent="0.3">
      <c r="A14" s="3" t="s">
        <v>42</v>
      </c>
      <c r="B14" s="2" t="s">
        <v>124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150</v>
      </c>
      <c r="AH14" s="8" t="s">
        <v>152</v>
      </c>
      <c r="AI14" s="13">
        <v>56.9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 x14ac:dyDescent="0.3">
      <c r="A15" s="3" t="s">
        <v>41</v>
      </c>
      <c r="B15" s="2" t="s">
        <v>5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109</v>
      </c>
      <c r="AG15" s="6" t="s">
        <v>147</v>
      </c>
      <c r="AH15" s="8" t="s">
        <v>152</v>
      </c>
      <c r="AI15" s="13">
        <v>39.6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 x14ac:dyDescent="0.3">
      <c r="A16" s="3" t="s">
        <v>40</v>
      </c>
      <c r="B16" s="2" t="s">
        <v>30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109</v>
      </c>
      <c r="AG16" s="6" t="s">
        <v>147</v>
      </c>
      <c r="AH16" s="8" t="s">
        <v>152</v>
      </c>
      <c r="AI16" s="13">
        <v>50.4</v>
      </c>
      <c r="AJ16" s="8" t="s">
        <v>165</v>
      </c>
      <c r="AK16" s="1">
        <f t="shared" si="0"/>
        <v>1</v>
      </c>
      <c r="AL16" s="1">
        <f t="shared" si="1"/>
        <v>11</v>
      </c>
    </row>
    <row r="17" spans="1:38" ht="15.75" customHeight="1" x14ac:dyDescent="0.3">
      <c r="A17" s="3" t="s">
        <v>39</v>
      </c>
      <c r="B17" s="2" t="s">
        <v>126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133</v>
      </c>
      <c r="AG17" s="6" t="s">
        <v>150</v>
      </c>
      <c r="AH17" s="8" t="s">
        <v>152</v>
      </c>
      <c r="AI17" s="13">
        <v>50.7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 x14ac:dyDescent="0.3">
      <c r="A18" s="3" t="s">
        <v>38</v>
      </c>
      <c r="B18" s="2" t="s">
        <v>20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1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137</v>
      </c>
      <c r="AG18" s="6" t="s">
        <v>147</v>
      </c>
      <c r="AH18" s="8" t="s">
        <v>152</v>
      </c>
      <c r="AI18" s="13">
        <v>38.6</v>
      </c>
      <c r="AJ18" s="8" t="s">
        <v>166</v>
      </c>
      <c r="AK18" s="1">
        <f t="shared" si="0"/>
        <v>1</v>
      </c>
      <c r="AL18" s="1">
        <f t="shared" si="1"/>
        <v>11</v>
      </c>
    </row>
    <row r="19" spans="1:38" x14ac:dyDescent="0.3">
      <c r="A19" s="3" t="s">
        <v>37</v>
      </c>
      <c r="B19" s="2" t="s">
        <v>22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s="1" t="s">
        <v>136</v>
      </c>
      <c r="AG19" s="1" t="s">
        <v>145</v>
      </c>
      <c r="AH19" s="8" t="s">
        <v>152</v>
      </c>
      <c r="AI19" s="13">
        <v>57.3</v>
      </c>
      <c r="AJ19" s="8" t="s">
        <v>165</v>
      </c>
      <c r="AK19" s="1">
        <f t="shared" si="0"/>
        <v>0</v>
      </c>
      <c r="AL19" s="1">
        <f t="shared" si="1"/>
        <v>11</v>
      </c>
    </row>
    <row r="20" spans="1:38" x14ac:dyDescent="0.3">
      <c r="A20" s="3" t="s">
        <v>36</v>
      </c>
      <c r="B20" s="2" t="s">
        <v>121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136</v>
      </c>
      <c r="AG20" s="6" t="s">
        <v>145</v>
      </c>
      <c r="AH20" s="8" t="s">
        <v>152</v>
      </c>
      <c r="AI20" s="13">
        <v>55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7" t="s">
        <v>102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136</v>
      </c>
      <c r="AG21" s="1" t="s">
        <v>145</v>
      </c>
      <c r="AH21" s="8" t="s">
        <v>152</v>
      </c>
      <c r="AI21" s="13">
        <v>55.5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 x14ac:dyDescent="0.3">
      <c r="A22" s="3" t="s">
        <v>33</v>
      </c>
      <c r="B22" s="2" t="s">
        <v>9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146</v>
      </c>
      <c r="AG22" s="1" t="s">
        <v>145</v>
      </c>
      <c r="AH22" s="8" t="s">
        <v>152</v>
      </c>
      <c r="AI22" s="13">
        <v>53.5</v>
      </c>
      <c r="AJ22" s="8" t="s">
        <v>168</v>
      </c>
      <c r="AK22" s="1">
        <f t="shared" si="0"/>
        <v>1</v>
      </c>
      <c r="AL22" s="1">
        <f t="shared" si="1"/>
        <v>11</v>
      </c>
    </row>
    <row r="23" spans="1:38" x14ac:dyDescent="0.3">
      <c r="A23" s="3" t="s">
        <v>31</v>
      </c>
      <c r="B23" s="2" t="s">
        <v>15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148</v>
      </c>
      <c r="AG23" s="6" t="s">
        <v>147</v>
      </c>
      <c r="AH23" s="8" t="s">
        <v>152</v>
      </c>
      <c r="AI23" s="13">
        <v>56.4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7" t="s">
        <v>121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146</v>
      </c>
      <c r="AG24" s="6" t="s">
        <v>147</v>
      </c>
      <c r="AH24" s="8" t="s">
        <v>152</v>
      </c>
      <c r="AI24" s="13">
        <v>64.099999999999994</v>
      </c>
      <c r="AJ24" s="8" t="s">
        <v>166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124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151</v>
      </c>
      <c r="AG25" s="1" t="s">
        <v>150</v>
      </c>
      <c r="AH25" s="8" t="s">
        <v>152</v>
      </c>
      <c r="AI25" s="13">
        <v>53.7</v>
      </c>
      <c r="AJ25" s="8" t="s">
        <v>165</v>
      </c>
      <c r="AK25" s="1">
        <f t="shared" si="0"/>
        <v>1</v>
      </c>
      <c r="AL25" s="1">
        <f t="shared" si="1"/>
        <v>11</v>
      </c>
    </row>
    <row r="26" spans="1:38" x14ac:dyDescent="0.3">
      <c r="A26" s="3" t="s">
        <v>25</v>
      </c>
      <c r="B26" s="2" t="s">
        <v>125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149</v>
      </c>
      <c r="AG26" s="1" t="s">
        <v>145</v>
      </c>
      <c r="AH26" s="8" t="s">
        <v>152</v>
      </c>
      <c r="AI26" s="13">
        <v>53.4</v>
      </c>
      <c r="AJ26" s="8" t="s">
        <v>165</v>
      </c>
      <c r="AK26" s="1">
        <f t="shared" si="0"/>
        <v>1</v>
      </c>
      <c r="AL26" s="6">
        <f t="shared" si="1"/>
        <v>11</v>
      </c>
    </row>
    <row r="27" spans="1:38" x14ac:dyDescent="0.3">
      <c r="A27" s="3" t="s">
        <v>23</v>
      </c>
      <c r="B27" s="2" t="s">
        <v>116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1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149</v>
      </c>
      <c r="AG27" s="1" t="s">
        <v>145</v>
      </c>
      <c r="AH27" s="8" t="s">
        <v>152</v>
      </c>
      <c r="AI27" s="13">
        <v>46.2</v>
      </c>
      <c r="AJ27" s="8" t="s">
        <v>165</v>
      </c>
      <c r="AK27" s="1">
        <f t="shared" si="0"/>
        <v>1</v>
      </c>
      <c r="AL27" s="1">
        <f t="shared" si="1"/>
        <v>11</v>
      </c>
    </row>
    <row r="28" spans="1:38" x14ac:dyDescent="0.3">
      <c r="A28" s="3" t="s">
        <v>21</v>
      </c>
      <c r="B28" s="2" t="s">
        <v>127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t="s">
        <v>137</v>
      </c>
      <c r="AG28" s="6" t="s">
        <v>150</v>
      </c>
      <c r="AH28" s="8" t="s">
        <v>152</v>
      </c>
      <c r="AI28" s="13">
        <v>61.5</v>
      </c>
      <c r="AJ28" s="8" t="s">
        <v>168</v>
      </c>
      <c r="AK28" s="1">
        <f t="shared" si="0"/>
        <v>0</v>
      </c>
      <c r="AL28" s="1">
        <f t="shared" si="1"/>
        <v>11</v>
      </c>
    </row>
    <row r="29" spans="1:38" x14ac:dyDescent="0.3">
      <c r="A29" s="3" t="s">
        <v>19</v>
      </c>
      <c r="B29" s="2" t="s">
        <v>163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142</v>
      </c>
      <c r="AG29" s="1" t="s">
        <v>143</v>
      </c>
      <c r="AH29" s="8" t="s">
        <v>152</v>
      </c>
      <c r="AI29" s="13">
        <v>53.1</v>
      </c>
      <c r="AJ29" s="8" t="s">
        <v>166</v>
      </c>
      <c r="AK29" s="1">
        <f t="shared" si="0"/>
        <v>1</v>
      </c>
      <c r="AL29" s="1">
        <f t="shared" si="1"/>
        <v>11</v>
      </c>
    </row>
    <row r="30" spans="1:38" x14ac:dyDescent="0.3">
      <c r="A30" s="3" t="s">
        <v>18</v>
      </c>
      <c r="B30" s="2" t="s">
        <v>13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144</v>
      </c>
      <c r="AG30" s="1" t="s">
        <v>143</v>
      </c>
      <c r="AH30" s="8" t="s">
        <v>152</v>
      </c>
      <c r="AI30" s="13">
        <v>59.3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2" t="s">
        <v>123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142</v>
      </c>
      <c r="AG31" s="1" t="s">
        <v>143</v>
      </c>
      <c r="AH31" s="8" t="s">
        <v>152</v>
      </c>
      <c r="AI31" s="13">
        <v>54.3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 x14ac:dyDescent="0.3">
      <c r="A32" s="3" t="s">
        <v>14</v>
      </c>
      <c r="B32" s="2" t="s">
        <v>114</v>
      </c>
      <c r="C32" s="2">
        <v>1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142</v>
      </c>
      <c r="AG32" s="1" t="s">
        <v>141</v>
      </c>
      <c r="AH32" s="8" t="s">
        <v>152</v>
      </c>
      <c r="AI32" s="13">
        <v>61</v>
      </c>
      <c r="AJ32" s="8" t="s">
        <v>165</v>
      </c>
      <c r="AK32" s="1">
        <f t="shared" si="0"/>
        <v>0</v>
      </c>
      <c r="AL32" s="1">
        <f t="shared" si="1"/>
        <v>11</v>
      </c>
    </row>
    <row r="33" spans="1:38" x14ac:dyDescent="0.3">
      <c r="A33" s="3" t="s">
        <v>12</v>
      </c>
      <c r="B33" s="2" t="s">
        <v>5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151</v>
      </c>
      <c r="AG33" s="6" t="s">
        <v>147</v>
      </c>
      <c r="AH33" s="8" t="s">
        <v>152</v>
      </c>
      <c r="AI33" s="13">
        <v>45.1</v>
      </c>
      <c r="AJ33" s="8" t="s">
        <v>166</v>
      </c>
      <c r="AK33" s="1">
        <f t="shared" si="0"/>
        <v>1</v>
      </c>
      <c r="AL33" s="1">
        <f t="shared" si="1"/>
        <v>11</v>
      </c>
    </row>
    <row r="34" spans="1:38" x14ac:dyDescent="0.3">
      <c r="A34" s="3" t="s">
        <v>10</v>
      </c>
      <c r="B34" s="2" t="s">
        <v>113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142</v>
      </c>
      <c r="AG34" s="1" t="s">
        <v>141</v>
      </c>
      <c r="AH34" s="8" t="s">
        <v>152</v>
      </c>
      <c r="AI34" s="13">
        <v>60.1</v>
      </c>
      <c r="AJ34" s="8" t="s">
        <v>166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2" t="s">
        <v>20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146</v>
      </c>
      <c r="AG35" s="6" t="s">
        <v>147</v>
      </c>
      <c r="AH35" s="8" t="s">
        <v>152</v>
      </c>
      <c r="AI35" s="13">
        <v>47.6</v>
      </c>
      <c r="AJ35" s="8" t="s">
        <v>168</v>
      </c>
      <c r="AK35" s="1">
        <f t="shared" si="0"/>
        <v>1</v>
      </c>
      <c r="AL35" s="1">
        <f t="shared" si="1"/>
        <v>11</v>
      </c>
    </row>
    <row r="36" spans="1:38" x14ac:dyDescent="0.3">
      <c r="A36" s="3" t="s">
        <v>6</v>
      </c>
      <c r="B36" s="2" t="s">
        <v>127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149</v>
      </c>
      <c r="AG36" s="6" t="s">
        <v>150</v>
      </c>
      <c r="AH36" s="8" t="s">
        <v>152</v>
      </c>
      <c r="AI36" s="13">
        <v>58.6</v>
      </c>
      <c r="AJ36" s="8" t="s">
        <v>166</v>
      </c>
      <c r="AK36" s="1">
        <f t="shared" si="0"/>
        <v>0</v>
      </c>
      <c r="AL36" s="1">
        <f t="shared" si="1"/>
        <v>11</v>
      </c>
    </row>
    <row r="37" spans="1:38" x14ac:dyDescent="0.3">
      <c r="A37" s="3" t="s">
        <v>4</v>
      </c>
      <c r="B37" s="2" t="s">
        <v>24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139</v>
      </c>
      <c r="AG37" s="1" t="s">
        <v>138</v>
      </c>
      <c r="AH37" s="8" t="s">
        <v>152</v>
      </c>
      <c r="AI37" s="13">
        <v>61.9</v>
      </c>
      <c r="AJ37" s="8" t="s">
        <v>168</v>
      </c>
      <c r="AK37" s="1">
        <f t="shared" si="0"/>
        <v>0</v>
      </c>
      <c r="AL37" s="1">
        <f t="shared" si="1"/>
        <v>11</v>
      </c>
    </row>
    <row r="38" spans="1:38" x14ac:dyDescent="0.3">
      <c r="A38" s="3" t="s">
        <v>3</v>
      </c>
      <c r="B38" s="2" t="s">
        <v>30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146</v>
      </c>
      <c r="AG38" s="6" t="s">
        <v>147</v>
      </c>
      <c r="AH38" s="8" t="s">
        <v>152</v>
      </c>
      <c r="AI38" s="13">
        <v>46.5</v>
      </c>
      <c r="AJ38" s="8" t="s">
        <v>165</v>
      </c>
      <c r="AK38" s="1">
        <f t="shared" si="0"/>
        <v>1</v>
      </c>
      <c r="AL38" s="1">
        <f t="shared" si="1"/>
        <v>11</v>
      </c>
    </row>
    <row r="39" spans="1:38" x14ac:dyDescent="0.3">
      <c r="A39" s="3" t="s">
        <v>1</v>
      </c>
      <c r="B39" s="2" t="s">
        <v>126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149</v>
      </c>
      <c r="AG39" s="6" t="s">
        <v>150</v>
      </c>
      <c r="AH39" s="8" t="s">
        <v>152</v>
      </c>
      <c r="AI39" s="13">
        <v>67.8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A19" workbookViewId="0">
      <pane xSplit="2" topLeftCell="Q1" activePane="topRight" state="frozen"/>
      <selection pane="topRight" activeCell="AK2" sqref="AK2"/>
    </sheetView>
  </sheetViews>
  <sheetFormatPr defaultRowHeight="16.5" x14ac:dyDescent="0.3"/>
  <cols>
    <col min="2" max="2" width="15.875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162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22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85</v>
      </c>
      <c r="AG2" s="1" t="s">
        <v>86</v>
      </c>
      <c r="AH2" s="1" t="s">
        <v>161</v>
      </c>
      <c r="AI2" s="11">
        <v>70.099999999999994</v>
      </c>
      <c r="AJ2" s="13" t="s">
        <v>165</v>
      </c>
      <c r="AK2" s="1">
        <f>IF(AI2 &gt;= 52.51316, 0, 1)</f>
        <v>0</v>
      </c>
      <c r="AL2" s="1">
        <f t="shared" ref="AL2:AL39" si="0">SUM(C2:AE2)</f>
        <v>11</v>
      </c>
    </row>
    <row r="3" spans="1:38" x14ac:dyDescent="0.3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87</v>
      </c>
      <c r="AG3" s="1" t="s">
        <v>88</v>
      </c>
      <c r="AH3" s="1" t="s">
        <v>161</v>
      </c>
      <c r="AI3" s="11">
        <v>44.6</v>
      </c>
      <c r="AJ3" s="13" t="s">
        <v>166</v>
      </c>
      <c r="AK3" s="1">
        <f t="shared" ref="AK3:AK39" si="1">IF(AI3 &gt;= 52.51316, 0, 1)</f>
        <v>1</v>
      </c>
      <c r="AL3" s="1">
        <f t="shared" si="0"/>
        <v>11</v>
      </c>
    </row>
    <row r="4" spans="1:38" x14ac:dyDescent="0.3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161</v>
      </c>
      <c r="AI4" s="11">
        <v>80.2</v>
      </c>
      <c r="AJ4" s="13" t="s">
        <v>168</v>
      </c>
      <c r="AK4" s="1">
        <f t="shared" si="1"/>
        <v>0</v>
      </c>
      <c r="AL4" s="1">
        <f t="shared" si="0"/>
        <v>11</v>
      </c>
    </row>
    <row r="5" spans="1:38" x14ac:dyDescent="0.3">
      <c r="A5" s="3" t="s">
        <v>51</v>
      </c>
      <c r="B5" s="2" t="s">
        <v>5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6" t="s">
        <v>91</v>
      </c>
      <c r="AG5" s="6" t="s">
        <v>88</v>
      </c>
      <c r="AH5" s="1" t="s">
        <v>161</v>
      </c>
      <c r="AI5" s="13">
        <v>45.2</v>
      </c>
      <c r="AJ5" s="13" t="s">
        <v>166</v>
      </c>
      <c r="AK5" s="1">
        <f t="shared" si="1"/>
        <v>1</v>
      </c>
      <c r="AL5" s="1">
        <f t="shared" si="0"/>
        <v>11</v>
      </c>
    </row>
    <row r="6" spans="1:38" x14ac:dyDescent="0.3">
      <c r="A6" s="3" t="s">
        <v>50</v>
      </c>
      <c r="B6" s="2" t="s">
        <v>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91</v>
      </c>
      <c r="AG6" s="6" t="s">
        <v>89</v>
      </c>
      <c r="AH6" s="1" t="s">
        <v>161</v>
      </c>
      <c r="AI6" s="13">
        <v>64.099999999999994</v>
      </c>
      <c r="AJ6" s="13" t="s">
        <v>165</v>
      </c>
      <c r="AK6" s="1">
        <f t="shared" si="1"/>
        <v>0</v>
      </c>
      <c r="AL6" s="1">
        <f t="shared" si="0"/>
        <v>11</v>
      </c>
    </row>
    <row r="7" spans="1:38" x14ac:dyDescent="0.3">
      <c r="A7" s="3" t="s">
        <v>49</v>
      </c>
      <c r="B7" s="2" t="s">
        <v>2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85</v>
      </c>
      <c r="AG7" s="6" t="s">
        <v>89</v>
      </c>
      <c r="AH7" s="1" t="s">
        <v>161</v>
      </c>
      <c r="AI7" s="13">
        <v>55.8</v>
      </c>
      <c r="AJ7" s="13" t="s">
        <v>168</v>
      </c>
      <c r="AK7" s="1">
        <f t="shared" si="1"/>
        <v>0</v>
      </c>
      <c r="AL7" s="1">
        <f t="shared" si="0"/>
        <v>11</v>
      </c>
    </row>
    <row r="8" spans="1:38" x14ac:dyDescent="0.3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6" t="s">
        <v>87</v>
      </c>
      <c r="AG8" s="6" t="s">
        <v>89</v>
      </c>
      <c r="AH8" s="1" t="s">
        <v>161</v>
      </c>
      <c r="AI8" s="13">
        <v>41.4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 x14ac:dyDescent="0.3">
      <c r="A9" s="3" t="s">
        <v>47</v>
      </c>
      <c r="B9" s="2" t="s">
        <v>35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s="6" t="s">
        <v>87</v>
      </c>
      <c r="AG9" s="6" t="s">
        <v>86</v>
      </c>
      <c r="AH9" s="1" t="s">
        <v>161</v>
      </c>
      <c r="AI9" s="13">
        <v>52.3</v>
      </c>
      <c r="AJ9" s="13" t="s">
        <v>168</v>
      </c>
      <c r="AK9" s="1">
        <f t="shared" si="1"/>
        <v>1</v>
      </c>
      <c r="AL9" s="1">
        <f t="shared" si="0"/>
        <v>11</v>
      </c>
    </row>
    <row r="10" spans="1:38" x14ac:dyDescent="0.3">
      <c r="A10" s="3" t="s">
        <v>46</v>
      </c>
      <c r="B10" s="2" t="s">
        <v>28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s="6" t="s">
        <v>93</v>
      </c>
      <c r="AG10" s="6" t="s">
        <v>86</v>
      </c>
      <c r="AH10" s="1" t="s">
        <v>161</v>
      </c>
      <c r="AI10" s="13">
        <v>69.400000000000006</v>
      </c>
      <c r="AJ10" s="13" t="s">
        <v>166</v>
      </c>
      <c r="AK10" s="1">
        <f t="shared" si="1"/>
        <v>0</v>
      </c>
      <c r="AL10" s="1">
        <f t="shared" si="0"/>
        <v>11</v>
      </c>
    </row>
    <row r="11" spans="1:38" x14ac:dyDescent="0.3">
      <c r="A11" s="3" t="s">
        <v>45</v>
      </c>
      <c r="B11" s="2" t="s">
        <v>30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90</v>
      </c>
      <c r="AG11" s="6" t="s">
        <v>88</v>
      </c>
      <c r="AH11" s="1" t="s">
        <v>161</v>
      </c>
      <c r="AI11" s="13">
        <v>32</v>
      </c>
      <c r="AJ11" s="13" t="s">
        <v>168</v>
      </c>
      <c r="AK11" s="1">
        <f t="shared" si="1"/>
        <v>1</v>
      </c>
      <c r="AL11" s="1">
        <f t="shared" si="0"/>
        <v>11</v>
      </c>
    </row>
    <row r="12" spans="1:38" x14ac:dyDescent="0.3">
      <c r="A12" s="3" t="s">
        <v>44</v>
      </c>
      <c r="B12" s="2" t="s">
        <v>9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95</v>
      </c>
      <c r="AG12" s="6" t="s">
        <v>89</v>
      </c>
      <c r="AH12" s="1" t="s">
        <v>161</v>
      </c>
      <c r="AI12" s="13">
        <v>52.7</v>
      </c>
      <c r="AJ12" s="13" t="s">
        <v>166</v>
      </c>
      <c r="AK12" s="1">
        <f t="shared" si="1"/>
        <v>0</v>
      </c>
      <c r="AL12" s="1">
        <f t="shared" si="0"/>
        <v>11</v>
      </c>
    </row>
    <row r="13" spans="1:38" x14ac:dyDescent="0.3">
      <c r="A13" s="3" t="s">
        <v>43</v>
      </c>
      <c r="B13" s="2" t="s">
        <v>11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95</v>
      </c>
      <c r="AG13" s="6" t="s">
        <v>89</v>
      </c>
      <c r="AH13" s="1" t="s">
        <v>161</v>
      </c>
      <c r="AI13" s="13">
        <v>61.1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 x14ac:dyDescent="0.3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6" t="s">
        <v>96</v>
      </c>
      <c r="AG14" s="6" t="s">
        <v>86</v>
      </c>
      <c r="AH14" s="1" t="s">
        <v>161</v>
      </c>
      <c r="AI14" s="13">
        <v>52.9</v>
      </c>
      <c r="AJ14" s="13" t="s">
        <v>165</v>
      </c>
      <c r="AK14" s="1">
        <f t="shared" si="1"/>
        <v>0</v>
      </c>
      <c r="AL14" s="1">
        <f t="shared" si="0"/>
        <v>11</v>
      </c>
    </row>
    <row r="15" spans="1:38" x14ac:dyDescent="0.3">
      <c r="A15" s="3" t="s">
        <v>41</v>
      </c>
      <c r="B15" s="2" t="s">
        <v>7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87</v>
      </c>
      <c r="AG15" s="6" t="s">
        <v>86</v>
      </c>
      <c r="AH15" s="1" t="s">
        <v>161</v>
      </c>
      <c r="AI15" s="13">
        <v>52.6</v>
      </c>
      <c r="AJ15" s="13" t="s">
        <v>165</v>
      </c>
      <c r="AK15" s="1">
        <f t="shared" si="1"/>
        <v>0</v>
      </c>
      <c r="AL15" s="1">
        <f t="shared" si="0"/>
        <v>11</v>
      </c>
    </row>
    <row r="16" spans="1:38" x14ac:dyDescent="0.3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s="6" t="s">
        <v>87</v>
      </c>
      <c r="AG16" s="6" t="s">
        <v>88</v>
      </c>
      <c r="AH16" s="1" t="s">
        <v>161</v>
      </c>
      <c r="AI16" s="13">
        <v>53.4</v>
      </c>
      <c r="AJ16" s="13" t="s">
        <v>166</v>
      </c>
      <c r="AK16" s="1">
        <f t="shared" si="1"/>
        <v>0</v>
      </c>
      <c r="AL16" s="1">
        <f t="shared" si="0"/>
        <v>11</v>
      </c>
    </row>
    <row r="17" spans="1:38" x14ac:dyDescent="0.3">
      <c r="A17" s="3" t="s">
        <v>39</v>
      </c>
      <c r="B17" s="2" t="s">
        <v>17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87</v>
      </c>
      <c r="AG17" s="6" t="s">
        <v>89</v>
      </c>
      <c r="AH17" s="1" t="s">
        <v>161</v>
      </c>
      <c r="AI17" s="13">
        <v>49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 x14ac:dyDescent="0.3">
      <c r="A18" s="3" t="s">
        <v>38</v>
      </c>
      <c r="B18" s="2" t="s">
        <v>163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87</v>
      </c>
      <c r="AG18" s="6" t="s">
        <v>89</v>
      </c>
      <c r="AH18" s="1" t="s">
        <v>161</v>
      </c>
      <c r="AI18" s="13">
        <v>42.2</v>
      </c>
      <c r="AJ18" s="13" t="s">
        <v>165</v>
      </c>
      <c r="AK18" s="1">
        <f t="shared" si="1"/>
        <v>1</v>
      </c>
      <c r="AL18" s="1">
        <f t="shared" si="0"/>
        <v>11</v>
      </c>
    </row>
    <row r="19" spans="1:38" x14ac:dyDescent="0.3">
      <c r="A19" s="3" t="s">
        <v>37</v>
      </c>
      <c r="B19" s="2" t="s">
        <v>20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90</v>
      </c>
      <c r="AG19" s="6" t="s">
        <v>88</v>
      </c>
      <c r="AH19" s="1" t="s">
        <v>161</v>
      </c>
      <c r="AI19" s="13">
        <v>44.5</v>
      </c>
      <c r="AJ19" s="13" t="s">
        <v>168</v>
      </c>
      <c r="AK19" s="1">
        <f t="shared" si="1"/>
        <v>1</v>
      </c>
      <c r="AL19" s="1">
        <f t="shared" si="0"/>
        <v>11</v>
      </c>
    </row>
    <row r="20" spans="1:38" x14ac:dyDescent="0.3">
      <c r="A20" s="3" t="s">
        <v>36</v>
      </c>
      <c r="B20" s="2" t="s">
        <v>35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1" t="s">
        <v>92</v>
      </c>
      <c r="AG20" s="1" t="s">
        <v>86</v>
      </c>
      <c r="AH20" s="1" t="s">
        <v>161</v>
      </c>
      <c r="AI20" s="13">
        <v>53.8</v>
      </c>
      <c r="AJ20" s="13" t="s">
        <v>165</v>
      </c>
      <c r="AK20" s="1">
        <f t="shared" si="1"/>
        <v>0</v>
      </c>
      <c r="AL20" s="1">
        <f t="shared" si="0"/>
        <v>11</v>
      </c>
    </row>
    <row r="21" spans="1:38" x14ac:dyDescent="0.3">
      <c r="A21" s="3" t="s">
        <v>34</v>
      </c>
      <c r="B21" s="2" t="s">
        <v>26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6" t="s">
        <v>99</v>
      </c>
      <c r="AG21" s="6" t="s">
        <v>86</v>
      </c>
      <c r="AH21" s="1" t="s">
        <v>161</v>
      </c>
      <c r="AI21" s="13">
        <v>58.9</v>
      </c>
      <c r="AJ21" s="13" t="s">
        <v>166</v>
      </c>
      <c r="AK21" s="1">
        <f t="shared" si="1"/>
        <v>0</v>
      </c>
      <c r="AL21" s="1">
        <f t="shared" si="0"/>
        <v>11</v>
      </c>
    </row>
    <row r="22" spans="1:38" x14ac:dyDescent="0.3">
      <c r="A22" s="3" t="s">
        <v>33</v>
      </c>
      <c r="B22" s="2" t="s">
        <v>32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161</v>
      </c>
      <c r="AI22" s="13">
        <v>74</v>
      </c>
      <c r="AJ22" s="13" t="s">
        <v>168</v>
      </c>
      <c r="AK22" s="1">
        <f t="shared" si="1"/>
        <v>0</v>
      </c>
      <c r="AL22" s="1">
        <f t="shared" si="0"/>
        <v>11</v>
      </c>
    </row>
    <row r="23" spans="1:38" x14ac:dyDescent="0.3">
      <c r="A23" s="3" t="s">
        <v>31</v>
      </c>
      <c r="B23" s="2" t="s">
        <v>30</v>
      </c>
      <c r="C23" s="2">
        <v>0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1" t="s">
        <v>161</v>
      </c>
      <c r="AI23" s="13">
        <v>33.200000000000003</v>
      </c>
      <c r="AJ23" s="13" t="s">
        <v>168</v>
      </c>
      <c r="AK23" s="1">
        <f t="shared" si="1"/>
        <v>1</v>
      </c>
      <c r="AL23" s="1">
        <f t="shared" si="0"/>
        <v>11</v>
      </c>
    </row>
    <row r="24" spans="1:38" x14ac:dyDescent="0.3">
      <c r="A24" s="3" t="s">
        <v>29</v>
      </c>
      <c r="B24" s="2" t="s">
        <v>28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94</v>
      </c>
      <c r="AG24" s="1" t="s">
        <v>86</v>
      </c>
      <c r="AH24" s="1" t="s">
        <v>161</v>
      </c>
      <c r="AI24" s="13">
        <v>58.5</v>
      </c>
      <c r="AJ24" s="13" t="s">
        <v>166</v>
      </c>
      <c r="AK24" s="1">
        <f t="shared" si="1"/>
        <v>0</v>
      </c>
      <c r="AL24" s="1">
        <f t="shared" si="0"/>
        <v>11</v>
      </c>
    </row>
    <row r="25" spans="1:38" x14ac:dyDescent="0.3">
      <c r="A25" s="3" t="s">
        <v>27</v>
      </c>
      <c r="B25" s="2" t="s">
        <v>26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161</v>
      </c>
      <c r="AI25" s="13">
        <v>50.4</v>
      </c>
      <c r="AJ25" s="13" t="s">
        <v>165</v>
      </c>
      <c r="AK25" s="1">
        <f t="shared" si="1"/>
        <v>1</v>
      </c>
      <c r="AL25" s="1">
        <f t="shared" si="0"/>
        <v>11</v>
      </c>
    </row>
    <row r="26" spans="1:38" x14ac:dyDescent="0.3">
      <c r="A26" s="3" t="s">
        <v>25</v>
      </c>
      <c r="B26" s="2" t="s">
        <v>24</v>
      </c>
      <c r="C26" s="2">
        <v>0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161</v>
      </c>
      <c r="AI26" s="13">
        <v>33.1</v>
      </c>
      <c r="AJ26" s="13" t="s">
        <v>165</v>
      </c>
      <c r="AK26" s="1">
        <f t="shared" si="1"/>
        <v>1</v>
      </c>
      <c r="AL26" s="1">
        <f t="shared" si="0"/>
        <v>11</v>
      </c>
    </row>
    <row r="27" spans="1:38" x14ac:dyDescent="0.3">
      <c r="A27" s="3" t="s">
        <v>23</v>
      </c>
      <c r="B27" s="2" t="s">
        <v>22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1" t="s">
        <v>161</v>
      </c>
      <c r="AI27" s="13">
        <v>45.7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 x14ac:dyDescent="0.3">
      <c r="A28" s="3" t="s">
        <v>21</v>
      </c>
      <c r="B28" s="2" t="s">
        <v>20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6" t="s">
        <v>98</v>
      </c>
      <c r="AG28" s="6" t="s">
        <v>88</v>
      </c>
      <c r="AH28" s="1" t="s">
        <v>161</v>
      </c>
      <c r="AI28" s="13">
        <v>50.9</v>
      </c>
      <c r="AJ28" s="13" t="s">
        <v>168</v>
      </c>
      <c r="AK28" s="1">
        <f t="shared" si="1"/>
        <v>1</v>
      </c>
      <c r="AL28" s="1">
        <f t="shared" si="0"/>
        <v>11</v>
      </c>
    </row>
    <row r="29" spans="1:38" x14ac:dyDescent="0.3">
      <c r="A29" s="3" t="s">
        <v>19</v>
      </c>
      <c r="B29" s="2" t="s">
        <v>163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1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161</v>
      </c>
      <c r="AI29" s="13">
        <v>65.5</v>
      </c>
      <c r="AJ29" s="13" t="s">
        <v>168</v>
      </c>
      <c r="AK29" s="1">
        <f t="shared" si="1"/>
        <v>0</v>
      </c>
      <c r="AL29" s="1">
        <f t="shared" si="0"/>
        <v>11</v>
      </c>
    </row>
    <row r="30" spans="1:38" x14ac:dyDescent="0.3">
      <c r="A30" s="3" t="s">
        <v>18</v>
      </c>
      <c r="B30" s="2" t="s">
        <v>17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1" t="s">
        <v>97</v>
      </c>
      <c r="AG30" s="1" t="s">
        <v>89</v>
      </c>
      <c r="AH30" s="1" t="s">
        <v>161</v>
      </c>
      <c r="AI30" s="13">
        <v>55</v>
      </c>
      <c r="AJ30" s="13" t="s">
        <v>166</v>
      </c>
      <c r="AK30" s="1">
        <f t="shared" si="1"/>
        <v>0</v>
      </c>
      <c r="AL30" s="1">
        <f t="shared" si="0"/>
        <v>11</v>
      </c>
    </row>
    <row r="31" spans="1:38" x14ac:dyDescent="0.3">
      <c r="A31" s="3" t="s">
        <v>16</v>
      </c>
      <c r="B31" s="2" t="s">
        <v>15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1</v>
      </c>
      <c r="AB31" s="2">
        <v>0</v>
      </c>
      <c r="AC31" s="2">
        <v>0</v>
      </c>
      <c r="AD31" s="2">
        <v>1</v>
      </c>
      <c r="AE31" s="2">
        <v>0</v>
      </c>
      <c r="AF31" s="1" t="s">
        <v>87</v>
      </c>
      <c r="AG31" s="1" t="s">
        <v>88</v>
      </c>
      <c r="AH31" s="1" t="s">
        <v>161</v>
      </c>
      <c r="AI31" s="13">
        <v>38.799999999999997</v>
      </c>
      <c r="AJ31" s="13" t="s">
        <v>166</v>
      </c>
      <c r="AK31" s="1">
        <f t="shared" si="1"/>
        <v>1</v>
      </c>
      <c r="AL31" s="1">
        <f t="shared" si="0"/>
        <v>11</v>
      </c>
    </row>
    <row r="32" spans="1:38" x14ac:dyDescent="0.3">
      <c r="A32" s="3" t="s">
        <v>14</v>
      </c>
      <c r="B32" s="2" t="s">
        <v>13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1" t="s">
        <v>86</v>
      </c>
      <c r="AH32" s="1" t="s">
        <v>161</v>
      </c>
      <c r="AI32" s="13">
        <v>64.5</v>
      </c>
      <c r="AJ32" s="13" t="s">
        <v>165</v>
      </c>
      <c r="AK32" s="1">
        <f t="shared" si="1"/>
        <v>0</v>
      </c>
      <c r="AL32" s="1">
        <f t="shared" si="0"/>
        <v>11</v>
      </c>
    </row>
    <row r="33" spans="1:38" x14ac:dyDescent="0.3">
      <c r="A33" s="3" t="s">
        <v>12</v>
      </c>
      <c r="B33" s="2" t="s">
        <v>11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1</v>
      </c>
      <c r="AB33" s="2">
        <v>0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1" t="s">
        <v>161</v>
      </c>
      <c r="AI33" s="13">
        <v>67.5</v>
      </c>
      <c r="AJ33" s="13" t="s">
        <v>168</v>
      </c>
      <c r="AK33" s="1">
        <f t="shared" si="1"/>
        <v>0</v>
      </c>
      <c r="AL33" s="1">
        <f t="shared" si="0"/>
        <v>11</v>
      </c>
    </row>
    <row r="34" spans="1:38" x14ac:dyDescent="0.3">
      <c r="A34" s="3" t="s">
        <v>10</v>
      </c>
      <c r="B34" s="2" t="s">
        <v>9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1" t="s">
        <v>90</v>
      </c>
      <c r="AG34" s="1" t="s">
        <v>89</v>
      </c>
      <c r="AH34" s="1" t="s">
        <v>161</v>
      </c>
      <c r="AI34" s="13">
        <v>51.6</v>
      </c>
      <c r="AJ34" s="13" t="s">
        <v>165</v>
      </c>
      <c r="AK34" s="1">
        <f t="shared" si="1"/>
        <v>1</v>
      </c>
      <c r="AL34" s="1">
        <f t="shared" si="0"/>
        <v>11</v>
      </c>
    </row>
    <row r="35" spans="1:38" x14ac:dyDescent="0.3">
      <c r="A35" s="3" t="s">
        <v>8</v>
      </c>
      <c r="B35" s="2" t="s">
        <v>7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90</v>
      </c>
      <c r="AG35" s="6" t="s">
        <v>86</v>
      </c>
      <c r="AH35" s="1" t="s">
        <v>161</v>
      </c>
      <c r="AI35" s="13">
        <v>64.3</v>
      </c>
      <c r="AJ35" s="13" t="s">
        <v>166</v>
      </c>
      <c r="AK35" s="1">
        <f t="shared" si="1"/>
        <v>0</v>
      </c>
      <c r="AL35" s="1">
        <f t="shared" si="0"/>
        <v>11</v>
      </c>
    </row>
    <row r="36" spans="1:38" x14ac:dyDescent="0.3">
      <c r="A36" s="3" t="s">
        <v>6</v>
      </c>
      <c r="B36" s="2" t="s">
        <v>5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91</v>
      </c>
      <c r="AG36" s="1" t="s">
        <v>88</v>
      </c>
      <c r="AH36" s="1" t="s">
        <v>161</v>
      </c>
      <c r="AI36" s="13">
        <v>37.299999999999997</v>
      </c>
      <c r="AJ36" s="13" t="s">
        <v>165</v>
      </c>
      <c r="AK36" s="1">
        <f t="shared" si="1"/>
        <v>1</v>
      </c>
      <c r="AL36" s="1">
        <f t="shared" si="0"/>
        <v>11</v>
      </c>
    </row>
    <row r="37" spans="1:38" x14ac:dyDescent="0.3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90</v>
      </c>
      <c r="AG37" s="1" t="s">
        <v>89</v>
      </c>
      <c r="AH37" s="1" t="s">
        <v>161</v>
      </c>
      <c r="AI37" s="13">
        <v>47.2</v>
      </c>
      <c r="AJ37" s="13" t="s">
        <v>165</v>
      </c>
      <c r="AK37" s="1">
        <f t="shared" si="1"/>
        <v>1</v>
      </c>
      <c r="AL37" s="1">
        <f t="shared" si="0"/>
        <v>11</v>
      </c>
    </row>
    <row r="38" spans="1:38" x14ac:dyDescent="0.3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1" t="s">
        <v>89</v>
      </c>
      <c r="AH38" s="1" t="s">
        <v>161</v>
      </c>
      <c r="AI38" s="13">
        <v>29</v>
      </c>
      <c r="AJ38" s="13" t="s">
        <v>165</v>
      </c>
      <c r="AK38" s="1">
        <f t="shared" si="1"/>
        <v>1</v>
      </c>
      <c r="AL38" s="1">
        <f t="shared" si="0"/>
        <v>11</v>
      </c>
    </row>
    <row r="39" spans="1:38" x14ac:dyDescent="0.3">
      <c r="A39" s="3" t="s">
        <v>1</v>
      </c>
      <c r="B39" s="2" t="s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161</v>
      </c>
      <c r="AI39" s="13">
        <v>52.8</v>
      </c>
      <c r="AJ39" s="13" t="s">
        <v>166</v>
      </c>
      <c r="AK39" s="1">
        <f t="shared" si="1"/>
        <v>0</v>
      </c>
      <c r="AL39" s="1">
        <f t="shared" si="0"/>
        <v>11</v>
      </c>
    </row>
    <row r="40" spans="1:38" x14ac:dyDescent="0.3">
      <c r="AH40" s="1"/>
      <c r="AI40" s="14"/>
      <c r="AJ40" s="1"/>
      <c r="AK40" s="1"/>
    </row>
    <row r="41" spans="1:38" x14ac:dyDescent="0.3">
      <c r="AH41" s="1"/>
      <c r="AI41" s="11"/>
      <c r="AJ41" s="1"/>
      <c r="AK4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7" sqref="AF7"/>
    </sheetView>
  </sheetViews>
  <sheetFormatPr defaultRowHeight="16.5" x14ac:dyDescent="0.3"/>
  <cols>
    <col min="2" max="2" width="15.875" bestFit="1" customWidth="1"/>
    <col min="32" max="32" width="10.125" bestFit="1" customWidth="1"/>
    <col min="33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104</v>
      </c>
      <c r="AG2" s="1" t="s">
        <v>89</v>
      </c>
      <c r="AH2" s="1" t="s">
        <v>160</v>
      </c>
      <c r="AI2" s="11">
        <v>59.6</v>
      </c>
      <c r="AJ2" s="13" t="s">
        <v>165</v>
      </c>
      <c r="AK2" s="1">
        <f>IF(AI2 &gt;=59.34474, 0, 1)</f>
        <v>0</v>
      </c>
      <c r="AL2" s="1">
        <f>SUM(C2:AE2)</f>
        <v>11</v>
      </c>
    </row>
    <row r="3" spans="1:38" x14ac:dyDescent="0.3">
      <c r="A3" s="2" t="s">
        <v>53</v>
      </c>
      <c r="B3" s="2" t="s">
        <v>102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0</v>
      </c>
      <c r="AF3" s="1" t="s">
        <v>99</v>
      </c>
      <c r="AG3" s="1" t="s">
        <v>86</v>
      </c>
      <c r="AH3" s="1" t="s">
        <v>160</v>
      </c>
      <c r="AI3" s="11">
        <v>59.6</v>
      </c>
      <c r="AJ3" s="13" t="s">
        <v>165</v>
      </c>
      <c r="AK3" s="1">
        <f t="shared" ref="AK3:AK39" si="0">IF(AI3 &gt;=59.34474, 0, 1)</f>
        <v>0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15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85</v>
      </c>
      <c r="AG4" s="6" t="s">
        <v>88</v>
      </c>
      <c r="AH4" s="1" t="s">
        <v>160</v>
      </c>
      <c r="AI4" s="11">
        <v>43</v>
      </c>
      <c r="AJ4" s="13" t="s">
        <v>165</v>
      </c>
      <c r="AK4" s="1">
        <f t="shared" si="0"/>
        <v>1</v>
      </c>
      <c r="AL4" s="1">
        <f t="shared" si="1"/>
        <v>11</v>
      </c>
    </row>
    <row r="5" spans="1:38" x14ac:dyDescent="0.3">
      <c r="A5" s="3" t="s">
        <v>51</v>
      </c>
      <c r="B5" s="2" t="s">
        <v>28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99</v>
      </c>
      <c r="AG5" s="6" t="s">
        <v>89</v>
      </c>
      <c r="AH5" s="1" t="s">
        <v>160</v>
      </c>
      <c r="AI5" s="13">
        <v>65.599999999999994</v>
      </c>
      <c r="AJ5" s="13" t="s">
        <v>168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50</v>
      </c>
      <c r="B6" s="2" t="s">
        <v>30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85</v>
      </c>
      <c r="AG6" s="6" t="s">
        <v>88</v>
      </c>
      <c r="AH6" s="1" t="s">
        <v>160</v>
      </c>
      <c r="AI6" s="13">
        <v>60.4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35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160</v>
      </c>
      <c r="AI7" s="13">
        <v>71.400000000000006</v>
      </c>
      <c r="AJ7" s="13" t="s">
        <v>165</v>
      </c>
      <c r="AK7" s="1">
        <f t="shared" si="0"/>
        <v>0</v>
      </c>
      <c r="AL7" s="1">
        <f t="shared" si="1"/>
        <v>11</v>
      </c>
    </row>
    <row r="8" spans="1:38" x14ac:dyDescent="0.3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s="6" t="s">
        <v>97</v>
      </c>
      <c r="AG8" s="6" t="s">
        <v>86</v>
      </c>
      <c r="AH8" s="1" t="s">
        <v>160</v>
      </c>
      <c r="AI8" s="13">
        <v>47.3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120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1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108</v>
      </c>
      <c r="AG9" s="6" t="s">
        <v>86</v>
      </c>
      <c r="AH9" s="1" t="s">
        <v>160</v>
      </c>
      <c r="AI9" s="13">
        <v>75.5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 x14ac:dyDescent="0.3">
      <c r="A10" s="3" t="s">
        <v>46</v>
      </c>
      <c r="B10" s="2" t="s">
        <v>13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s="6" t="s">
        <v>104</v>
      </c>
      <c r="AG10" s="6" t="s">
        <v>89</v>
      </c>
      <c r="AH10" s="1" t="s">
        <v>160</v>
      </c>
      <c r="AI10" s="13">
        <v>56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2" t="s">
        <v>24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109</v>
      </c>
      <c r="AG11" s="6" t="s">
        <v>88</v>
      </c>
      <c r="AH11" s="1" t="s">
        <v>160</v>
      </c>
      <c r="AI11" s="13">
        <v>48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163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6" t="s">
        <v>104</v>
      </c>
      <c r="AG12" s="6" t="s">
        <v>89</v>
      </c>
      <c r="AH12" s="1" t="s">
        <v>160</v>
      </c>
      <c r="AI12" s="13">
        <v>51.4</v>
      </c>
      <c r="AJ12" s="13" t="s">
        <v>165</v>
      </c>
      <c r="AK12" s="1">
        <f t="shared" si="0"/>
        <v>1</v>
      </c>
      <c r="AL12" s="1">
        <f t="shared" si="1"/>
        <v>11</v>
      </c>
    </row>
    <row r="13" spans="1:38" x14ac:dyDescent="0.3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6" t="s">
        <v>87</v>
      </c>
      <c r="AG13" s="6" t="s">
        <v>89</v>
      </c>
      <c r="AH13" s="1" t="s">
        <v>160</v>
      </c>
      <c r="AI13" s="13">
        <v>64.599999999999994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 x14ac:dyDescent="0.3">
      <c r="A14" s="3" t="s">
        <v>42</v>
      </c>
      <c r="B14" s="2" t="s">
        <v>20</v>
      </c>
      <c r="C14" s="2">
        <v>1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160</v>
      </c>
      <c r="AI14" s="13">
        <v>39.9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 x14ac:dyDescent="0.3">
      <c r="A15" s="3" t="s">
        <v>41</v>
      </c>
      <c r="B15" s="2" t="s">
        <v>5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0</v>
      </c>
      <c r="AF15" s="6" t="s">
        <v>85</v>
      </c>
      <c r="AG15" s="6" t="s">
        <v>88</v>
      </c>
      <c r="AH15" s="1" t="s">
        <v>160</v>
      </c>
      <c r="AI15" s="13">
        <v>40.700000000000003</v>
      </c>
      <c r="AJ15" s="13" t="s">
        <v>168</v>
      </c>
      <c r="AK15" s="1">
        <f t="shared" si="0"/>
        <v>1</v>
      </c>
      <c r="AL15" s="1">
        <f t="shared" si="1"/>
        <v>11</v>
      </c>
    </row>
    <row r="16" spans="1:38" x14ac:dyDescent="0.3">
      <c r="A16" s="3" t="s">
        <v>40</v>
      </c>
      <c r="B16" s="2" t="s">
        <v>32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1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s="6" t="s">
        <v>96</v>
      </c>
      <c r="AG16" s="6" t="s">
        <v>86</v>
      </c>
      <c r="AH16" s="1" t="s">
        <v>160</v>
      </c>
      <c r="AI16" s="13">
        <v>52.1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 ht="15.75" customHeight="1" x14ac:dyDescent="0.3">
      <c r="A17" s="3" t="s">
        <v>39</v>
      </c>
      <c r="B17" s="2" t="s">
        <v>2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160</v>
      </c>
      <c r="AI17" s="13">
        <v>57.8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 ht="17.25" customHeight="1" x14ac:dyDescent="0.3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6" t="s">
        <v>87</v>
      </c>
      <c r="AG18" s="6" t="s">
        <v>86</v>
      </c>
      <c r="AH18" s="1" t="s">
        <v>160</v>
      </c>
      <c r="AI18" s="13">
        <v>70.3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 x14ac:dyDescent="0.3">
      <c r="A19" s="3" t="s">
        <v>37</v>
      </c>
      <c r="B19" s="2" t="s">
        <v>9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85</v>
      </c>
      <c r="AG19" s="6" t="s">
        <v>89</v>
      </c>
      <c r="AH19" s="1" t="s">
        <v>160</v>
      </c>
      <c r="AI19" s="13">
        <v>58.5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 x14ac:dyDescent="0.3">
      <c r="A20" s="3" t="s">
        <v>36</v>
      </c>
      <c r="B20" s="2" t="s">
        <v>7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6" t="s">
        <v>87</v>
      </c>
      <c r="AG20" s="6" t="s">
        <v>89</v>
      </c>
      <c r="AH20" s="1" t="s">
        <v>160</v>
      </c>
      <c r="AI20" s="13">
        <v>56.7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 x14ac:dyDescent="0.3">
      <c r="A21" s="3" t="s">
        <v>34</v>
      </c>
      <c r="B21" s="2" t="s">
        <v>163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1" t="s">
        <v>85</v>
      </c>
      <c r="AG21" s="1" t="s">
        <v>89</v>
      </c>
      <c r="AH21" s="1" t="s">
        <v>160</v>
      </c>
      <c r="AI21" s="13">
        <v>60.8</v>
      </c>
      <c r="AJ21" s="13" t="s">
        <v>168</v>
      </c>
      <c r="AK21" s="1">
        <f t="shared" si="0"/>
        <v>0</v>
      </c>
      <c r="AL21" s="1">
        <f t="shared" si="1"/>
        <v>11</v>
      </c>
    </row>
    <row r="22" spans="1:38" x14ac:dyDescent="0.3">
      <c r="A22" s="3" t="s">
        <v>33</v>
      </c>
      <c r="B22" s="2" t="s">
        <v>120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1</v>
      </c>
      <c r="AB22" s="2">
        <v>0</v>
      </c>
      <c r="AC22" s="2">
        <v>0</v>
      </c>
      <c r="AD22" s="2">
        <v>1</v>
      </c>
      <c r="AE22" s="2">
        <v>0</v>
      </c>
      <c r="AF22" s="1" t="s">
        <v>85</v>
      </c>
      <c r="AG22" s="1" t="s">
        <v>86</v>
      </c>
      <c r="AH22" s="1" t="s">
        <v>160</v>
      </c>
      <c r="AI22" s="13">
        <v>73.099999999999994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15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85</v>
      </c>
      <c r="AG23" s="1" t="s">
        <v>88</v>
      </c>
      <c r="AH23" s="1" t="s">
        <v>160</v>
      </c>
      <c r="AI23" s="13">
        <v>61.2</v>
      </c>
      <c r="AJ23" s="13" t="s">
        <v>168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2" t="s">
        <v>102</v>
      </c>
      <c r="C24" s="2">
        <v>1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2">
        <v>1</v>
      </c>
      <c r="AC24" s="2">
        <v>0</v>
      </c>
      <c r="AD24" s="2">
        <v>1</v>
      </c>
      <c r="AE24" s="2">
        <v>0</v>
      </c>
      <c r="AF24" s="1" t="s">
        <v>105</v>
      </c>
      <c r="AG24" s="1" t="s">
        <v>86</v>
      </c>
      <c r="AH24" s="1" t="s">
        <v>160</v>
      </c>
      <c r="AI24" s="13">
        <v>73.2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28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1</v>
      </c>
      <c r="AB25" s="2">
        <v>1</v>
      </c>
      <c r="AC25" s="2">
        <v>0</v>
      </c>
      <c r="AD25" s="2">
        <v>1</v>
      </c>
      <c r="AE25" s="2">
        <v>0</v>
      </c>
      <c r="AF25" s="1" t="s">
        <v>106</v>
      </c>
      <c r="AG25" s="1" t="s">
        <v>89</v>
      </c>
      <c r="AH25" s="1" t="s">
        <v>160</v>
      </c>
      <c r="AI25" s="13">
        <v>68.5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 x14ac:dyDescent="0.3">
      <c r="A26" s="3" t="s">
        <v>25</v>
      </c>
      <c r="B26" s="3" t="s">
        <v>121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1" t="s">
        <v>160</v>
      </c>
      <c r="AI26" s="13">
        <v>71.599999999999994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 x14ac:dyDescent="0.3">
      <c r="A27" s="3" t="s">
        <v>23</v>
      </c>
      <c r="B27" s="2" t="s">
        <v>2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89</v>
      </c>
      <c r="AH27" s="1" t="s">
        <v>160</v>
      </c>
      <c r="AI27" s="13">
        <v>53.1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 x14ac:dyDescent="0.3">
      <c r="A28" s="3" t="s">
        <v>21</v>
      </c>
      <c r="B28" s="2" t="s">
        <v>17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6" t="s">
        <v>106</v>
      </c>
      <c r="AG28" s="6" t="s">
        <v>86</v>
      </c>
      <c r="AH28" s="1" t="s">
        <v>160</v>
      </c>
      <c r="AI28" s="13">
        <v>69.5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 x14ac:dyDescent="0.3">
      <c r="A29" s="3" t="s">
        <v>19</v>
      </c>
      <c r="B29" s="2" t="s">
        <v>20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88</v>
      </c>
      <c r="AH29" s="1" t="s">
        <v>160</v>
      </c>
      <c r="AI29" s="13">
        <v>53.5</v>
      </c>
      <c r="AJ29" s="13" t="s">
        <v>168</v>
      </c>
      <c r="AK29" s="1">
        <f t="shared" si="0"/>
        <v>1</v>
      </c>
      <c r="AL29" s="1">
        <f t="shared" si="1"/>
        <v>11</v>
      </c>
    </row>
    <row r="30" spans="1:38" x14ac:dyDescent="0.3">
      <c r="A30" s="3" t="s">
        <v>18</v>
      </c>
      <c r="B30" s="2" t="s">
        <v>5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107</v>
      </c>
      <c r="AG30" s="6" t="s">
        <v>88</v>
      </c>
      <c r="AH30" s="1" t="s">
        <v>160</v>
      </c>
      <c r="AI30" s="13">
        <v>60.2</v>
      </c>
      <c r="AJ30" s="13" t="s">
        <v>166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2" t="s">
        <v>32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85</v>
      </c>
      <c r="AG31" s="6" t="s">
        <v>86</v>
      </c>
      <c r="AH31" s="1" t="s">
        <v>160</v>
      </c>
      <c r="AI31" s="13">
        <v>63.2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89</v>
      </c>
      <c r="AH32" s="1" t="s">
        <v>160</v>
      </c>
      <c r="AI32" s="13">
        <v>65.3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 x14ac:dyDescent="0.3">
      <c r="A33" s="3" t="s">
        <v>12</v>
      </c>
      <c r="B33" s="2" t="s">
        <v>30</v>
      </c>
      <c r="C33" s="2">
        <v>1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0</v>
      </c>
      <c r="AF33" s="1" t="s">
        <v>99</v>
      </c>
      <c r="AG33" s="1" t="s">
        <v>88</v>
      </c>
      <c r="AH33" s="1" t="s">
        <v>160</v>
      </c>
      <c r="AI33" s="13">
        <v>51.3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 x14ac:dyDescent="0.3">
      <c r="A34" s="3" t="s">
        <v>10</v>
      </c>
      <c r="B34" s="2" t="s">
        <v>35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90</v>
      </c>
      <c r="AG34" s="1" t="s">
        <v>86</v>
      </c>
      <c r="AH34" s="1" t="s">
        <v>160</v>
      </c>
      <c r="AI34" s="13">
        <v>78.5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2" t="s">
        <v>103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  <c r="AC35" s="2">
        <v>0</v>
      </c>
      <c r="AD35" s="2">
        <v>1</v>
      </c>
      <c r="AE35" s="2">
        <v>0</v>
      </c>
      <c r="AF35" s="1" t="s">
        <v>107</v>
      </c>
      <c r="AG35" s="1" t="s">
        <v>86</v>
      </c>
      <c r="AH35" s="1" t="s">
        <v>160</v>
      </c>
      <c r="AI35" s="13">
        <v>70</v>
      </c>
      <c r="AJ35" s="13" t="s">
        <v>165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2" t="s">
        <v>24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1</v>
      </c>
      <c r="AE36" s="2">
        <v>0</v>
      </c>
      <c r="AF36" s="6" t="s">
        <v>110</v>
      </c>
      <c r="AG36" s="6" t="s">
        <v>88</v>
      </c>
      <c r="AH36" s="1" t="s">
        <v>160</v>
      </c>
      <c r="AI36" s="13">
        <v>39.299999999999997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 x14ac:dyDescent="0.3">
      <c r="A37" s="3" t="s">
        <v>4</v>
      </c>
      <c r="B37" s="2" t="s">
        <v>13</v>
      </c>
      <c r="C37" s="2">
        <v>1</v>
      </c>
      <c r="D37" s="2">
        <v>0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85</v>
      </c>
      <c r="AG37" s="6" t="s">
        <v>89</v>
      </c>
      <c r="AH37" s="1" t="s">
        <v>160</v>
      </c>
      <c r="AI37" s="13">
        <v>63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 x14ac:dyDescent="0.3">
      <c r="A38" s="3" t="s">
        <v>3</v>
      </c>
      <c r="B38" s="2" t="s">
        <v>7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87</v>
      </c>
      <c r="AG38" s="6" t="s">
        <v>89</v>
      </c>
      <c r="AH38" s="1" t="s">
        <v>160</v>
      </c>
      <c r="AI38" s="13">
        <v>46.4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 x14ac:dyDescent="0.3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87</v>
      </c>
      <c r="AG39" s="6" t="s">
        <v>89</v>
      </c>
      <c r="AH39" s="1" t="s">
        <v>160</v>
      </c>
      <c r="AI39" s="13">
        <v>55</v>
      </c>
      <c r="AJ39" s="13" t="s">
        <v>166</v>
      </c>
      <c r="AK39" s="1">
        <f t="shared" si="0"/>
        <v>1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Q1" activePane="topRight" state="frozen"/>
      <selection pane="topRight" activeCell="B14" sqref="B14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9" style="12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87</v>
      </c>
      <c r="AG2" s="1" t="s">
        <v>89</v>
      </c>
      <c r="AH2" s="1" t="s">
        <v>159</v>
      </c>
      <c r="AI2" s="11">
        <v>73.099999999999994</v>
      </c>
      <c r="AJ2" s="13" t="s">
        <v>165</v>
      </c>
      <c r="AK2" s="1">
        <f>IF(AI2&gt;=62.1289, 0, 1)</f>
        <v>0</v>
      </c>
      <c r="AL2" s="1">
        <f>SUM(C2:AE2)</f>
        <v>11</v>
      </c>
    </row>
    <row r="3" spans="1:38" x14ac:dyDescent="0.3">
      <c r="A3" s="2" t="s">
        <v>53</v>
      </c>
      <c r="B3" s="2" t="s">
        <v>20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1" t="s">
        <v>104</v>
      </c>
      <c r="AG3" s="1" t="s">
        <v>88</v>
      </c>
      <c r="AH3" s="1" t="s">
        <v>159</v>
      </c>
      <c r="AI3" s="11">
        <v>67.7</v>
      </c>
      <c r="AJ3" s="13" t="s">
        <v>168</v>
      </c>
      <c r="AK3" s="1">
        <f t="shared" ref="AK3:AK39" si="0">IF(AI3&gt;=62.1289, 0, 1)</f>
        <v>0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17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159</v>
      </c>
      <c r="AI4" s="11">
        <v>67.3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1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128</v>
      </c>
      <c r="AG5" s="6" t="s">
        <v>89</v>
      </c>
      <c r="AH5" s="1" t="s">
        <v>159</v>
      </c>
      <c r="AI5" s="13">
        <v>49.3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 x14ac:dyDescent="0.3">
      <c r="A6" s="3" t="s">
        <v>50</v>
      </c>
      <c r="B6" s="2" t="s">
        <v>112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0</v>
      </c>
      <c r="AF6" s="6" t="s">
        <v>128</v>
      </c>
      <c r="AG6" s="6" t="s">
        <v>86</v>
      </c>
      <c r="AH6" s="1" t="s">
        <v>159</v>
      </c>
      <c r="AI6" s="13">
        <v>74.900000000000006</v>
      </c>
      <c r="AJ6" s="13" t="s">
        <v>166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0</v>
      </c>
      <c r="AF7" s="6" t="s">
        <v>128</v>
      </c>
      <c r="AG7" s="6" t="s">
        <v>89</v>
      </c>
      <c r="AH7" s="1" t="s">
        <v>159</v>
      </c>
      <c r="AI7" s="13">
        <v>51.1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 ht="17.25" customHeight="1" x14ac:dyDescent="0.3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t="s">
        <v>129</v>
      </c>
      <c r="AG8" s="6" t="s">
        <v>86</v>
      </c>
      <c r="AH8" s="1" t="s">
        <v>159</v>
      </c>
      <c r="AI8" s="13">
        <v>59.5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7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159</v>
      </c>
      <c r="AI9" s="13">
        <v>72.900000000000006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 x14ac:dyDescent="0.3">
      <c r="A10" s="3" t="s">
        <v>46</v>
      </c>
      <c r="B10" s="2" t="s">
        <v>30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t="s">
        <v>99</v>
      </c>
      <c r="AG10" s="6" t="s">
        <v>88</v>
      </c>
      <c r="AH10" s="1" t="s">
        <v>159</v>
      </c>
      <c r="AI10" s="13">
        <v>36.200000000000003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0</v>
      </c>
      <c r="AF11" t="s">
        <v>128</v>
      </c>
      <c r="AG11" s="6" t="s">
        <v>88</v>
      </c>
      <c r="AH11" s="1" t="s">
        <v>159</v>
      </c>
      <c r="AI11" s="13">
        <v>55.2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1</v>
      </c>
      <c r="AE12" s="2">
        <v>0</v>
      </c>
      <c r="AF12" t="s">
        <v>128</v>
      </c>
      <c r="AG12" s="6" t="s">
        <v>89</v>
      </c>
      <c r="AH12" s="1" t="s">
        <v>159</v>
      </c>
      <c r="AI12" s="13">
        <v>68.400000000000006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 x14ac:dyDescent="0.3">
      <c r="A13" s="3" t="s">
        <v>43</v>
      </c>
      <c r="B13" s="2" t="s">
        <v>5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t="s">
        <v>130</v>
      </c>
      <c r="AG13" s="6" t="s">
        <v>88</v>
      </c>
      <c r="AH13" s="1" t="s">
        <v>159</v>
      </c>
      <c r="AI13" s="13">
        <v>57.9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 x14ac:dyDescent="0.3">
      <c r="A14" s="3" t="s">
        <v>42</v>
      </c>
      <c r="B14" s="2" t="s">
        <v>113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1</v>
      </c>
      <c r="AC14" s="2">
        <v>0</v>
      </c>
      <c r="AD14" s="2">
        <v>1</v>
      </c>
      <c r="AE14" s="2">
        <v>0</v>
      </c>
      <c r="AF14" t="s">
        <v>130</v>
      </c>
      <c r="AG14" s="6" t="s">
        <v>86</v>
      </c>
      <c r="AH14" s="1" t="s">
        <v>159</v>
      </c>
      <c r="AI14" s="13">
        <v>72.5</v>
      </c>
      <c r="AJ14" s="13" t="s">
        <v>166</v>
      </c>
      <c r="AK14" s="1">
        <f t="shared" si="0"/>
        <v>0</v>
      </c>
      <c r="AL14" s="1">
        <f t="shared" si="1"/>
        <v>11</v>
      </c>
    </row>
    <row r="15" spans="1:38" x14ac:dyDescent="0.3">
      <c r="A15" s="3" t="s">
        <v>41</v>
      </c>
      <c r="B15" s="2" t="s">
        <v>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0</v>
      </c>
      <c r="AD15" s="2">
        <v>1</v>
      </c>
      <c r="AE15" s="2">
        <v>0</v>
      </c>
      <c r="AF15" t="s">
        <v>130</v>
      </c>
      <c r="AG15" s="6" t="s">
        <v>89</v>
      </c>
      <c r="AH15" s="1" t="s">
        <v>159</v>
      </c>
      <c r="AI15" s="13">
        <v>62.6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 x14ac:dyDescent="0.3">
      <c r="A16" s="3" t="s">
        <v>40</v>
      </c>
      <c r="B16" s="2" t="s">
        <v>28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159</v>
      </c>
      <c r="AI16" s="13">
        <v>49.5</v>
      </c>
      <c r="AJ16" s="13" t="s">
        <v>166</v>
      </c>
      <c r="AK16" s="1">
        <f t="shared" si="0"/>
        <v>1</v>
      </c>
      <c r="AL16" s="1">
        <f t="shared" si="1"/>
        <v>11</v>
      </c>
    </row>
    <row r="17" spans="1:38" x14ac:dyDescent="0.3">
      <c r="A17" s="3" t="s">
        <v>39</v>
      </c>
      <c r="B17" s="2" t="s">
        <v>114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159</v>
      </c>
      <c r="AI17" s="13">
        <v>70.8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 x14ac:dyDescent="0.3">
      <c r="A18" s="3" t="s">
        <v>38</v>
      </c>
      <c r="B18" s="2" t="s">
        <v>35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159</v>
      </c>
      <c r="AI18" s="13">
        <v>75.099999999999994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 x14ac:dyDescent="0.3">
      <c r="A19" s="3" t="s">
        <v>37</v>
      </c>
      <c r="B19" s="2" t="s">
        <v>24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85</v>
      </c>
      <c r="AG19" s="6" t="s">
        <v>88</v>
      </c>
      <c r="AH19" s="1" t="s">
        <v>159</v>
      </c>
      <c r="AI19" s="13">
        <v>47.1</v>
      </c>
      <c r="AJ19" s="13" t="s">
        <v>168</v>
      </c>
      <c r="AK19" s="1">
        <f t="shared" si="0"/>
        <v>1</v>
      </c>
      <c r="AL19" s="1">
        <f t="shared" si="1"/>
        <v>11</v>
      </c>
    </row>
    <row r="20" spans="1:38" x14ac:dyDescent="0.3">
      <c r="A20" s="3" t="s">
        <v>36</v>
      </c>
      <c r="B20" s="2" t="s">
        <v>17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87</v>
      </c>
      <c r="AG20" s="1" t="s">
        <v>89</v>
      </c>
      <c r="AH20" s="1" t="s">
        <v>159</v>
      </c>
      <c r="AI20" s="13">
        <v>59.6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 x14ac:dyDescent="0.3">
      <c r="A21" s="3" t="s">
        <v>34</v>
      </c>
      <c r="B21" s="2" t="s">
        <v>32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87</v>
      </c>
      <c r="AG21" s="6" t="s">
        <v>86</v>
      </c>
      <c r="AH21" s="1" t="s">
        <v>159</v>
      </c>
      <c r="AI21" s="13">
        <v>57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 x14ac:dyDescent="0.3">
      <c r="A22" s="3" t="s">
        <v>33</v>
      </c>
      <c r="B22" s="2" t="s">
        <v>112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86</v>
      </c>
      <c r="AH22" s="1" t="s">
        <v>159</v>
      </c>
      <c r="AI22" s="13">
        <v>67.7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159</v>
      </c>
      <c r="AI23" s="13">
        <v>70.7</v>
      </c>
      <c r="AJ23" s="13" t="s">
        <v>166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2" t="s">
        <v>9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159</v>
      </c>
      <c r="AI24" s="13">
        <v>61.5</v>
      </c>
      <c r="AJ24" s="13" t="s">
        <v>165</v>
      </c>
      <c r="AK24" s="1">
        <f t="shared" si="0"/>
        <v>1</v>
      </c>
      <c r="AL24" s="1">
        <f t="shared" si="1"/>
        <v>11</v>
      </c>
    </row>
    <row r="25" spans="1:38" x14ac:dyDescent="0.3">
      <c r="A25" s="3" t="s">
        <v>27</v>
      </c>
      <c r="B25" s="2" t="s">
        <v>32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159</v>
      </c>
      <c r="AI25" s="13">
        <v>58.9</v>
      </c>
      <c r="AJ25" s="13" t="s">
        <v>166</v>
      </c>
      <c r="AK25" s="1">
        <f t="shared" si="0"/>
        <v>1</v>
      </c>
      <c r="AL25" s="1">
        <f t="shared" si="1"/>
        <v>11</v>
      </c>
    </row>
    <row r="26" spans="1:38" x14ac:dyDescent="0.3">
      <c r="A26" s="3" t="s">
        <v>25</v>
      </c>
      <c r="B26" s="2" t="s">
        <v>15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6" t="s">
        <v>87</v>
      </c>
      <c r="AG26" s="6" t="s">
        <v>88</v>
      </c>
      <c r="AH26" s="1" t="s">
        <v>159</v>
      </c>
      <c r="AI26" s="13">
        <v>52.6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 x14ac:dyDescent="0.3">
      <c r="A27" s="3" t="s">
        <v>23</v>
      </c>
      <c r="B27" s="2" t="s">
        <v>30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88</v>
      </c>
      <c r="AH27" s="1" t="s">
        <v>159</v>
      </c>
      <c r="AI27" s="13">
        <v>65.900000000000006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 x14ac:dyDescent="0.3">
      <c r="A28" s="3" t="s">
        <v>21</v>
      </c>
      <c r="B28" s="2" t="s">
        <v>5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6" t="s">
        <v>87</v>
      </c>
      <c r="AG28" s="6" t="s">
        <v>88</v>
      </c>
      <c r="AH28" s="1" t="s">
        <v>159</v>
      </c>
      <c r="AI28" s="13">
        <v>49.9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 x14ac:dyDescent="0.3">
      <c r="A29" s="3" t="s">
        <v>19</v>
      </c>
      <c r="B29" s="2" t="s">
        <v>0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89</v>
      </c>
      <c r="AH29" s="1" t="s">
        <v>159</v>
      </c>
      <c r="AI29" s="13">
        <v>76.2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 x14ac:dyDescent="0.3">
      <c r="A30" s="3" t="s">
        <v>18</v>
      </c>
      <c r="B30" s="2" t="s">
        <v>103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87</v>
      </c>
      <c r="AG30" s="1" t="s">
        <v>86</v>
      </c>
      <c r="AH30" s="1" t="s">
        <v>159</v>
      </c>
      <c r="AI30" s="13">
        <v>74.5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2" t="s">
        <v>7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89</v>
      </c>
      <c r="AH31" s="1" t="s">
        <v>159</v>
      </c>
      <c r="AI31" s="13">
        <v>63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20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1" t="s">
        <v>88</v>
      </c>
      <c r="AH32" s="1" t="s">
        <v>159</v>
      </c>
      <c r="AI32" s="13">
        <v>51.3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 x14ac:dyDescent="0.3">
      <c r="A33" s="3" t="s">
        <v>12</v>
      </c>
      <c r="B33" s="2" t="s">
        <v>114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6" t="s">
        <v>87</v>
      </c>
      <c r="AG33" s="6" t="s">
        <v>86</v>
      </c>
      <c r="AH33" s="1" t="s">
        <v>159</v>
      </c>
      <c r="AI33" s="13">
        <v>66.7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87</v>
      </c>
      <c r="AG34" s="6" t="s">
        <v>88</v>
      </c>
      <c r="AH34" s="1" t="s">
        <v>159</v>
      </c>
      <c r="AI34" s="13">
        <v>48</v>
      </c>
      <c r="AJ34" s="13" t="s">
        <v>168</v>
      </c>
      <c r="AK34" s="1">
        <f t="shared" si="0"/>
        <v>1</v>
      </c>
      <c r="AL34" s="1">
        <f t="shared" si="1"/>
        <v>11</v>
      </c>
    </row>
    <row r="35" spans="1:38" x14ac:dyDescent="0.3">
      <c r="A35" s="3" t="s">
        <v>8</v>
      </c>
      <c r="B35" s="2" t="s">
        <v>35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6" t="s">
        <v>87</v>
      </c>
      <c r="AG35" s="6" t="s">
        <v>86</v>
      </c>
      <c r="AH35" s="1" t="s">
        <v>159</v>
      </c>
      <c r="AI35" s="13">
        <v>64.099999999999994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2" t="s">
        <v>28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87</v>
      </c>
      <c r="AG36" s="1" t="s">
        <v>89</v>
      </c>
      <c r="AH36" s="1" t="s">
        <v>159</v>
      </c>
      <c r="AI36" s="13">
        <v>61.5</v>
      </c>
      <c r="AJ36" s="13" t="s">
        <v>165</v>
      </c>
      <c r="AK36" s="1">
        <f t="shared" si="0"/>
        <v>1</v>
      </c>
      <c r="AL36" s="1">
        <f t="shared" si="1"/>
        <v>11</v>
      </c>
    </row>
    <row r="37" spans="1:38" x14ac:dyDescent="0.3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89</v>
      </c>
      <c r="AH37" s="1" t="s">
        <v>159</v>
      </c>
      <c r="AI37" s="13">
        <v>73.8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 x14ac:dyDescent="0.3">
      <c r="A38" s="3" t="s">
        <v>3</v>
      </c>
      <c r="B38" s="2" t="s">
        <v>113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93</v>
      </c>
      <c r="AG38" s="1" t="s">
        <v>86</v>
      </c>
      <c r="AH38" s="1" t="s">
        <v>159</v>
      </c>
      <c r="AI38" s="13">
        <v>62.9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 x14ac:dyDescent="0.3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159</v>
      </c>
      <c r="AI39" s="13">
        <v>64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AF16" sqref="AF16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158</v>
      </c>
      <c r="AI2" s="11">
        <v>57.5</v>
      </c>
      <c r="AJ2" s="13" t="s">
        <v>166</v>
      </c>
      <c r="AK2" s="1">
        <f>IF(AI2 &gt;= 60.47895, 0, 1)</f>
        <v>1</v>
      </c>
      <c r="AL2" s="1">
        <f>SUM(C2:AE2)</f>
        <v>11</v>
      </c>
    </row>
    <row r="3" spans="1:38" x14ac:dyDescent="0.3">
      <c r="A3" s="2" t="s">
        <v>53</v>
      </c>
      <c r="B3" s="2" t="s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131</v>
      </c>
      <c r="AG3" s="1" t="s">
        <v>89</v>
      </c>
      <c r="AH3" s="1" t="s">
        <v>158</v>
      </c>
      <c r="AI3" s="11">
        <v>56.9</v>
      </c>
      <c r="AJ3" s="13" t="s">
        <v>165</v>
      </c>
      <c r="AK3" s="1">
        <f t="shared" ref="AK3:AK39" si="0">IF(AI3 &gt;= 60.47895, 0, 1)</f>
        <v>1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158</v>
      </c>
      <c r="AI4" s="11">
        <v>49.3</v>
      </c>
      <c r="AJ4" s="13" t="s">
        <v>166</v>
      </c>
      <c r="AK4" s="1">
        <f t="shared" si="0"/>
        <v>1</v>
      </c>
      <c r="AL4" s="1">
        <f t="shared" si="1"/>
        <v>11</v>
      </c>
    </row>
    <row r="5" spans="1:38" x14ac:dyDescent="0.3">
      <c r="A5" s="3" t="s">
        <v>51</v>
      </c>
      <c r="B5" s="2" t="s">
        <v>114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158</v>
      </c>
      <c r="AI5" s="13">
        <v>60.3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 x14ac:dyDescent="0.3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158</v>
      </c>
      <c r="AI6" s="13">
        <v>73.7</v>
      </c>
      <c r="AJ6" s="13" t="s">
        <v>165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117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90</v>
      </c>
      <c r="AG7" s="6" t="s">
        <v>86</v>
      </c>
      <c r="AH7" s="1" t="s">
        <v>158</v>
      </c>
      <c r="AI7" s="13">
        <v>58.4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 x14ac:dyDescent="0.3">
      <c r="A8" s="3" t="s">
        <v>48</v>
      </c>
      <c r="B8" s="2" t="s">
        <v>24</v>
      </c>
      <c r="C8" s="2">
        <v>0</v>
      </c>
      <c r="D8" s="2">
        <v>0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104</v>
      </c>
      <c r="AG8" s="6" t="s">
        <v>88</v>
      </c>
      <c r="AH8" s="1" t="s">
        <v>158</v>
      </c>
      <c r="AI8" s="13">
        <v>42.3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104</v>
      </c>
      <c r="AG9" s="6" t="s">
        <v>89</v>
      </c>
      <c r="AH9" s="1" t="s">
        <v>158</v>
      </c>
      <c r="AI9" s="13">
        <v>71.5</v>
      </c>
      <c r="AJ9" s="13" t="s">
        <v>166</v>
      </c>
      <c r="AK9" s="1">
        <f t="shared" si="0"/>
        <v>0</v>
      </c>
      <c r="AL9" s="1">
        <f t="shared" si="1"/>
        <v>11</v>
      </c>
    </row>
    <row r="10" spans="1:38" x14ac:dyDescent="0.3">
      <c r="A10" s="3" t="s">
        <v>46</v>
      </c>
      <c r="B10" s="2" t="s">
        <v>7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1" t="s">
        <v>158</v>
      </c>
      <c r="AI10" s="13">
        <v>61.6</v>
      </c>
      <c r="AJ10" s="13" t="s">
        <v>166</v>
      </c>
      <c r="AK10" s="1">
        <f t="shared" si="0"/>
        <v>0</v>
      </c>
      <c r="AL10" s="1">
        <f t="shared" si="1"/>
        <v>11</v>
      </c>
    </row>
    <row r="11" spans="1:38" x14ac:dyDescent="0.3">
      <c r="A11" s="3" t="s">
        <v>45</v>
      </c>
      <c r="B11" s="2" t="s">
        <v>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158</v>
      </c>
      <c r="AI11" s="13">
        <v>64.099999999999994</v>
      </c>
      <c r="AJ11" s="13" t="s">
        <v>166</v>
      </c>
      <c r="AK11" s="1">
        <f t="shared" si="0"/>
        <v>0</v>
      </c>
      <c r="AL11" s="1">
        <f t="shared" si="1"/>
        <v>11</v>
      </c>
    </row>
    <row r="12" spans="1:38" x14ac:dyDescent="0.3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1</v>
      </c>
      <c r="AD12" s="2">
        <v>1</v>
      </c>
      <c r="AE12" s="2">
        <v>0</v>
      </c>
      <c r="AF12" t="s">
        <v>97</v>
      </c>
      <c r="AG12" s="6" t="s">
        <v>88</v>
      </c>
      <c r="AH12" s="1" t="s">
        <v>158</v>
      </c>
      <c r="AI12" s="13">
        <v>54.3</v>
      </c>
      <c r="AJ12" s="13" t="s">
        <v>166</v>
      </c>
      <c r="AK12" s="1">
        <f t="shared" si="0"/>
        <v>1</v>
      </c>
      <c r="AL12" s="1">
        <f t="shared" si="1"/>
        <v>11</v>
      </c>
    </row>
    <row r="13" spans="1:38" x14ac:dyDescent="0.3">
      <c r="A13" s="3" t="s">
        <v>43</v>
      </c>
      <c r="B13" s="2" t="s">
        <v>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85</v>
      </c>
      <c r="AG13" s="6" t="s">
        <v>89</v>
      </c>
      <c r="AH13" s="1" t="s">
        <v>158</v>
      </c>
      <c r="AI13" s="13">
        <v>66.900000000000006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 x14ac:dyDescent="0.3">
      <c r="A14" s="3" t="s">
        <v>42</v>
      </c>
      <c r="B14" s="2" t="s">
        <v>20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158</v>
      </c>
      <c r="AI14" s="13">
        <v>54.1</v>
      </c>
      <c r="AJ14" s="13" t="s">
        <v>168</v>
      </c>
      <c r="AK14" s="1">
        <f t="shared" si="0"/>
        <v>1</v>
      </c>
      <c r="AL14" s="1">
        <f t="shared" si="1"/>
        <v>11</v>
      </c>
    </row>
    <row r="15" spans="1:38" x14ac:dyDescent="0.3">
      <c r="A15" s="3" t="s">
        <v>41</v>
      </c>
      <c r="B15" s="2" t="s">
        <v>112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158</v>
      </c>
      <c r="AI15" s="13">
        <v>60</v>
      </c>
      <c r="AJ15" s="13" t="s">
        <v>165</v>
      </c>
      <c r="AK15" s="1">
        <f t="shared" si="0"/>
        <v>1</v>
      </c>
      <c r="AL15" s="1">
        <f t="shared" si="1"/>
        <v>11</v>
      </c>
    </row>
    <row r="16" spans="1:38" x14ac:dyDescent="0.3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96</v>
      </c>
      <c r="AG16" s="6" t="s">
        <v>88</v>
      </c>
      <c r="AH16" s="1" t="s">
        <v>158</v>
      </c>
      <c r="AI16" s="13">
        <v>59.8</v>
      </c>
      <c r="AJ16" s="13" t="s">
        <v>168</v>
      </c>
      <c r="AK16" s="1">
        <f t="shared" si="0"/>
        <v>1</v>
      </c>
      <c r="AL16" s="1">
        <f t="shared" si="1"/>
        <v>11</v>
      </c>
    </row>
    <row r="17" spans="1:38" x14ac:dyDescent="0.3">
      <c r="A17" s="3" t="s">
        <v>39</v>
      </c>
      <c r="B17" s="2" t="s">
        <v>118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0</v>
      </c>
      <c r="AF17" t="s">
        <v>132</v>
      </c>
      <c r="AG17" s="6" t="s">
        <v>86</v>
      </c>
      <c r="AH17" s="1" t="s">
        <v>158</v>
      </c>
      <c r="AI17" s="13">
        <v>63.4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 x14ac:dyDescent="0.3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104</v>
      </c>
      <c r="AG18" s="6" t="s">
        <v>86</v>
      </c>
      <c r="AH18" s="1" t="s">
        <v>158</v>
      </c>
      <c r="AI18" s="13">
        <v>60.2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 x14ac:dyDescent="0.3">
      <c r="A19" s="3" t="s">
        <v>37</v>
      </c>
      <c r="B19" s="2" t="s">
        <v>32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158</v>
      </c>
      <c r="AI19" s="13">
        <v>65.7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 ht="17.25" customHeight="1" x14ac:dyDescent="0.3">
      <c r="A20" s="3" t="s">
        <v>36</v>
      </c>
      <c r="B20" s="2" t="s">
        <v>28</v>
      </c>
      <c r="C20" s="2">
        <v>1</v>
      </c>
      <c r="D20" s="2">
        <v>0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99</v>
      </c>
      <c r="AG20" s="6" t="s">
        <v>86</v>
      </c>
      <c r="AH20" s="1" t="s">
        <v>158</v>
      </c>
      <c r="AI20" s="13">
        <v>66.2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1" t="s">
        <v>97</v>
      </c>
      <c r="AG21" s="1" t="s">
        <v>88</v>
      </c>
      <c r="AH21" s="1" t="s">
        <v>158</v>
      </c>
      <c r="AI21" s="13">
        <v>45.5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 x14ac:dyDescent="0.3">
      <c r="A22" s="3" t="s">
        <v>33</v>
      </c>
      <c r="B22" s="2" t="s">
        <v>113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1</v>
      </c>
      <c r="AC22" s="2">
        <v>0</v>
      </c>
      <c r="AD22" s="2">
        <v>1</v>
      </c>
      <c r="AE22" s="2">
        <v>0</v>
      </c>
      <c r="AF22" s="1" t="s">
        <v>97</v>
      </c>
      <c r="AG22" s="1" t="s">
        <v>89</v>
      </c>
      <c r="AH22" s="1" t="s">
        <v>158</v>
      </c>
      <c r="AI22" s="13">
        <v>72.900000000000006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1</v>
      </c>
      <c r="AB23" s="2">
        <v>1</v>
      </c>
      <c r="AC23" s="2">
        <v>0</v>
      </c>
      <c r="AD23" s="2">
        <v>1</v>
      </c>
      <c r="AE23" s="2">
        <v>0</v>
      </c>
      <c r="AF23" s="1" t="s">
        <v>97</v>
      </c>
      <c r="AG23" s="1" t="s">
        <v>88</v>
      </c>
      <c r="AH23" s="1" t="s">
        <v>158</v>
      </c>
      <c r="AI23" s="13">
        <v>45.4</v>
      </c>
      <c r="AJ23" s="13" t="s">
        <v>166</v>
      </c>
      <c r="AK23" s="1">
        <f t="shared" si="0"/>
        <v>1</v>
      </c>
      <c r="AL23" s="1">
        <f t="shared" si="1"/>
        <v>11</v>
      </c>
    </row>
    <row r="24" spans="1:38" x14ac:dyDescent="0.3">
      <c r="A24" s="3" t="s">
        <v>29</v>
      </c>
      <c r="B24" s="2" t="s">
        <v>116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1" t="s">
        <v>87</v>
      </c>
      <c r="AG24" s="1" t="s">
        <v>86</v>
      </c>
      <c r="AH24" s="1" t="s">
        <v>158</v>
      </c>
      <c r="AI24" s="13">
        <v>71.599999999999994</v>
      </c>
      <c r="AJ24" s="13" t="s">
        <v>166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117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87</v>
      </c>
      <c r="AG25" s="1" t="s">
        <v>86</v>
      </c>
      <c r="AH25" s="1" t="s">
        <v>158</v>
      </c>
      <c r="AI25" s="13">
        <v>65.2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 x14ac:dyDescent="0.3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158</v>
      </c>
      <c r="AI26" s="13">
        <v>49.1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 x14ac:dyDescent="0.3">
      <c r="A27" s="3" t="s">
        <v>23</v>
      </c>
      <c r="B27" s="2" t="s">
        <v>114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1</v>
      </c>
      <c r="AB27" s="2">
        <v>1</v>
      </c>
      <c r="AC27" s="2">
        <v>0</v>
      </c>
      <c r="AD27" s="2">
        <v>1</v>
      </c>
      <c r="AE27" s="2">
        <v>0</v>
      </c>
      <c r="AF27" s="1" t="s">
        <v>97</v>
      </c>
      <c r="AG27" s="1" t="s">
        <v>89</v>
      </c>
      <c r="AH27" s="1" t="s">
        <v>158</v>
      </c>
      <c r="AI27" s="13">
        <v>64.3</v>
      </c>
      <c r="AJ27" s="13" t="s">
        <v>165</v>
      </c>
      <c r="AK27" s="1">
        <f t="shared" si="0"/>
        <v>0</v>
      </c>
      <c r="AL27" s="1">
        <f t="shared" si="1"/>
        <v>11</v>
      </c>
    </row>
    <row r="28" spans="1:38" x14ac:dyDescent="0.3">
      <c r="A28" s="3" t="s">
        <v>21</v>
      </c>
      <c r="B28" s="2" t="s">
        <v>9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1" t="s">
        <v>97</v>
      </c>
      <c r="AG28" s="1" t="s">
        <v>89</v>
      </c>
      <c r="AH28" s="1" t="s">
        <v>158</v>
      </c>
      <c r="AI28" s="13">
        <v>51.5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 x14ac:dyDescent="0.3">
      <c r="A29" s="3" t="s">
        <v>19</v>
      </c>
      <c r="B29" s="2" t="s">
        <v>32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158</v>
      </c>
      <c r="AI29" s="13">
        <v>50.5</v>
      </c>
      <c r="AJ29" s="13" t="s">
        <v>165</v>
      </c>
      <c r="AK29" s="1">
        <f t="shared" si="0"/>
        <v>1</v>
      </c>
      <c r="AL29" s="1">
        <f t="shared" si="1"/>
        <v>11</v>
      </c>
    </row>
    <row r="30" spans="1:38" x14ac:dyDescent="0.3">
      <c r="A30" s="3" t="s">
        <v>18</v>
      </c>
      <c r="B30" s="2" t="s">
        <v>17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97</v>
      </c>
      <c r="AG30" s="6" t="s">
        <v>86</v>
      </c>
      <c r="AH30" s="1" t="s">
        <v>158</v>
      </c>
      <c r="AI30" s="13">
        <v>61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2" t="s">
        <v>112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87</v>
      </c>
      <c r="AG31" s="6" t="s">
        <v>86</v>
      </c>
      <c r="AH31" s="1" t="s">
        <v>158</v>
      </c>
      <c r="AI31" s="13">
        <v>71.8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28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86</v>
      </c>
      <c r="AH32" s="1" t="s">
        <v>158</v>
      </c>
      <c r="AI32" s="13">
        <v>58.7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 x14ac:dyDescent="0.3">
      <c r="A33" s="3" t="s">
        <v>12</v>
      </c>
      <c r="B33" s="2" t="s">
        <v>7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89</v>
      </c>
      <c r="AH33" s="1" t="s">
        <v>158</v>
      </c>
      <c r="AI33" s="13">
        <v>68.8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2" t="s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1</v>
      </c>
      <c r="AC34" s="2">
        <v>0</v>
      </c>
      <c r="AD34" s="2">
        <v>1</v>
      </c>
      <c r="AE34" s="2">
        <v>0</v>
      </c>
      <c r="AF34" s="1" t="s">
        <v>97</v>
      </c>
      <c r="AG34" s="1" t="s">
        <v>89</v>
      </c>
      <c r="AH34" s="1" t="s">
        <v>158</v>
      </c>
      <c r="AI34" s="13">
        <v>68.900000000000006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2" t="s">
        <v>5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88</v>
      </c>
      <c r="AH35" s="1" t="s">
        <v>158</v>
      </c>
      <c r="AI35" s="13">
        <v>51.2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 x14ac:dyDescent="0.3">
      <c r="A36" s="3" t="s">
        <v>6</v>
      </c>
      <c r="B36" s="2" t="s">
        <v>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158</v>
      </c>
      <c r="AI36" s="13">
        <v>67.599999999999994</v>
      </c>
      <c r="AJ36" s="13" t="s">
        <v>168</v>
      </c>
      <c r="AK36" s="1">
        <f t="shared" si="0"/>
        <v>0</v>
      </c>
      <c r="AL36" s="1">
        <f t="shared" si="1"/>
        <v>11</v>
      </c>
    </row>
    <row r="37" spans="1:38" x14ac:dyDescent="0.3">
      <c r="A37" s="3" t="s">
        <v>4</v>
      </c>
      <c r="B37" s="2" t="s">
        <v>15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6" t="s">
        <v>96</v>
      </c>
      <c r="AG37" s="6" t="s">
        <v>88</v>
      </c>
      <c r="AH37" s="1" t="s">
        <v>158</v>
      </c>
      <c r="AI37" s="13">
        <v>60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 x14ac:dyDescent="0.3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97</v>
      </c>
      <c r="AG38" s="1" t="s">
        <v>89</v>
      </c>
      <c r="AH38" s="1" t="s">
        <v>158</v>
      </c>
      <c r="AI38" s="13">
        <v>62.7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 x14ac:dyDescent="0.3">
      <c r="A39" s="3" t="s">
        <v>1</v>
      </c>
      <c r="B39" s="2" t="s">
        <v>118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6" t="s">
        <v>87</v>
      </c>
      <c r="AG39" s="6" t="s">
        <v>86</v>
      </c>
      <c r="AH39" s="1" t="s">
        <v>158</v>
      </c>
      <c r="AI39" s="13">
        <v>65.3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20" sqref="AF20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96</v>
      </c>
      <c r="AG2" s="1" t="s">
        <v>88</v>
      </c>
      <c r="AH2" s="1" t="s">
        <v>157</v>
      </c>
      <c r="AI2" s="11">
        <v>50</v>
      </c>
      <c r="AJ2" s="13" t="s">
        <v>168</v>
      </c>
      <c r="AK2" s="1">
        <f>IF(AI2 &gt;= 57.31316, 0, 1)</f>
        <v>1</v>
      </c>
      <c r="AL2" s="1">
        <f>SUM(C2:AE2)</f>
        <v>11</v>
      </c>
    </row>
    <row r="3" spans="1:38" x14ac:dyDescent="0.3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157</v>
      </c>
      <c r="AI3" s="11">
        <v>53.2</v>
      </c>
      <c r="AJ3" s="13" t="s">
        <v>166</v>
      </c>
      <c r="AK3" s="1">
        <f t="shared" ref="AK3:AK39" si="0">IF(AI3 &gt;= 57.31316, 0, 1)</f>
        <v>1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89</v>
      </c>
      <c r="AH4" s="1" t="s">
        <v>157</v>
      </c>
      <c r="AI4" s="11">
        <v>65.2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157</v>
      </c>
      <c r="AI5" s="13">
        <v>49.9</v>
      </c>
      <c r="AJ5" s="13" t="s">
        <v>166</v>
      </c>
      <c r="AK5" s="1">
        <f t="shared" si="0"/>
        <v>1</v>
      </c>
      <c r="AL5" s="1">
        <f t="shared" si="1"/>
        <v>11</v>
      </c>
    </row>
    <row r="6" spans="1:38" x14ac:dyDescent="0.3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157</v>
      </c>
      <c r="AI6" s="13">
        <v>56.1</v>
      </c>
      <c r="AJ6" s="13" t="s">
        <v>165</v>
      </c>
      <c r="AK6" s="1">
        <f t="shared" si="0"/>
        <v>1</v>
      </c>
      <c r="AL6" s="1">
        <f t="shared" si="1"/>
        <v>11</v>
      </c>
    </row>
    <row r="7" spans="1:38" x14ac:dyDescent="0.3">
      <c r="A7" s="3" t="s">
        <v>49</v>
      </c>
      <c r="B7" s="2" t="s">
        <v>0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86</v>
      </c>
      <c r="AH7" s="1" t="s">
        <v>157</v>
      </c>
      <c r="AI7" s="13">
        <v>57.1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 x14ac:dyDescent="0.3">
      <c r="A8" s="3" t="s">
        <v>48</v>
      </c>
      <c r="B8" s="2" t="s">
        <v>24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88</v>
      </c>
      <c r="AH8" s="1" t="s">
        <v>157</v>
      </c>
      <c r="AI8" s="13">
        <v>46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112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157</v>
      </c>
      <c r="AI9" s="13">
        <v>54.4</v>
      </c>
      <c r="AJ9" s="13" t="s">
        <v>166</v>
      </c>
      <c r="AK9" s="1">
        <f t="shared" si="0"/>
        <v>1</v>
      </c>
      <c r="AL9" s="1">
        <f t="shared" si="1"/>
        <v>11</v>
      </c>
    </row>
    <row r="10" spans="1:38" x14ac:dyDescent="0.3">
      <c r="A10" s="3" t="s">
        <v>46</v>
      </c>
      <c r="B10" s="2" t="s">
        <v>30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88</v>
      </c>
      <c r="AH10" s="1" t="s">
        <v>157</v>
      </c>
      <c r="AI10" s="13">
        <v>48.5</v>
      </c>
      <c r="AJ10" s="13" t="s">
        <v>166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2" t="s">
        <v>7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1" t="s">
        <v>157</v>
      </c>
      <c r="AI11" s="13">
        <v>54.4</v>
      </c>
      <c r="AJ11" s="13" t="s">
        <v>165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87</v>
      </c>
      <c r="AG12" s="6" t="s">
        <v>86</v>
      </c>
      <c r="AH12" s="1" t="s">
        <v>157</v>
      </c>
      <c r="AI12" s="13">
        <v>61.3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 x14ac:dyDescent="0.3">
      <c r="A13" s="3" t="s">
        <v>43</v>
      </c>
      <c r="B13" s="2" t="s">
        <v>5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157</v>
      </c>
      <c r="AI13" s="13">
        <v>45.1</v>
      </c>
      <c r="AJ13" s="13" t="s">
        <v>166</v>
      </c>
      <c r="AK13" s="1">
        <f t="shared" si="0"/>
        <v>1</v>
      </c>
      <c r="AL13" s="1">
        <f t="shared" si="1"/>
        <v>11</v>
      </c>
    </row>
    <row r="14" spans="1:38" x14ac:dyDescent="0.3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1" t="s">
        <v>157</v>
      </c>
      <c r="AI14" s="13">
        <v>55.8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 x14ac:dyDescent="0.3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104</v>
      </c>
      <c r="AG15" s="6" t="s">
        <v>88</v>
      </c>
      <c r="AH15" s="1" t="s">
        <v>157</v>
      </c>
      <c r="AI15" s="13">
        <v>57.7</v>
      </c>
      <c r="AJ15" s="13" t="s">
        <v>166</v>
      </c>
      <c r="AK15" s="1">
        <f t="shared" si="0"/>
        <v>0</v>
      </c>
      <c r="AL15" s="1">
        <f t="shared" si="1"/>
        <v>11</v>
      </c>
    </row>
    <row r="16" spans="1:38" x14ac:dyDescent="0.3">
      <c r="A16" s="3" t="s">
        <v>40</v>
      </c>
      <c r="B16" s="2" t="s">
        <v>113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157</v>
      </c>
      <c r="AI16" s="13">
        <v>64.599999999999994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 x14ac:dyDescent="0.3">
      <c r="A17" s="3" t="s">
        <v>39</v>
      </c>
      <c r="B17" s="3" t="s">
        <v>121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157</v>
      </c>
      <c r="AI17" s="13">
        <v>58.3</v>
      </c>
      <c r="AJ17" s="13" t="s">
        <v>168</v>
      </c>
      <c r="AK17" s="1">
        <f t="shared" si="0"/>
        <v>0</v>
      </c>
      <c r="AL17" s="1">
        <f t="shared" si="1"/>
        <v>11</v>
      </c>
    </row>
    <row r="18" spans="1:38" x14ac:dyDescent="0.3">
      <c r="A18" s="3" t="s">
        <v>38</v>
      </c>
      <c r="B18" s="2" t="s">
        <v>32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89</v>
      </c>
      <c r="AH18" s="1" t="s">
        <v>157</v>
      </c>
      <c r="AI18" s="13">
        <v>49</v>
      </c>
      <c r="AJ18" s="13" t="s">
        <v>168</v>
      </c>
      <c r="AK18" s="1">
        <f t="shared" si="0"/>
        <v>1</v>
      </c>
      <c r="AL18" s="1">
        <f t="shared" si="1"/>
        <v>11</v>
      </c>
    </row>
    <row r="19" spans="1:38" x14ac:dyDescent="0.3">
      <c r="A19" s="3" t="s">
        <v>37</v>
      </c>
      <c r="B19" s="2" t="s">
        <v>26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86</v>
      </c>
      <c r="AH19" s="1" t="s">
        <v>157</v>
      </c>
      <c r="AI19" s="13">
        <v>59.8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 x14ac:dyDescent="0.3">
      <c r="A20" s="3" t="s">
        <v>36</v>
      </c>
      <c r="B20" s="2" t="s">
        <v>28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97</v>
      </c>
      <c r="AG20" s="6" t="s">
        <v>89</v>
      </c>
      <c r="AH20" s="1" t="s">
        <v>157</v>
      </c>
      <c r="AI20" s="13">
        <v>62.5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87</v>
      </c>
      <c r="AG21" s="1" t="s">
        <v>89</v>
      </c>
      <c r="AH21" s="1" t="s">
        <v>157</v>
      </c>
      <c r="AI21" s="13">
        <v>59.2</v>
      </c>
      <c r="AJ21" s="13" t="s">
        <v>166</v>
      </c>
      <c r="AK21" s="1">
        <f t="shared" si="0"/>
        <v>0</v>
      </c>
      <c r="AL21" s="1">
        <f t="shared" si="1"/>
        <v>11</v>
      </c>
    </row>
    <row r="22" spans="1:38" x14ac:dyDescent="0.3">
      <c r="A22" s="3" t="s">
        <v>33</v>
      </c>
      <c r="B22" s="2" t="s">
        <v>2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157</v>
      </c>
      <c r="AI22" s="13">
        <v>61.7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116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86</v>
      </c>
      <c r="AH23" s="1" t="s">
        <v>157</v>
      </c>
      <c r="AI23" s="13">
        <v>66.599999999999994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2" t="s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6" t="s">
        <v>86</v>
      </c>
      <c r="AH24" s="1" t="s">
        <v>157</v>
      </c>
      <c r="AI24" s="13">
        <v>63.9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157</v>
      </c>
      <c r="AI25" s="13">
        <v>54.2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 x14ac:dyDescent="0.3">
      <c r="A26" s="3" t="s">
        <v>25</v>
      </c>
      <c r="B26" s="2" t="s">
        <v>28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6" t="s">
        <v>89</v>
      </c>
      <c r="AH26" s="1" t="s">
        <v>157</v>
      </c>
      <c r="AI26" s="13">
        <v>65.900000000000006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 x14ac:dyDescent="0.3">
      <c r="A27" s="3" t="s">
        <v>23</v>
      </c>
      <c r="B27" s="2" t="s">
        <v>24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96</v>
      </c>
      <c r="AG27" s="6" t="s">
        <v>88</v>
      </c>
      <c r="AH27" s="1" t="s">
        <v>157</v>
      </c>
      <c r="AI27" s="13">
        <v>54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 x14ac:dyDescent="0.3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87</v>
      </c>
      <c r="AG28" s="6" t="s">
        <v>89</v>
      </c>
      <c r="AH28" s="1" t="s">
        <v>157</v>
      </c>
      <c r="AI28" s="13">
        <v>57.2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 x14ac:dyDescent="0.3">
      <c r="A29" s="3" t="s">
        <v>19</v>
      </c>
      <c r="B29" s="2" t="s">
        <v>13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6" t="s">
        <v>89</v>
      </c>
      <c r="AH29" s="1" t="s">
        <v>157</v>
      </c>
      <c r="AI29" s="13">
        <v>65.099999999999994</v>
      </c>
      <c r="AJ29" s="13" t="s">
        <v>168</v>
      </c>
      <c r="AK29" s="1">
        <f t="shared" si="0"/>
        <v>0</v>
      </c>
      <c r="AL29" s="1">
        <f t="shared" si="1"/>
        <v>11</v>
      </c>
    </row>
    <row r="30" spans="1:38" x14ac:dyDescent="0.3">
      <c r="A30" s="3" t="s">
        <v>18</v>
      </c>
      <c r="B30" s="2" t="s">
        <v>5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157</v>
      </c>
      <c r="AI30" s="13">
        <v>51.8</v>
      </c>
      <c r="AJ30" s="13" t="s">
        <v>166</v>
      </c>
      <c r="AK30" s="1">
        <f t="shared" si="0"/>
        <v>1</v>
      </c>
      <c r="AL30" s="1">
        <f t="shared" si="1"/>
        <v>11</v>
      </c>
    </row>
    <row r="31" spans="1:38" x14ac:dyDescent="0.3">
      <c r="A31" s="3" t="s">
        <v>16</v>
      </c>
      <c r="B31" s="2" t="s">
        <v>22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86</v>
      </c>
      <c r="AH31" s="1" t="s">
        <v>157</v>
      </c>
      <c r="AI31" s="13">
        <v>62.5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87</v>
      </c>
      <c r="AG32" s="1" t="s">
        <v>86</v>
      </c>
      <c r="AH32" s="1" t="s">
        <v>157</v>
      </c>
      <c r="AI32" s="13">
        <v>62.8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 x14ac:dyDescent="0.3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1" t="s">
        <v>88</v>
      </c>
      <c r="AH33" s="1" t="s">
        <v>157</v>
      </c>
      <c r="AI33" s="13">
        <v>57.8</v>
      </c>
      <c r="AJ33" s="13" t="s">
        <v>166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2" t="s">
        <v>15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96</v>
      </c>
      <c r="AG34" s="1" t="s">
        <v>88</v>
      </c>
      <c r="AH34" s="1" t="s">
        <v>157</v>
      </c>
      <c r="AI34" s="13">
        <v>47</v>
      </c>
      <c r="AJ34" s="13" t="s">
        <v>165</v>
      </c>
      <c r="AK34" s="1">
        <f t="shared" si="0"/>
        <v>1</v>
      </c>
      <c r="AL34" s="1">
        <f t="shared" si="1"/>
        <v>11</v>
      </c>
    </row>
    <row r="35" spans="1:38" x14ac:dyDescent="0.3">
      <c r="A35" s="3" t="s">
        <v>8</v>
      </c>
      <c r="B35" s="2" t="s">
        <v>114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157</v>
      </c>
      <c r="AI35" s="13">
        <v>48.8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 x14ac:dyDescent="0.3">
      <c r="A36" s="3" t="s">
        <v>6</v>
      </c>
      <c r="B36" s="2" t="s">
        <v>113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157</v>
      </c>
      <c r="AI36" s="13">
        <v>66.5</v>
      </c>
      <c r="AJ36" s="13" t="s">
        <v>166</v>
      </c>
      <c r="AK36" s="1">
        <f t="shared" si="0"/>
        <v>0</v>
      </c>
      <c r="AL36" s="1">
        <f t="shared" si="1"/>
        <v>11</v>
      </c>
    </row>
    <row r="37" spans="1:38" x14ac:dyDescent="0.3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6" t="s">
        <v>88</v>
      </c>
      <c r="AH37" s="1" t="s">
        <v>157</v>
      </c>
      <c r="AI37" s="13">
        <v>52.7</v>
      </c>
      <c r="AJ37" s="13" t="s">
        <v>166</v>
      </c>
      <c r="AK37" s="1">
        <f t="shared" si="0"/>
        <v>1</v>
      </c>
      <c r="AL37" s="1">
        <f t="shared" si="1"/>
        <v>11</v>
      </c>
    </row>
    <row r="38" spans="1:38" x14ac:dyDescent="0.3">
      <c r="A38" s="3" t="s">
        <v>3</v>
      </c>
      <c r="B38" s="2" t="s">
        <v>32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1" t="s">
        <v>157</v>
      </c>
      <c r="AI38" s="13">
        <v>69.8</v>
      </c>
      <c r="AJ38" s="13" t="s">
        <v>168</v>
      </c>
      <c r="AK38" s="1">
        <f t="shared" si="0"/>
        <v>0</v>
      </c>
      <c r="AL38" s="1">
        <f t="shared" si="1"/>
        <v>11</v>
      </c>
    </row>
    <row r="39" spans="1:38" x14ac:dyDescent="0.3">
      <c r="A39" s="3" t="s">
        <v>1</v>
      </c>
      <c r="B39" s="3" t="s">
        <v>121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6" t="s">
        <v>86</v>
      </c>
      <c r="AH39" s="1" t="s">
        <v>157</v>
      </c>
      <c r="AI39" s="13">
        <v>61.5</v>
      </c>
      <c r="AJ39" s="13" t="s">
        <v>168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T35" sqref="T35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13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156</v>
      </c>
      <c r="AI2" s="11">
        <v>52.6</v>
      </c>
      <c r="AJ2" s="13" t="s">
        <v>165</v>
      </c>
      <c r="AK2" s="1">
        <f>IF(AI2 &gt;= 56.97368, 0, 1)</f>
        <v>1</v>
      </c>
      <c r="AL2" s="1">
        <f>SUM(C2:AE2)</f>
        <v>11</v>
      </c>
    </row>
    <row r="3" spans="1:38" x14ac:dyDescent="0.3">
      <c r="A3" s="2" t="s">
        <v>53</v>
      </c>
      <c r="B3" s="7" t="s">
        <v>119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t="s">
        <v>87</v>
      </c>
      <c r="AG3" s="1" t="s">
        <v>86</v>
      </c>
      <c r="AH3" s="1" t="s">
        <v>156</v>
      </c>
      <c r="AI3" s="11">
        <v>65.5</v>
      </c>
      <c r="AJ3" s="13" t="s">
        <v>165</v>
      </c>
      <c r="AK3" s="1">
        <f t="shared" ref="AK3:AK39" si="0">IF(AI3 &gt;= 56.97368, 0, 1)</f>
        <v>0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156</v>
      </c>
      <c r="AI4" s="11">
        <v>60.6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116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156</v>
      </c>
      <c r="AI5" s="13">
        <v>62</v>
      </c>
      <c r="AJ5" s="13" t="s">
        <v>166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115</v>
      </c>
      <c r="B6" s="2" t="s">
        <v>113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89</v>
      </c>
      <c r="AH6" s="1" t="s">
        <v>156</v>
      </c>
      <c r="AI6" s="13">
        <v>62.2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156</v>
      </c>
      <c r="AI7" s="13">
        <v>31.1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 x14ac:dyDescent="0.3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89</v>
      </c>
      <c r="AH8" s="1" t="s">
        <v>156</v>
      </c>
      <c r="AI8" s="13">
        <v>45.8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24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88</v>
      </c>
      <c r="AH9" s="1" t="s">
        <v>156</v>
      </c>
      <c r="AI9" s="13">
        <v>38.299999999999997</v>
      </c>
      <c r="AJ9" s="13" t="s">
        <v>168</v>
      </c>
      <c r="AK9" s="1">
        <f t="shared" si="0"/>
        <v>1</v>
      </c>
      <c r="AL9" s="1">
        <f t="shared" si="1"/>
        <v>11</v>
      </c>
    </row>
    <row r="10" spans="1:38" x14ac:dyDescent="0.3">
      <c r="A10" s="3" t="s">
        <v>46</v>
      </c>
      <c r="B10" s="3" t="s">
        <v>121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156</v>
      </c>
      <c r="AI10" s="13">
        <v>66.900000000000006</v>
      </c>
      <c r="AJ10" s="13" t="s">
        <v>168</v>
      </c>
      <c r="AK10" s="1">
        <f t="shared" si="0"/>
        <v>0</v>
      </c>
      <c r="AL10" s="1">
        <f t="shared" si="1"/>
        <v>11</v>
      </c>
    </row>
    <row r="11" spans="1:38" x14ac:dyDescent="0.3">
      <c r="A11" s="3" t="s">
        <v>45</v>
      </c>
      <c r="B11" s="2" t="s">
        <v>22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85</v>
      </c>
      <c r="AG11" s="6" t="s">
        <v>86</v>
      </c>
      <c r="AH11" s="1" t="s">
        <v>156</v>
      </c>
      <c r="AI11" s="13">
        <v>59.9</v>
      </c>
      <c r="AJ11" s="13" t="s">
        <v>165</v>
      </c>
      <c r="AK11" s="1">
        <f t="shared" si="0"/>
        <v>0</v>
      </c>
      <c r="AL11" s="1">
        <f t="shared" si="1"/>
        <v>11</v>
      </c>
    </row>
    <row r="12" spans="1:38" x14ac:dyDescent="0.3">
      <c r="A12" s="3" t="s">
        <v>44</v>
      </c>
      <c r="B12" s="2" t="s">
        <v>114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86</v>
      </c>
      <c r="AH12" s="1" t="s">
        <v>156</v>
      </c>
      <c r="AI12" s="13">
        <v>60.5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 x14ac:dyDescent="0.3">
      <c r="A13" s="3" t="s">
        <v>43</v>
      </c>
      <c r="B13" s="2" t="s">
        <v>118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t="s">
        <v>131</v>
      </c>
      <c r="AG13" s="6" t="s">
        <v>86</v>
      </c>
      <c r="AH13" s="1" t="s">
        <v>156</v>
      </c>
      <c r="AI13" s="13">
        <v>72.7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 x14ac:dyDescent="0.3">
      <c r="A14" s="3" t="s">
        <v>42</v>
      </c>
      <c r="B14" s="2" t="s">
        <v>9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131</v>
      </c>
      <c r="AG14" s="6" t="s">
        <v>89</v>
      </c>
      <c r="AH14" s="1" t="s">
        <v>156</v>
      </c>
      <c r="AI14" s="13">
        <v>38.6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 x14ac:dyDescent="0.3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1" t="s">
        <v>156</v>
      </c>
      <c r="AI15" s="13">
        <v>61.3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 x14ac:dyDescent="0.3">
      <c r="A16" s="3" t="s">
        <v>40</v>
      </c>
      <c r="B16" s="2" t="s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131</v>
      </c>
      <c r="AG16" s="6" t="s">
        <v>89</v>
      </c>
      <c r="AH16" s="1" t="s">
        <v>156</v>
      </c>
      <c r="AI16" s="13">
        <v>67.599999999999994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 x14ac:dyDescent="0.3">
      <c r="A17" s="3" t="s">
        <v>39</v>
      </c>
      <c r="B17" s="2" t="s">
        <v>112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85</v>
      </c>
      <c r="AG17" s="6" t="s">
        <v>89</v>
      </c>
      <c r="AH17" s="1" t="s">
        <v>156</v>
      </c>
      <c r="AI17" s="13">
        <v>46.5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 x14ac:dyDescent="0.3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156</v>
      </c>
      <c r="AI18" s="13">
        <v>65.2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 x14ac:dyDescent="0.3">
      <c r="A19" s="3" t="s">
        <v>37</v>
      </c>
      <c r="B19" s="2" t="s">
        <v>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156</v>
      </c>
      <c r="AI19" s="13">
        <v>50.4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 x14ac:dyDescent="0.3">
      <c r="A20" s="3" t="s">
        <v>36</v>
      </c>
      <c r="B20" s="2" t="s">
        <v>15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87</v>
      </c>
      <c r="AG20" s="6" t="s">
        <v>88</v>
      </c>
      <c r="AH20" s="1" t="s">
        <v>156</v>
      </c>
      <c r="AI20" s="13">
        <v>48.4</v>
      </c>
      <c r="AJ20" s="13" t="s">
        <v>166</v>
      </c>
      <c r="AK20" s="1">
        <f t="shared" si="0"/>
        <v>1</v>
      </c>
      <c r="AL20" s="1">
        <f t="shared" si="1"/>
        <v>11</v>
      </c>
    </row>
    <row r="21" spans="1:38" x14ac:dyDescent="0.3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96</v>
      </c>
      <c r="AG21" s="1" t="s">
        <v>88</v>
      </c>
      <c r="AH21" s="1" t="s">
        <v>156</v>
      </c>
      <c r="AI21" s="13">
        <v>46.2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 x14ac:dyDescent="0.3">
      <c r="A22" s="3" t="s">
        <v>33</v>
      </c>
      <c r="B22" s="2" t="s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156</v>
      </c>
      <c r="AI22" s="13">
        <v>58.5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116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131</v>
      </c>
      <c r="AG23" s="1" t="s">
        <v>86</v>
      </c>
      <c r="AH23" s="1" t="s">
        <v>156</v>
      </c>
      <c r="AI23" s="13">
        <v>64.8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2" t="s">
        <v>113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156</v>
      </c>
      <c r="AI24" s="13">
        <v>63.1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 x14ac:dyDescent="0.3">
      <c r="A25" s="3" t="s">
        <v>27</v>
      </c>
      <c r="B25" s="2" t="s">
        <v>5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1" t="s">
        <v>156</v>
      </c>
      <c r="AI25" s="13">
        <v>56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 x14ac:dyDescent="0.3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96</v>
      </c>
      <c r="AG26" s="1" t="s">
        <v>88</v>
      </c>
      <c r="AH26" s="1" t="s">
        <v>156</v>
      </c>
      <c r="AI26" s="13">
        <v>50.6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 x14ac:dyDescent="0.3">
      <c r="A27" s="3" t="s">
        <v>23</v>
      </c>
      <c r="B27" s="2" t="s">
        <v>13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89</v>
      </c>
      <c r="AH27" s="1" t="s">
        <v>156</v>
      </c>
      <c r="AI27" s="13">
        <v>64.8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 x14ac:dyDescent="0.3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1" t="s">
        <v>156</v>
      </c>
      <c r="AI28" s="13">
        <v>61</v>
      </c>
      <c r="AJ28" s="13" t="s">
        <v>165</v>
      </c>
      <c r="AK28" s="1">
        <f t="shared" si="0"/>
        <v>0</v>
      </c>
      <c r="AL28" s="1">
        <f t="shared" si="1"/>
        <v>11</v>
      </c>
    </row>
    <row r="29" spans="1:38" x14ac:dyDescent="0.3">
      <c r="A29" s="3" t="s">
        <v>19</v>
      </c>
      <c r="B29" s="7" t="s">
        <v>119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1" t="s">
        <v>86</v>
      </c>
      <c r="AH29" s="1" t="s">
        <v>156</v>
      </c>
      <c r="AI29" s="13">
        <v>62.5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 x14ac:dyDescent="0.3">
      <c r="A30" s="3" t="s">
        <v>18</v>
      </c>
      <c r="B30" s="2" t="s">
        <v>15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6" t="s">
        <v>88</v>
      </c>
      <c r="AH30" s="1" t="s">
        <v>156</v>
      </c>
      <c r="AI30" s="13">
        <v>48.4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 x14ac:dyDescent="0.3">
      <c r="A31" s="3" t="s">
        <v>16</v>
      </c>
      <c r="B31" s="2" t="s">
        <v>2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6" t="s">
        <v>89</v>
      </c>
      <c r="AH31" s="1" t="s">
        <v>156</v>
      </c>
      <c r="AI31" s="13">
        <v>65.8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17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86</v>
      </c>
      <c r="AH32" s="1" t="s">
        <v>156</v>
      </c>
      <c r="AI32" s="13">
        <v>60</v>
      </c>
      <c r="AJ32" s="13" t="s">
        <v>166</v>
      </c>
      <c r="AK32" s="1">
        <f t="shared" si="0"/>
        <v>0</v>
      </c>
      <c r="AL32" s="1">
        <f t="shared" si="1"/>
        <v>11</v>
      </c>
    </row>
    <row r="33" spans="1:38" x14ac:dyDescent="0.3">
      <c r="A33" s="3" t="s">
        <v>12</v>
      </c>
      <c r="B33" s="2" t="s">
        <v>22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86</v>
      </c>
      <c r="AH33" s="1" t="s">
        <v>156</v>
      </c>
      <c r="AI33" s="13">
        <v>57</v>
      </c>
      <c r="AJ33" s="13" t="s">
        <v>168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3" t="s">
        <v>121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87</v>
      </c>
      <c r="AG34" s="1" t="s">
        <v>86</v>
      </c>
      <c r="AH34" s="1" t="s">
        <v>156</v>
      </c>
      <c r="AI34" s="13">
        <v>61.1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2" t="s">
        <v>32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156</v>
      </c>
      <c r="AI35" s="13">
        <v>63.8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2" t="s">
        <v>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96</v>
      </c>
      <c r="AG36" s="1" t="s">
        <v>88</v>
      </c>
      <c r="AH36" s="1" t="s">
        <v>156</v>
      </c>
      <c r="AI36" s="13">
        <v>55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 x14ac:dyDescent="0.3">
      <c r="A37" s="3" t="s">
        <v>4</v>
      </c>
      <c r="B37" s="2" t="s">
        <v>114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87</v>
      </c>
      <c r="AG37" s="6" t="s">
        <v>89</v>
      </c>
      <c r="AH37" s="1" t="s">
        <v>156</v>
      </c>
      <c r="AI37" s="13">
        <v>55</v>
      </c>
      <c r="AJ37" s="13" t="s">
        <v>168</v>
      </c>
      <c r="AK37" s="1">
        <f t="shared" si="0"/>
        <v>1</v>
      </c>
      <c r="AL37" s="1">
        <f t="shared" si="1"/>
        <v>11</v>
      </c>
    </row>
    <row r="38" spans="1:38" x14ac:dyDescent="0.3">
      <c r="A38" s="3" t="s">
        <v>3</v>
      </c>
      <c r="B38" s="2" t="s">
        <v>118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6" t="s">
        <v>86</v>
      </c>
      <c r="AH38" s="1" t="s">
        <v>156</v>
      </c>
      <c r="AI38" s="13">
        <v>55.7</v>
      </c>
      <c r="AJ38" s="13" t="s">
        <v>165</v>
      </c>
      <c r="AK38" s="1">
        <f t="shared" si="0"/>
        <v>1</v>
      </c>
      <c r="AL38" s="1">
        <f t="shared" si="1"/>
        <v>11</v>
      </c>
    </row>
    <row r="39" spans="1:38" x14ac:dyDescent="0.3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6" t="s">
        <v>89</v>
      </c>
      <c r="AH39" s="1" t="s">
        <v>156</v>
      </c>
      <c r="AI39" s="13">
        <v>59.6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4" sqref="AF4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155</v>
      </c>
      <c r="AI2" s="11">
        <v>58.3</v>
      </c>
      <c r="AJ2" s="13" t="s">
        <v>165</v>
      </c>
      <c r="AK2" s="1">
        <f>IF(AI2 &gt;= 54.86053, 0, 1)</f>
        <v>0</v>
      </c>
      <c r="AL2" s="1">
        <f>SUM(C2:AE2)</f>
        <v>11</v>
      </c>
    </row>
    <row r="3" spans="1:38" x14ac:dyDescent="0.3">
      <c r="A3" s="2" t="s">
        <v>53</v>
      </c>
      <c r="B3" s="2" t="s">
        <v>112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155</v>
      </c>
      <c r="AI3" s="11">
        <v>47.6</v>
      </c>
      <c r="AJ3" s="13" t="s">
        <v>165</v>
      </c>
      <c r="AK3" s="1">
        <f t="shared" ref="AK3:AK39" si="0">IF(AI3 &gt;= 54.86053, 0, 1)</f>
        <v>1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96</v>
      </c>
      <c r="AG4" s="6" t="s">
        <v>88</v>
      </c>
      <c r="AH4" s="1" t="s">
        <v>155</v>
      </c>
      <c r="AI4" s="11">
        <v>56.6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26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155</v>
      </c>
      <c r="AI5" s="13">
        <v>69</v>
      </c>
      <c r="AJ5" s="13" t="s">
        <v>165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115</v>
      </c>
      <c r="B6" s="2" t="s">
        <v>120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155</v>
      </c>
      <c r="AI6" s="13">
        <v>63.8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 x14ac:dyDescent="0.3">
      <c r="A7" s="3" t="s">
        <v>49</v>
      </c>
      <c r="B7" s="2" t="s">
        <v>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155</v>
      </c>
      <c r="AI7" s="13">
        <v>53.5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 x14ac:dyDescent="0.3">
      <c r="A8" s="3" t="s">
        <v>48</v>
      </c>
      <c r="B8" s="2" t="s">
        <v>13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85</v>
      </c>
      <c r="AG8" s="6" t="s">
        <v>86</v>
      </c>
      <c r="AH8" s="1" t="s">
        <v>155</v>
      </c>
      <c r="AI8" s="13">
        <v>60.8</v>
      </c>
      <c r="AJ8" s="13" t="s">
        <v>168</v>
      </c>
      <c r="AK8" s="1">
        <f t="shared" si="0"/>
        <v>0</v>
      </c>
      <c r="AL8" s="1">
        <f t="shared" si="1"/>
        <v>11</v>
      </c>
    </row>
    <row r="9" spans="1:38" x14ac:dyDescent="0.3">
      <c r="A9" s="3" t="s">
        <v>47</v>
      </c>
      <c r="B9" s="2" t="s">
        <v>22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86</v>
      </c>
      <c r="AH9" s="1" t="s">
        <v>155</v>
      </c>
      <c r="AI9" s="13">
        <v>62.9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 x14ac:dyDescent="0.3">
      <c r="A10" s="3" t="s">
        <v>46</v>
      </c>
      <c r="B10" s="2" t="s">
        <v>118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155</v>
      </c>
      <c r="AI10" s="13">
        <v>66.2</v>
      </c>
      <c r="AJ10" s="13" t="s">
        <v>165</v>
      </c>
      <c r="AK10" s="1">
        <f t="shared" si="0"/>
        <v>0</v>
      </c>
      <c r="AL10" s="1">
        <f t="shared" si="1"/>
        <v>11</v>
      </c>
    </row>
    <row r="11" spans="1:38" x14ac:dyDescent="0.3">
      <c r="A11" s="3" t="s">
        <v>45</v>
      </c>
      <c r="B11" s="2" t="s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155</v>
      </c>
      <c r="AI11" s="13">
        <v>48</v>
      </c>
      <c r="AJ11" s="13" t="s">
        <v>166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3" t="s">
        <v>121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89</v>
      </c>
      <c r="AH12" s="1" t="s">
        <v>155</v>
      </c>
      <c r="AI12" s="13">
        <v>65.3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 x14ac:dyDescent="0.3">
      <c r="A13" s="3" t="s">
        <v>43</v>
      </c>
      <c r="B13" s="2" t="s">
        <v>24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155</v>
      </c>
      <c r="AI13" s="13">
        <v>53.1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 x14ac:dyDescent="0.3">
      <c r="A14" s="3" t="s">
        <v>42</v>
      </c>
      <c r="B14" s="2" t="s">
        <v>15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155</v>
      </c>
      <c r="AI14" s="13">
        <v>40</v>
      </c>
      <c r="AJ14" s="13" t="s">
        <v>166</v>
      </c>
      <c r="AK14" s="1">
        <f t="shared" si="0"/>
        <v>1</v>
      </c>
      <c r="AL14" s="1">
        <f t="shared" si="1"/>
        <v>11</v>
      </c>
    </row>
    <row r="15" spans="1:38" x14ac:dyDescent="0.3">
      <c r="A15" s="3" t="s">
        <v>41</v>
      </c>
      <c r="B15" s="7" t="s">
        <v>102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155</v>
      </c>
      <c r="AI15" s="13">
        <v>60.6</v>
      </c>
      <c r="AJ15" s="13" t="s">
        <v>165</v>
      </c>
      <c r="AK15" s="1">
        <f t="shared" si="0"/>
        <v>0</v>
      </c>
      <c r="AL15" s="1">
        <f t="shared" si="1"/>
        <v>11</v>
      </c>
    </row>
    <row r="16" spans="1:38" x14ac:dyDescent="0.3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1" t="s">
        <v>155</v>
      </c>
      <c r="AI16" s="13">
        <v>53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 x14ac:dyDescent="0.3">
      <c r="A17" s="3" t="s">
        <v>39</v>
      </c>
      <c r="B17" s="2" t="s">
        <v>30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1" t="s">
        <v>155</v>
      </c>
      <c r="AI17" s="13">
        <v>43.2</v>
      </c>
      <c r="AJ17" s="13" t="s">
        <v>168</v>
      </c>
      <c r="AK17" s="1">
        <f t="shared" si="0"/>
        <v>1</v>
      </c>
      <c r="AL17" s="1">
        <f t="shared" si="1"/>
        <v>11</v>
      </c>
    </row>
    <row r="18" spans="1:38" x14ac:dyDescent="0.3">
      <c r="A18" s="3" t="s">
        <v>38</v>
      </c>
      <c r="B18" s="2" t="s">
        <v>32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85</v>
      </c>
      <c r="AG18" s="6" t="s">
        <v>89</v>
      </c>
      <c r="AH18" s="1" t="s">
        <v>155</v>
      </c>
      <c r="AI18" s="13">
        <v>42.8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 x14ac:dyDescent="0.3">
      <c r="A19" s="3" t="s">
        <v>37</v>
      </c>
      <c r="B19" s="2" t="s">
        <v>113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t="s">
        <v>85</v>
      </c>
      <c r="AG19" s="6" t="s">
        <v>86</v>
      </c>
      <c r="AH19" s="1" t="s">
        <v>155</v>
      </c>
      <c r="AI19" s="13">
        <v>64.099999999999994</v>
      </c>
      <c r="AJ19" s="13" t="s">
        <v>166</v>
      </c>
      <c r="AK19" s="1">
        <f t="shared" si="0"/>
        <v>0</v>
      </c>
      <c r="AL19" s="1">
        <f t="shared" si="1"/>
        <v>11</v>
      </c>
    </row>
    <row r="20" spans="1:38" x14ac:dyDescent="0.3">
      <c r="A20" s="3" t="s">
        <v>36</v>
      </c>
      <c r="B20" s="2" t="s">
        <v>114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1</v>
      </c>
      <c r="AB20" s="2">
        <v>0</v>
      </c>
      <c r="AC20" s="2">
        <v>0</v>
      </c>
      <c r="AD20" s="2">
        <v>1</v>
      </c>
      <c r="AE20" s="2">
        <v>0</v>
      </c>
      <c r="AF20" t="s">
        <v>85</v>
      </c>
      <c r="AG20" s="6" t="s">
        <v>89</v>
      </c>
      <c r="AH20" s="1" t="s">
        <v>155</v>
      </c>
      <c r="AI20" s="13">
        <v>67.5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2" t="s">
        <v>15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91</v>
      </c>
      <c r="AG21" s="1" t="s">
        <v>88</v>
      </c>
      <c r="AH21" s="1" t="s">
        <v>155</v>
      </c>
      <c r="AI21" s="13">
        <v>38.9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 x14ac:dyDescent="0.3">
      <c r="A22" s="3" t="s">
        <v>33</v>
      </c>
      <c r="B22" s="2" t="s">
        <v>0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85</v>
      </c>
      <c r="AG22" s="1" t="s">
        <v>89</v>
      </c>
      <c r="AH22" s="1" t="s">
        <v>155</v>
      </c>
      <c r="AI22" s="13">
        <v>68.400000000000006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2" t="s">
        <v>112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155</v>
      </c>
      <c r="AI23" s="13">
        <v>43.8</v>
      </c>
      <c r="AJ23" s="13" t="s">
        <v>165</v>
      </c>
      <c r="AK23" s="1">
        <f t="shared" si="0"/>
        <v>1</v>
      </c>
      <c r="AL23" s="1">
        <f t="shared" si="1"/>
        <v>11</v>
      </c>
    </row>
    <row r="24" spans="1:38" x14ac:dyDescent="0.3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1" t="s">
        <v>155</v>
      </c>
      <c r="AI24" s="13">
        <v>34.200000000000003</v>
      </c>
      <c r="AJ24" s="13" t="s">
        <v>168</v>
      </c>
      <c r="AK24" s="1">
        <f t="shared" si="0"/>
        <v>1</v>
      </c>
      <c r="AL24" s="1">
        <f t="shared" si="1"/>
        <v>11</v>
      </c>
    </row>
    <row r="25" spans="1:38" x14ac:dyDescent="0.3">
      <c r="A25" s="3" t="s">
        <v>27</v>
      </c>
      <c r="B25" s="2" t="s">
        <v>118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85</v>
      </c>
      <c r="AG25" s="1" t="s">
        <v>86</v>
      </c>
      <c r="AH25" s="1" t="s">
        <v>155</v>
      </c>
      <c r="AI25" s="13">
        <v>61.6</v>
      </c>
      <c r="AJ25" s="13" t="s">
        <v>166</v>
      </c>
      <c r="AK25" s="1">
        <f t="shared" si="0"/>
        <v>0</v>
      </c>
      <c r="AL25" s="1">
        <f t="shared" si="1"/>
        <v>11</v>
      </c>
    </row>
    <row r="26" spans="1:38" x14ac:dyDescent="0.3">
      <c r="A26" s="3" t="s">
        <v>25</v>
      </c>
      <c r="B26" s="2" t="s">
        <v>9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1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135</v>
      </c>
      <c r="AG26" s="6" t="s">
        <v>89</v>
      </c>
      <c r="AH26" s="1" t="s">
        <v>155</v>
      </c>
      <c r="AI26" s="13">
        <v>45.8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 x14ac:dyDescent="0.3">
      <c r="A27" s="3" t="s">
        <v>23</v>
      </c>
      <c r="B27" s="3" t="s">
        <v>121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104</v>
      </c>
      <c r="AG27" s="6" t="s">
        <v>89</v>
      </c>
      <c r="AH27" s="1" t="s">
        <v>155</v>
      </c>
      <c r="AI27" s="13">
        <v>50.7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 x14ac:dyDescent="0.3">
      <c r="A28" s="3" t="s">
        <v>21</v>
      </c>
      <c r="B28" s="2" t="s">
        <v>26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104</v>
      </c>
      <c r="AG28" s="1" t="s">
        <v>86</v>
      </c>
      <c r="AH28" s="1" t="s">
        <v>155</v>
      </c>
      <c r="AI28" s="13">
        <v>59.1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 x14ac:dyDescent="0.3">
      <c r="A29" s="3" t="s">
        <v>19</v>
      </c>
      <c r="B29" s="2" t="s">
        <v>120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133</v>
      </c>
      <c r="AG29" s="1" t="s">
        <v>86</v>
      </c>
      <c r="AH29" s="1" t="s">
        <v>155</v>
      </c>
      <c r="AI29" s="13">
        <v>60.4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 x14ac:dyDescent="0.3">
      <c r="A30" s="3" t="s">
        <v>18</v>
      </c>
      <c r="B30" s="2" t="s">
        <v>20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155</v>
      </c>
      <c r="AI30" s="13">
        <v>46.4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 x14ac:dyDescent="0.3">
      <c r="A31" s="3" t="s">
        <v>16</v>
      </c>
      <c r="B31" s="2" t="s">
        <v>5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1" t="s">
        <v>88</v>
      </c>
      <c r="AH31" s="1" t="s">
        <v>155</v>
      </c>
      <c r="AI31" s="13">
        <v>59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32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6" t="s">
        <v>89</v>
      </c>
      <c r="AH32" s="1" t="s">
        <v>155</v>
      </c>
      <c r="AI32" s="13">
        <v>51.1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 x14ac:dyDescent="0.3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6" t="s">
        <v>88</v>
      </c>
      <c r="AH33" s="1" t="s">
        <v>155</v>
      </c>
      <c r="AI33" s="13">
        <v>41.4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 x14ac:dyDescent="0.3">
      <c r="A34" s="3" t="s">
        <v>10</v>
      </c>
      <c r="B34" s="2" t="s">
        <v>116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133</v>
      </c>
      <c r="AG34" s="6" t="s">
        <v>89</v>
      </c>
      <c r="AH34" s="1" t="s">
        <v>155</v>
      </c>
      <c r="AI34" s="13">
        <v>60.9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 x14ac:dyDescent="0.3">
      <c r="A35" s="3" t="s">
        <v>8</v>
      </c>
      <c r="B35" s="2" t="s">
        <v>113</v>
      </c>
      <c r="C35" s="2">
        <v>1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134</v>
      </c>
      <c r="AG35" s="6" t="s">
        <v>86</v>
      </c>
      <c r="AH35" s="1" t="s">
        <v>155</v>
      </c>
      <c r="AI35" s="13">
        <v>67.599999999999994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7" t="s">
        <v>102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85</v>
      </c>
      <c r="AG36" s="1" t="s">
        <v>86</v>
      </c>
      <c r="AH36" s="1" t="s">
        <v>155</v>
      </c>
      <c r="AI36" s="13">
        <v>62.2</v>
      </c>
      <c r="AJ36" s="13" t="s">
        <v>165</v>
      </c>
      <c r="AK36" s="1">
        <f t="shared" si="0"/>
        <v>0</v>
      </c>
      <c r="AL36" s="1">
        <f t="shared" si="1"/>
        <v>11</v>
      </c>
    </row>
    <row r="37" spans="1:38" x14ac:dyDescent="0.3">
      <c r="A37" s="3" t="s">
        <v>4</v>
      </c>
      <c r="B37" s="2" t="s">
        <v>114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85</v>
      </c>
      <c r="AG37" s="6" t="s">
        <v>89</v>
      </c>
      <c r="AH37" s="1" t="s">
        <v>155</v>
      </c>
      <c r="AI37" s="13">
        <v>49.5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 x14ac:dyDescent="0.3">
      <c r="A38" s="3" t="s">
        <v>3</v>
      </c>
      <c r="B38" s="2" t="s">
        <v>13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134</v>
      </c>
      <c r="AG38" s="1" t="s">
        <v>89</v>
      </c>
      <c r="AH38" s="1" t="s">
        <v>155</v>
      </c>
      <c r="AI38" s="13">
        <v>52.8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 x14ac:dyDescent="0.3">
      <c r="A39" s="3" t="s">
        <v>1</v>
      </c>
      <c r="B39" s="2" t="s">
        <v>22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85</v>
      </c>
      <c r="AG39" s="1" t="s">
        <v>86</v>
      </c>
      <c r="AH39" s="1" t="s">
        <v>155</v>
      </c>
      <c r="AI39" s="13">
        <v>54.6</v>
      </c>
      <c r="AJ39" s="13" t="s">
        <v>165</v>
      </c>
      <c r="AK39" s="1">
        <f t="shared" si="0"/>
        <v>1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AF20" sqref="AF20"/>
    </sheetView>
  </sheetViews>
  <sheetFormatPr defaultRowHeight="16.5" x14ac:dyDescent="0.3"/>
  <cols>
    <col min="2" max="2" width="22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 x14ac:dyDescent="0.3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 x14ac:dyDescent="0.3">
      <c r="A2" s="2" t="s">
        <v>54</v>
      </c>
      <c r="B2" s="2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95</v>
      </c>
      <c r="AG2" s="1" t="s">
        <v>86</v>
      </c>
      <c r="AH2" s="8" t="s">
        <v>154</v>
      </c>
      <c r="AI2" s="11">
        <v>48.1</v>
      </c>
      <c r="AJ2" s="8" t="s">
        <v>168</v>
      </c>
      <c r="AK2" s="1">
        <f>IF(AI2 &gt;= 53.02895, 0, 1)</f>
        <v>1</v>
      </c>
      <c r="AL2" s="1">
        <f>SUM(C2:AE2)</f>
        <v>11</v>
      </c>
    </row>
    <row r="3" spans="1:38" x14ac:dyDescent="0.3">
      <c r="A3" s="2" t="s">
        <v>53</v>
      </c>
      <c r="B3" s="2" t="s">
        <v>113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8" t="s">
        <v>154</v>
      </c>
      <c r="AI3" s="11">
        <v>59</v>
      </c>
      <c r="AJ3" s="8" t="s">
        <v>166</v>
      </c>
      <c r="AK3" s="1">
        <f t="shared" ref="AK3:AK39" si="0">IF(AI3 &gt;= 53.02895, 0, 1)</f>
        <v>0</v>
      </c>
      <c r="AL3" s="1">
        <f t="shared" ref="AL3:AL39" si="1">SUM(C3:AE3)</f>
        <v>11</v>
      </c>
    </row>
    <row r="4" spans="1:38" x14ac:dyDescent="0.3">
      <c r="A4" s="3" t="s">
        <v>52</v>
      </c>
      <c r="B4" s="2" t="s">
        <v>26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95</v>
      </c>
      <c r="AG4" s="6" t="s">
        <v>89</v>
      </c>
      <c r="AH4" s="8" t="s">
        <v>154</v>
      </c>
      <c r="AI4" s="11">
        <v>61.6</v>
      </c>
      <c r="AJ4" s="8" t="s">
        <v>166</v>
      </c>
      <c r="AK4" s="1">
        <f t="shared" si="0"/>
        <v>0</v>
      </c>
      <c r="AL4" s="1">
        <f t="shared" si="1"/>
        <v>11</v>
      </c>
    </row>
    <row r="5" spans="1:38" x14ac:dyDescent="0.3">
      <c r="A5" s="3" t="s">
        <v>51</v>
      </c>
      <c r="B5" s="2" t="s">
        <v>122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95</v>
      </c>
      <c r="AG5" s="6" t="s">
        <v>86</v>
      </c>
      <c r="AH5" s="8" t="s">
        <v>154</v>
      </c>
      <c r="AI5" s="13">
        <v>57.7</v>
      </c>
      <c r="AJ5" s="8" t="s">
        <v>168</v>
      </c>
      <c r="AK5" s="1">
        <f t="shared" si="0"/>
        <v>0</v>
      </c>
      <c r="AL5" s="1">
        <f t="shared" si="1"/>
        <v>11</v>
      </c>
    </row>
    <row r="6" spans="1:38" x14ac:dyDescent="0.3">
      <c r="A6" s="3" t="s">
        <v>115</v>
      </c>
      <c r="B6" s="7" t="s">
        <v>119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154</v>
      </c>
      <c r="AI6" s="13">
        <v>43.3</v>
      </c>
      <c r="AJ6" s="8" t="s">
        <v>165</v>
      </c>
      <c r="AK6" s="1">
        <f t="shared" si="0"/>
        <v>1</v>
      </c>
      <c r="AL6" s="1">
        <f t="shared" si="1"/>
        <v>11</v>
      </c>
    </row>
    <row r="7" spans="1:38" x14ac:dyDescent="0.3">
      <c r="A7" s="3" t="s">
        <v>49</v>
      </c>
      <c r="B7" s="2" t="s">
        <v>15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96</v>
      </c>
      <c r="AG7" s="6" t="s">
        <v>88</v>
      </c>
      <c r="AH7" s="8" t="s">
        <v>154</v>
      </c>
      <c r="AI7" s="13">
        <v>55.9</v>
      </c>
      <c r="AJ7" s="8" t="s">
        <v>165</v>
      </c>
      <c r="AK7" s="1">
        <f t="shared" si="0"/>
        <v>0</v>
      </c>
      <c r="AL7" s="1">
        <f t="shared" si="1"/>
        <v>11</v>
      </c>
    </row>
    <row r="8" spans="1:38" x14ac:dyDescent="0.3">
      <c r="A8" s="3" t="s">
        <v>48</v>
      </c>
      <c r="B8" s="2" t="s">
        <v>22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86</v>
      </c>
      <c r="AH8" s="8" t="s">
        <v>154</v>
      </c>
      <c r="AI8" s="13">
        <v>25.9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 x14ac:dyDescent="0.3">
      <c r="A9" s="3" t="s">
        <v>47</v>
      </c>
      <c r="B9" s="2" t="s">
        <v>20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96</v>
      </c>
      <c r="AG9" s="6" t="s">
        <v>88</v>
      </c>
      <c r="AH9" s="8" t="s">
        <v>154</v>
      </c>
      <c r="AI9" s="13">
        <v>42.2</v>
      </c>
      <c r="AJ9" s="8" t="s">
        <v>168</v>
      </c>
      <c r="AK9" s="1">
        <f t="shared" si="0"/>
        <v>1</v>
      </c>
      <c r="AL9" s="1">
        <f t="shared" si="1"/>
        <v>11</v>
      </c>
    </row>
    <row r="10" spans="1:38" x14ac:dyDescent="0.3">
      <c r="A10" s="3" t="s">
        <v>46</v>
      </c>
      <c r="B10" s="2" t="s">
        <v>32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8" t="s">
        <v>154</v>
      </c>
      <c r="AI10" s="13">
        <v>47.7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 x14ac:dyDescent="0.3">
      <c r="A11" s="3" t="s">
        <v>45</v>
      </c>
      <c r="B11" s="2" t="s">
        <v>123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8" t="s">
        <v>154</v>
      </c>
      <c r="AI11" s="13">
        <v>51.1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 x14ac:dyDescent="0.3">
      <c r="A12" s="3" t="s">
        <v>44</v>
      </c>
      <c r="B12" s="2" t="s">
        <v>24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96</v>
      </c>
      <c r="AG12" s="6" t="s">
        <v>88</v>
      </c>
      <c r="AH12" s="8" t="s">
        <v>154</v>
      </c>
      <c r="AI12" s="13">
        <v>38.1</v>
      </c>
      <c r="AJ12" s="8" t="s">
        <v>168</v>
      </c>
      <c r="AK12" s="1">
        <f t="shared" si="0"/>
        <v>1</v>
      </c>
      <c r="AL12" s="1">
        <f t="shared" si="1"/>
        <v>11</v>
      </c>
    </row>
    <row r="13" spans="1:38" x14ac:dyDescent="0.3">
      <c r="A13" s="3" t="s">
        <v>43</v>
      </c>
      <c r="B13" s="2" t="s">
        <v>5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108</v>
      </c>
      <c r="AG13" s="6" t="s">
        <v>88</v>
      </c>
      <c r="AH13" s="8" t="s">
        <v>154</v>
      </c>
      <c r="AI13" s="13">
        <v>34.200000000000003</v>
      </c>
      <c r="AJ13" s="8" t="s">
        <v>168</v>
      </c>
      <c r="AK13" s="1">
        <f t="shared" si="0"/>
        <v>1</v>
      </c>
      <c r="AL13" s="1">
        <f t="shared" si="1"/>
        <v>11</v>
      </c>
    </row>
    <row r="14" spans="1:38" x14ac:dyDescent="0.3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8" t="s">
        <v>154</v>
      </c>
      <c r="AI14" s="13">
        <v>59.4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 x14ac:dyDescent="0.3">
      <c r="A15" s="3" t="s">
        <v>41</v>
      </c>
      <c r="B15" s="2" t="s">
        <v>30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8" t="s">
        <v>154</v>
      </c>
      <c r="AI15" s="13">
        <v>35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 x14ac:dyDescent="0.3">
      <c r="A16" s="3" t="s">
        <v>40</v>
      </c>
      <c r="B16" s="7" t="s">
        <v>102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8" t="s">
        <v>154</v>
      </c>
      <c r="AI16" s="13">
        <v>54.2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 x14ac:dyDescent="0.3">
      <c r="A17" s="3" t="s">
        <v>39</v>
      </c>
      <c r="B17" s="2" t="s">
        <v>9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134</v>
      </c>
      <c r="AG17" s="6" t="s">
        <v>89</v>
      </c>
      <c r="AH17" s="8" t="s">
        <v>154</v>
      </c>
      <c r="AI17" s="13">
        <v>50.3</v>
      </c>
      <c r="AJ17" s="8" t="s">
        <v>168</v>
      </c>
      <c r="AK17" s="1">
        <f t="shared" si="0"/>
        <v>1</v>
      </c>
      <c r="AL17" s="1">
        <f t="shared" si="1"/>
        <v>11</v>
      </c>
    </row>
    <row r="18" spans="1:38" x14ac:dyDescent="0.3">
      <c r="A18" s="3" t="s">
        <v>38</v>
      </c>
      <c r="B18" s="2" t="s">
        <v>112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133</v>
      </c>
      <c r="AG18" s="6" t="s">
        <v>89</v>
      </c>
      <c r="AH18" s="8" t="s">
        <v>154</v>
      </c>
      <c r="AI18" s="13">
        <v>49.9</v>
      </c>
      <c r="AJ18" s="8" t="s">
        <v>165</v>
      </c>
      <c r="AK18" s="1">
        <f t="shared" si="0"/>
        <v>1</v>
      </c>
      <c r="AL18" s="1">
        <f t="shared" si="1"/>
        <v>11</v>
      </c>
    </row>
    <row r="19" spans="1:38" x14ac:dyDescent="0.3">
      <c r="A19" s="3" t="s">
        <v>37</v>
      </c>
      <c r="B19" s="2" t="s">
        <v>114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133</v>
      </c>
      <c r="AG19" s="6" t="s">
        <v>89</v>
      </c>
      <c r="AH19" s="8" t="s">
        <v>154</v>
      </c>
      <c r="AI19" s="13">
        <v>63.2</v>
      </c>
      <c r="AJ19" s="8" t="s">
        <v>166</v>
      </c>
      <c r="AK19" s="1">
        <f t="shared" si="0"/>
        <v>0</v>
      </c>
      <c r="AL19" s="1">
        <f t="shared" si="1"/>
        <v>11</v>
      </c>
    </row>
    <row r="20" spans="1:38" x14ac:dyDescent="0.3">
      <c r="A20" s="3" t="s">
        <v>36</v>
      </c>
      <c r="B20" s="2" t="s">
        <v>22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86</v>
      </c>
      <c r="AH20" s="8" t="s">
        <v>154</v>
      </c>
      <c r="AI20" s="13">
        <v>59.1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 x14ac:dyDescent="0.3">
      <c r="A21" s="3" t="s">
        <v>34</v>
      </c>
      <c r="B21" s="2" t="s">
        <v>116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133</v>
      </c>
      <c r="AG21" s="6" t="s">
        <v>86</v>
      </c>
      <c r="AH21" s="8" t="s">
        <v>154</v>
      </c>
      <c r="AI21" s="13">
        <v>55.3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 x14ac:dyDescent="0.3">
      <c r="A22" s="3" t="s">
        <v>33</v>
      </c>
      <c r="B22" s="2" t="s">
        <v>122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133</v>
      </c>
      <c r="AG22" s="1" t="s">
        <v>86</v>
      </c>
      <c r="AH22" s="8" t="s">
        <v>154</v>
      </c>
      <c r="AI22" s="13">
        <v>68</v>
      </c>
      <c r="AJ22" s="8" t="s">
        <v>165</v>
      </c>
      <c r="AK22" s="1">
        <f t="shared" si="0"/>
        <v>0</v>
      </c>
      <c r="AL22" s="1">
        <f t="shared" si="1"/>
        <v>11</v>
      </c>
    </row>
    <row r="23" spans="1:38" x14ac:dyDescent="0.3">
      <c r="A23" s="3" t="s">
        <v>31</v>
      </c>
      <c r="B23" s="7" t="s">
        <v>119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133</v>
      </c>
      <c r="AG23" s="1" t="s">
        <v>86</v>
      </c>
      <c r="AH23" s="8" t="s">
        <v>154</v>
      </c>
      <c r="AI23" s="13">
        <v>61.9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 x14ac:dyDescent="0.3">
      <c r="A24" s="3" t="s">
        <v>29</v>
      </c>
      <c r="B24" s="2" t="s">
        <v>15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8" t="s">
        <v>154</v>
      </c>
      <c r="AI24" s="13">
        <v>51</v>
      </c>
      <c r="AJ24" s="8" t="s">
        <v>166</v>
      </c>
      <c r="AK24" s="1">
        <f t="shared" si="0"/>
        <v>1</v>
      </c>
      <c r="AL24" s="1">
        <f t="shared" si="1"/>
        <v>11</v>
      </c>
    </row>
    <row r="25" spans="1:38" x14ac:dyDescent="0.3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87</v>
      </c>
      <c r="AG25" s="1" t="s">
        <v>89</v>
      </c>
      <c r="AH25" s="8" t="s">
        <v>154</v>
      </c>
      <c r="AI25" s="13">
        <v>58.4</v>
      </c>
      <c r="AJ25" s="8" t="s">
        <v>166</v>
      </c>
      <c r="AK25" s="1">
        <f t="shared" si="0"/>
        <v>0</v>
      </c>
      <c r="AL25" s="1">
        <f t="shared" si="1"/>
        <v>11</v>
      </c>
    </row>
    <row r="26" spans="1:38" x14ac:dyDescent="0.3">
      <c r="A26" s="3" t="s">
        <v>25</v>
      </c>
      <c r="B26" s="2" t="s">
        <v>113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8" t="s">
        <v>154</v>
      </c>
      <c r="AI26" s="13">
        <v>69.7</v>
      </c>
      <c r="AJ26" s="8" t="s">
        <v>165</v>
      </c>
      <c r="AK26" s="1">
        <f t="shared" si="0"/>
        <v>0</v>
      </c>
      <c r="AL26" s="1">
        <f t="shared" si="1"/>
        <v>11</v>
      </c>
    </row>
    <row r="27" spans="1:38" x14ac:dyDescent="0.3">
      <c r="A27" s="3" t="s">
        <v>23</v>
      </c>
      <c r="B27" s="2" t="s">
        <v>121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8" t="s">
        <v>154</v>
      </c>
      <c r="AI27" s="13">
        <v>54.3</v>
      </c>
      <c r="AJ27" s="8" t="s">
        <v>165</v>
      </c>
      <c r="AK27" s="1">
        <f t="shared" si="0"/>
        <v>0</v>
      </c>
      <c r="AL27" s="1">
        <f t="shared" si="1"/>
        <v>11</v>
      </c>
    </row>
    <row r="28" spans="1:38" x14ac:dyDescent="0.3">
      <c r="A28" s="3" t="s">
        <v>21</v>
      </c>
      <c r="B28" s="2" t="s">
        <v>13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8" t="s">
        <v>154</v>
      </c>
      <c r="AI28" s="13">
        <v>61.7</v>
      </c>
      <c r="AJ28" s="8" t="s">
        <v>165</v>
      </c>
      <c r="AK28" s="1">
        <f t="shared" si="0"/>
        <v>0</v>
      </c>
      <c r="AL28" s="1">
        <f t="shared" si="1"/>
        <v>11</v>
      </c>
    </row>
    <row r="29" spans="1:38" x14ac:dyDescent="0.3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109</v>
      </c>
      <c r="AG29" s="6" t="s">
        <v>88</v>
      </c>
      <c r="AH29" s="8" t="s">
        <v>154</v>
      </c>
      <c r="AI29" s="13">
        <v>39.5</v>
      </c>
      <c r="AJ29" s="8" t="s">
        <v>165</v>
      </c>
      <c r="AK29" s="1">
        <f t="shared" si="0"/>
        <v>1</v>
      </c>
      <c r="AL29" s="1">
        <f t="shared" si="1"/>
        <v>11</v>
      </c>
    </row>
    <row r="30" spans="1:38" x14ac:dyDescent="0.3">
      <c r="A30" s="3" t="s">
        <v>18</v>
      </c>
      <c r="B30" s="2" t="s">
        <v>30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109</v>
      </c>
      <c r="AG30" s="6" t="s">
        <v>88</v>
      </c>
      <c r="AH30" s="8" t="s">
        <v>154</v>
      </c>
      <c r="AI30" s="13">
        <v>53.5</v>
      </c>
      <c r="AJ30" s="8" t="s">
        <v>168</v>
      </c>
      <c r="AK30" s="1">
        <f t="shared" si="0"/>
        <v>0</v>
      </c>
      <c r="AL30" s="1">
        <f t="shared" si="1"/>
        <v>11</v>
      </c>
    </row>
    <row r="31" spans="1:38" x14ac:dyDescent="0.3">
      <c r="A31" s="3" t="s">
        <v>16</v>
      </c>
      <c r="B31" s="7" t="s">
        <v>102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92</v>
      </c>
      <c r="AG31" s="6" t="s">
        <v>89</v>
      </c>
      <c r="AH31" s="8" t="s">
        <v>154</v>
      </c>
      <c r="AI31" s="13">
        <v>59.5</v>
      </c>
      <c r="AJ31" s="8" t="s">
        <v>168</v>
      </c>
      <c r="AK31" s="1">
        <f t="shared" si="0"/>
        <v>0</v>
      </c>
      <c r="AL31" s="1">
        <f t="shared" si="1"/>
        <v>11</v>
      </c>
    </row>
    <row r="32" spans="1:38" x14ac:dyDescent="0.3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89</v>
      </c>
      <c r="AH32" s="8" t="s">
        <v>154</v>
      </c>
      <c r="AI32" s="13">
        <v>37.299999999999997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 x14ac:dyDescent="0.3">
      <c r="A33" s="3" t="s">
        <v>12</v>
      </c>
      <c r="B33" s="2" t="s">
        <v>9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6" t="s">
        <v>89</v>
      </c>
      <c r="AH33" s="8" t="s">
        <v>154</v>
      </c>
      <c r="AI33" s="13">
        <v>61.9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 x14ac:dyDescent="0.3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1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109</v>
      </c>
      <c r="AG34" s="1" t="s">
        <v>88</v>
      </c>
      <c r="AH34" s="8" t="s">
        <v>154</v>
      </c>
      <c r="AI34" s="13">
        <v>45.3</v>
      </c>
      <c r="AJ34" s="8" t="s">
        <v>165</v>
      </c>
      <c r="AK34" s="1">
        <f t="shared" si="0"/>
        <v>1</v>
      </c>
      <c r="AL34" s="1">
        <f t="shared" si="1"/>
        <v>11</v>
      </c>
    </row>
    <row r="35" spans="1:38" x14ac:dyDescent="0.3">
      <c r="A35" s="3" t="s">
        <v>8</v>
      </c>
      <c r="B35" s="2" t="s">
        <v>123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154</v>
      </c>
      <c r="AI35" s="13">
        <v>61</v>
      </c>
      <c r="AJ35" s="8" t="s">
        <v>166</v>
      </c>
      <c r="AK35" s="1">
        <f t="shared" si="0"/>
        <v>0</v>
      </c>
      <c r="AL35" s="1">
        <f t="shared" si="1"/>
        <v>11</v>
      </c>
    </row>
    <row r="36" spans="1:38" x14ac:dyDescent="0.3">
      <c r="A36" s="3" t="s">
        <v>6</v>
      </c>
      <c r="B36" s="7" t="s">
        <v>32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95</v>
      </c>
      <c r="AG36" s="1" t="s">
        <v>89</v>
      </c>
      <c r="AH36" s="8" t="s">
        <v>154</v>
      </c>
      <c r="AI36" s="13">
        <v>49.5</v>
      </c>
      <c r="AJ36" s="8" t="s">
        <v>165</v>
      </c>
      <c r="AK36" s="1">
        <f t="shared" si="0"/>
        <v>1</v>
      </c>
      <c r="AL36" s="1">
        <f t="shared" si="1"/>
        <v>11</v>
      </c>
    </row>
    <row r="37" spans="1:38" x14ac:dyDescent="0.3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88</v>
      </c>
      <c r="AH37" s="8" t="s">
        <v>154</v>
      </c>
      <c r="AI37" s="13">
        <v>55.9</v>
      </c>
      <c r="AJ37" s="8" t="s">
        <v>166</v>
      </c>
      <c r="AK37" s="1">
        <f t="shared" si="0"/>
        <v>0</v>
      </c>
      <c r="AL37" s="1">
        <f t="shared" si="1"/>
        <v>11</v>
      </c>
    </row>
    <row r="38" spans="1:38" x14ac:dyDescent="0.3">
      <c r="A38" s="3" t="s">
        <v>3</v>
      </c>
      <c r="B38" s="2" t="s">
        <v>114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8" t="s">
        <v>154</v>
      </c>
      <c r="AI38" s="13">
        <v>67.3</v>
      </c>
      <c r="AJ38" s="8" t="s">
        <v>165</v>
      </c>
      <c r="AK38" s="1">
        <f t="shared" si="0"/>
        <v>0</v>
      </c>
      <c r="AL38" s="1">
        <f t="shared" si="1"/>
        <v>11</v>
      </c>
    </row>
    <row r="39" spans="1:38" x14ac:dyDescent="0.3">
      <c r="A39" s="3" t="s">
        <v>1</v>
      </c>
      <c r="B39" s="2" t="s">
        <v>116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92</v>
      </c>
      <c r="AG39" s="6" t="s">
        <v>86</v>
      </c>
      <c r="AH39" s="8" t="s">
        <v>154</v>
      </c>
      <c r="AI39" s="13">
        <v>68.2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 x14ac:dyDescent="0.3">
      <c r="AI40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20-21-test</vt:lpstr>
      <vt:lpstr>19-20</vt:lpstr>
      <vt:lpstr>18-19</vt:lpstr>
      <vt:lpstr>17-18</vt:lpstr>
      <vt:lpstr>16-17</vt:lpstr>
      <vt:lpstr>15-16</vt:lpstr>
      <vt:lpstr>14-15</vt:lpstr>
      <vt:lpstr>13-14</vt:lpstr>
      <vt:lpstr>12-13</vt:lpstr>
      <vt:lpstr>11-12</vt:lpstr>
      <vt:lpstr>10-11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2021-06-03T04:03:54Z</dcterms:created>
  <dcterms:modified xsi:type="dcterms:W3CDTF">2021-06-28T07:27:46Z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59e3012d-3fe9-43c0-b665-1d0bb5c27357</vt:lpwstr>
  </property>
</Properties>
</file>