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ckler/Documents/work/ARC/mini/BnB/no_ARC/UTOP/"/>
    </mc:Choice>
  </mc:AlternateContent>
  <bookViews>
    <workbookView xWindow="-19200" yWindow="440" windowWidth="19200" windowHeight="21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" l="1"/>
  <c r="A9" i="1"/>
  <c r="A8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B25" i="1"/>
  <c r="B24" i="1"/>
  <c r="B23" i="1"/>
  <c r="B22" i="1"/>
  <c r="B21" i="1"/>
  <c r="B20" i="1"/>
  <c r="B19" i="1"/>
  <c r="B18" i="1"/>
  <c r="B17" i="1"/>
  <c r="B16" i="1"/>
  <c r="B15" i="1"/>
  <c r="C3" i="1"/>
  <c r="D3" i="1"/>
  <c r="B3" i="1"/>
  <c r="A25" i="1"/>
  <c r="A16" i="1"/>
  <c r="A17" i="1"/>
  <c r="A18" i="1"/>
  <c r="A19" i="1"/>
  <c r="A20" i="1"/>
  <c r="A21" i="1"/>
  <c r="A22" i="1"/>
  <c r="A23" i="1"/>
  <c r="A24" i="1"/>
  <c r="A15" i="1"/>
  <c r="D10" i="1"/>
  <c r="C9" i="1"/>
  <c r="B8" i="1"/>
</calcChain>
</file>

<file path=xl/sharedStrings.xml><?xml version="1.0" encoding="utf-8"?>
<sst xmlns="http://schemas.openxmlformats.org/spreadsheetml/2006/main" count="18" uniqueCount="12">
  <si>
    <t>rod worth ($)</t>
  </si>
  <si>
    <t>reactivity insertion rate ($/s)</t>
  </si>
  <si>
    <t>withdrawal speed (m/s)</t>
  </si>
  <si>
    <t>position (cm)</t>
  </si>
  <si>
    <t>keff</t>
  </si>
  <si>
    <t>reactivity ($)</t>
  </si>
  <si>
    <t>**approximating this position as the critical posiiton</t>
  </si>
  <si>
    <t>distance withdrawn (cm)</t>
  </si>
  <si>
    <t>to get the shape of the withdrawal curve, I am using the curve calculated for withdrawal of all rods, as depicted in 2017Oct23.pptx slide 7</t>
  </si>
  <si>
    <t>time (s)</t>
  </si>
  <si>
    <t>constant reactivity insertion rate</t>
  </si>
  <si>
    <t>constant withdrawal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</si>
</sst>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v>0.004 $/s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11.0</c:v>
                </c:pt>
                <c:pt idx="1">
                  <c:v>343.0</c:v>
                </c:pt>
                <c:pt idx="2">
                  <c:v>425.9999999999999</c:v>
                </c:pt>
                <c:pt idx="3">
                  <c:v>287.6666666666666</c:v>
                </c:pt>
              </c:numCache>
            </c:numRef>
          </c:xVal>
          <c:yVal>
            <c:numRef>
              <c:f>Sheet1!$C$7:$C$10</c:f>
              <c:numCache>
                <c:formatCode>General</c:formatCode>
                <c:ptCount val="4"/>
                <c:pt idx="0">
                  <c:v>0.0</c:v>
                </c:pt>
                <c:pt idx="1">
                  <c:v>#N/A</c:v>
                </c:pt>
                <c:pt idx="2">
                  <c:v>1.66</c:v>
                </c:pt>
                <c:pt idx="3">
                  <c:v>#N/A</c:v>
                </c:pt>
              </c:numCache>
            </c:numRef>
          </c:yVal>
          <c:smooth val="0"/>
        </c:ser>
        <c:ser>
          <c:idx val="2"/>
          <c:order val="1"/>
          <c:tx>
            <c:v>0.0165 m/s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Sheet1!$D$15:$D$25</c:f>
              <c:numCache>
                <c:formatCode>0.0</c:formatCode>
                <c:ptCount val="11"/>
                <c:pt idx="0">
                  <c:v>11.0</c:v>
                </c:pt>
                <c:pt idx="1">
                  <c:v>38.66666666666666</c:v>
                </c:pt>
                <c:pt idx="2">
                  <c:v>66.33333333333333</c:v>
                </c:pt>
                <c:pt idx="3">
                  <c:v>93.99999999999998</c:v>
                </c:pt>
                <c:pt idx="4">
                  <c:v>121.6666666666667</c:v>
                </c:pt>
                <c:pt idx="5">
                  <c:v>149.3333333333333</c:v>
                </c:pt>
                <c:pt idx="6">
                  <c:v>177</c:v>
                </c:pt>
                <c:pt idx="7">
                  <c:v>204.6666666666666</c:v>
                </c:pt>
                <c:pt idx="8">
                  <c:v>232.3333333333333</c:v>
                </c:pt>
                <c:pt idx="9">
                  <c:v>260.0</c:v>
                </c:pt>
                <c:pt idx="10">
                  <c:v>287.6666666666666</c:v>
                </c:pt>
              </c:numCache>
            </c:numRef>
          </c:xVal>
          <c:yVal>
            <c:numRef>
              <c:f>Sheet1!$A$15:$A$25</c:f>
              <c:numCache>
                <c:formatCode>0.0000</c:formatCode>
                <c:ptCount val="11"/>
                <c:pt idx="0">
                  <c:v>0.0</c:v>
                </c:pt>
                <c:pt idx="1">
                  <c:v>0.418952380952384</c:v>
                </c:pt>
                <c:pt idx="2">
                  <c:v>0.766761904761905</c:v>
                </c:pt>
                <c:pt idx="3">
                  <c:v>1.06714285714286</c:v>
                </c:pt>
                <c:pt idx="4">
                  <c:v>1.292428571428576</c:v>
                </c:pt>
                <c:pt idx="5">
                  <c:v>1.458428571428576</c:v>
                </c:pt>
                <c:pt idx="6">
                  <c:v>1.565142857142859</c:v>
                </c:pt>
                <c:pt idx="7">
                  <c:v>1.620476190476195</c:v>
                </c:pt>
                <c:pt idx="8">
                  <c:v>1.640238095238097</c:v>
                </c:pt>
                <c:pt idx="9">
                  <c:v>1.656047619047619</c:v>
                </c:pt>
                <c:pt idx="10">
                  <c:v>1.66</c:v>
                </c:pt>
              </c:numCache>
            </c:numRef>
          </c:yVal>
          <c:smooth val="0"/>
        </c:ser>
        <c:ser>
          <c:idx val="3"/>
          <c:order val="2"/>
          <c:tx>
            <c:v>0.005 $/s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11.0</c:v>
                </c:pt>
                <c:pt idx="1">
                  <c:v>343.0</c:v>
                </c:pt>
                <c:pt idx="2">
                  <c:v>425.9999999999999</c:v>
                </c:pt>
                <c:pt idx="3">
                  <c:v>287.6666666666666</c:v>
                </c:pt>
              </c:numCache>
            </c:numRef>
          </c:xVal>
          <c:yVal>
            <c:numRef>
              <c:f>Sheet1!$B$7:$B$10</c:f>
              <c:numCache>
                <c:formatCode>General</c:formatCode>
                <c:ptCount val="4"/>
                <c:pt idx="0">
                  <c:v>0.0</c:v>
                </c:pt>
                <c:pt idx="1">
                  <c:v>1.66</c:v>
                </c:pt>
                <c:pt idx="2">
                  <c:v>#N/A</c:v>
                </c:pt>
                <c:pt idx="3">
                  <c:v>#N/A</c:v>
                </c:pt>
              </c:numCache>
            </c:numRef>
          </c:yVal>
          <c:smooth val="0"/>
        </c:ser>
        <c:ser>
          <c:idx val="0"/>
          <c:order val="3"/>
          <c:tx>
            <c:v>0.1375 m/s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Sheet1!$B$15:$B$25</c:f>
              <c:numCache>
                <c:formatCode>0.0</c:formatCode>
                <c:ptCount val="11"/>
                <c:pt idx="0">
                  <c:v>11.0</c:v>
                </c:pt>
                <c:pt idx="1">
                  <c:v>44.2</c:v>
                </c:pt>
                <c:pt idx="2">
                  <c:v>77.4</c:v>
                </c:pt>
                <c:pt idx="3">
                  <c:v>110.6</c:v>
                </c:pt>
                <c:pt idx="4">
                  <c:v>143.8</c:v>
                </c:pt>
                <c:pt idx="5">
                  <c:v>177.0</c:v>
                </c:pt>
                <c:pt idx="6">
                  <c:v>210.2</c:v>
                </c:pt>
                <c:pt idx="7">
                  <c:v>243.4</c:v>
                </c:pt>
                <c:pt idx="8">
                  <c:v>276.6</c:v>
                </c:pt>
                <c:pt idx="9">
                  <c:v>309.8</c:v>
                </c:pt>
                <c:pt idx="10">
                  <c:v>343.0</c:v>
                </c:pt>
              </c:numCache>
            </c:numRef>
          </c:xVal>
          <c:yVal>
            <c:numRef>
              <c:f>Sheet1!$A$15:$A$25</c:f>
              <c:numCache>
                <c:formatCode>0.0000</c:formatCode>
                <c:ptCount val="11"/>
                <c:pt idx="0">
                  <c:v>0.0</c:v>
                </c:pt>
                <c:pt idx="1">
                  <c:v>0.418952380952384</c:v>
                </c:pt>
                <c:pt idx="2">
                  <c:v>0.766761904761905</c:v>
                </c:pt>
                <c:pt idx="3">
                  <c:v>1.06714285714286</c:v>
                </c:pt>
                <c:pt idx="4">
                  <c:v>1.292428571428576</c:v>
                </c:pt>
                <c:pt idx="5">
                  <c:v>1.458428571428576</c:v>
                </c:pt>
                <c:pt idx="6">
                  <c:v>1.565142857142859</c:v>
                </c:pt>
                <c:pt idx="7">
                  <c:v>1.620476190476195</c:v>
                </c:pt>
                <c:pt idx="8">
                  <c:v>1.640238095238097</c:v>
                </c:pt>
                <c:pt idx="9">
                  <c:v>1.656047619047619</c:v>
                </c:pt>
                <c:pt idx="10">
                  <c:v>1.66</c:v>
                </c:pt>
              </c:numCache>
            </c:numRef>
          </c:yVal>
          <c:smooth val="0"/>
        </c:ser>
        <c:ser>
          <c:idx val="5"/>
          <c:order val="4"/>
          <c:tx>
            <c:v>0.006 $/s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Sheet1!$A$7:$A$10</c:f>
              <c:numCache>
                <c:formatCode>General</c:formatCode>
                <c:ptCount val="4"/>
                <c:pt idx="0">
                  <c:v>11.0</c:v>
                </c:pt>
                <c:pt idx="1">
                  <c:v>343.0</c:v>
                </c:pt>
                <c:pt idx="2">
                  <c:v>425.9999999999999</c:v>
                </c:pt>
                <c:pt idx="3">
                  <c:v>287.6666666666666</c:v>
                </c:pt>
              </c:numCache>
            </c:numRef>
          </c:xVal>
          <c:yVal>
            <c:numRef>
              <c:f>Sheet1!$D$7:$D$10</c:f>
              <c:numCache>
                <c:formatCode>General</c:formatCode>
                <c:ptCount val="4"/>
                <c:pt idx="0">
                  <c:v>0.0</c:v>
                </c:pt>
                <c:pt idx="1">
                  <c:v>#N/A</c:v>
                </c:pt>
                <c:pt idx="2">
                  <c:v>#N/A</c:v>
                </c:pt>
                <c:pt idx="3">
                  <c:v>1.66</c:v>
                </c:pt>
              </c:numCache>
            </c:numRef>
          </c:yVal>
          <c:smooth val="0"/>
        </c:ser>
        <c:ser>
          <c:idx val="1"/>
          <c:order val="5"/>
          <c:tx>
            <c:v>0.011 m/s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Sheet1!$C$15:$C$25</c:f>
              <c:numCache>
                <c:formatCode>0.0</c:formatCode>
                <c:ptCount val="11"/>
                <c:pt idx="0">
                  <c:v>11.0</c:v>
                </c:pt>
                <c:pt idx="1">
                  <c:v>52.5</c:v>
                </c:pt>
                <c:pt idx="2">
                  <c:v>93.99999999999998</c:v>
                </c:pt>
                <c:pt idx="3">
                  <c:v>135.5</c:v>
                </c:pt>
                <c:pt idx="4">
                  <c:v>177</c:v>
                </c:pt>
                <c:pt idx="5">
                  <c:v>218.5</c:v>
                </c:pt>
                <c:pt idx="6">
                  <c:v>259.9999999999999</c:v>
                </c:pt>
                <c:pt idx="7">
                  <c:v>301.4999999999999</c:v>
                </c:pt>
                <c:pt idx="8">
                  <c:v>342.9999999999999</c:v>
                </c:pt>
                <c:pt idx="9">
                  <c:v>384.4999999999999</c:v>
                </c:pt>
                <c:pt idx="10">
                  <c:v>425.9999999999999</c:v>
                </c:pt>
              </c:numCache>
            </c:numRef>
          </c:xVal>
          <c:yVal>
            <c:numRef>
              <c:f>Sheet1!$A$15:$A$25</c:f>
              <c:numCache>
                <c:formatCode>0.0000</c:formatCode>
                <c:ptCount val="11"/>
                <c:pt idx="0">
                  <c:v>0.0</c:v>
                </c:pt>
                <c:pt idx="1">
                  <c:v>0.418952380952384</c:v>
                </c:pt>
                <c:pt idx="2">
                  <c:v>0.766761904761905</c:v>
                </c:pt>
                <c:pt idx="3">
                  <c:v>1.06714285714286</c:v>
                </c:pt>
                <c:pt idx="4">
                  <c:v>1.292428571428576</c:v>
                </c:pt>
                <c:pt idx="5">
                  <c:v>1.458428571428576</c:v>
                </c:pt>
                <c:pt idx="6">
                  <c:v>1.565142857142859</c:v>
                </c:pt>
                <c:pt idx="7">
                  <c:v>1.620476190476195</c:v>
                </c:pt>
                <c:pt idx="8">
                  <c:v>1.640238095238097</c:v>
                </c:pt>
                <c:pt idx="9">
                  <c:v>1.656047619047619</c:v>
                </c:pt>
                <c:pt idx="10">
                  <c:v>1.66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708032"/>
        <c:axId val="1459711072"/>
      </c:scatterChart>
      <c:valAx>
        <c:axId val="145970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11072"/>
        <c:crosses val="autoZero"/>
        <c:crossBetween val="midCat"/>
      </c:valAx>
      <c:valAx>
        <c:axId val="145971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reactivity</a:t>
                </a:r>
                <a:r>
                  <a:rPr lang="en-US" baseline="0"/>
                  <a:t> insertion ($)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0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6248442274141"/>
          <c:y val="0.597331548971398"/>
          <c:w val="0.499062133645955"/>
          <c:h val="0.18527714668077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16</xdr:row>
      <xdr:rowOff>177800</xdr:rowOff>
    </xdr:from>
    <xdr:to>
      <xdr:col>12</xdr:col>
      <xdr:colOff>177800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8" sqref="A8"/>
    </sheetView>
  </sheetViews>
  <sheetFormatPr baseColWidth="10" defaultRowHeight="16" x14ac:dyDescent="0.2"/>
  <cols>
    <col min="1" max="1" width="24.33203125" bestFit="1" customWidth="1"/>
  </cols>
  <sheetData>
    <row r="1" spans="1:10" x14ac:dyDescent="0.2">
      <c r="A1" t="s">
        <v>0</v>
      </c>
      <c r="B1">
        <v>1.66</v>
      </c>
    </row>
    <row r="2" spans="1:10" x14ac:dyDescent="0.2">
      <c r="A2" t="s">
        <v>1</v>
      </c>
      <c r="B2">
        <v>5.0000000000000001E-3</v>
      </c>
      <c r="C2">
        <v>4.0000000000000001E-3</v>
      </c>
      <c r="D2">
        <v>6.0000000000000001E-3</v>
      </c>
      <c r="F2" t="s">
        <v>8</v>
      </c>
    </row>
    <row r="3" spans="1:10" x14ac:dyDescent="0.2">
      <c r="A3" t="s">
        <v>2</v>
      </c>
      <c r="B3">
        <f>(1.5-0.25)/($B$1/B2)</f>
        <v>3.7650602409638554E-3</v>
      </c>
      <c r="C3">
        <f t="shared" ref="C3:D3" si="0">(1.5-0.25)/($B$1/C2)</f>
        <v>3.0120481927710849E-3</v>
      </c>
      <c r="D3">
        <f t="shared" si="0"/>
        <v>4.5180722891566272E-3</v>
      </c>
      <c r="F3" t="s">
        <v>3</v>
      </c>
      <c r="G3" t="s">
        <v>7</v>
      </c>
      <c r="H3" t="s">
        <v>4</v>
      </c>
    </row>
    <row r="4" spans="1:10" x14ac:dyDescent="0.2">
      <c r="F4">
        <v>150</v>
      </c>
      <c r="G4">
        <v>0</v>
      </c>
      <c r="H4">
        <v>0.99890000000000001</v>
      </c>
      <c r="J4" t="s">
        <v>6</v>
      </c>
    </row>
    <row r="5" spans="1:10" x14ac:dyDescent="0.2">
      <c r="A5" s="1" t="s">
        <v>10</v>
      </c>
      <c r="F5">
        <v>137.5</v>
      </c>
      <c r="G5">
        <v>12.5</v>
      </c>
      <c r="H5">
        <v>1.0095000000000001</v>
      </c>
    </row>
    <row r="6" spans="1:10" x14ac:dyDescent="0.2">
      <c r="A6" t="s">
        <v>9</v>
      </c>
      <c r="B6" t="s">
        <v>5</v>
      </c>
      <c r="C6" t="s">
        <v>5</v>
      </c>
      <c r="D6" t="s">
        <v>5</v>
      </c>
      <c r="F6">
        <v>125</v>
      </c>
      <c r="G6">
        <v>25</v>
      </c>
      <c r="H6">
        <v>1.0183</v>
      </c>
    </row>
    <row r="7" spans="1:10" x14ac:dyDescent="0.2">
      <c r="A7">
        <v>11</v>
      </c>
      <c r="B7">
        <v>0</v>
      </c>
      <c r="C7">
        <v>0</v>
      </c>
      <c r="D7">
        <v>0</v>
      </c>
      <c r="F7">
        <v>112.5</v>
      </c>
      <c r="G7">
        <v>37.5</v>
      </c>
      <c r="H7">
        <v>1.0259</v>
      </c>
    </row>
    <row r="8" spans="1:10" x14ac:dyDescent="0.2">
      <c r="A8">
        <f>B1/B2 +11</f>
        <v>343</v>
      </c>
      <c r="B8">
        <f>B1</f>
        <v>1.66</v>
      </c>
      <c r="C8" t="e">
        <v>#N/A</v>
      </c>
      <c r="D8" s="3" t="e">
        <v>#N/A</v>
      </c>
      <c r="F8">
        <v>100</v>
      </c>
      <c r="G8">
        <v>50</v>
      </c>
      <c r="H8">
        <v>1.0316000000000001</v>
      </c>
    </row>
    <row r="9" spans="1:10" x14ac:dyDescent="0.2">
      <c r="A9">
        <f>B1/C2 +11</f>
        <v>425.99999999999994</v>
      </c>
      <c r="B9" s="3" t="e">
        <v>#N/A</v>
      </c>
      <c r="C9">
        <f>B1</f>
        <v>1.66</v>
      </c>
      <c r="D9" s="3" t="e">
        <v>#N/A</v>
      </c>
      <c r="F9">
        <v>87.5</v>
      </c>
      <c r="G9">
        <v>62.5</v>
      </c>
      <c r="H9">
        <v>1.0358000000000001</v>
      </c>
    </row>
    <row r="10" spans="1:10" x14ac:dyDescent="0.2">
      <c r="A10">
        <f>B1/D2 +11</f>
        <v>287.66666666666663</v>
      </c>
      <c r="B10" t="e">
        <v>#N/A</v>
      </c>
      <c r="C10" t="e">
        <v>#N/A</v>
      </c>
      <c r="D10">
        <f>B1</f>
        <v>1.66</v>
      </c>
      <c r="F10">
        <v>75</v>
      </c>
      <c r="G10">
        <v>75</v>
      </c>
      <c r="H10">
        <v>1.0385</v>
      </c>
    </row>
    <row r="11" spans="1:10" x14ac:dyDescent="0.2">
      <c r="F11">
        <v>62.5</v>
      </c>
      <c r="G11">
        <v>87.5</v>
      </c>
      <c r="H11">
        <v>1.0399</v>
      </c>
    </row>
    <row r="12" spans="1:10" x14ac:dyDescent="0.2">
      <c r="F12">
        <v>50</v>
      </c>
      <c r="G12">
        <v>100</v>
      </c>
      <c r="H12">
        <v>1.0404</v>
      </c>
    </row>
    <row r="13" spans="1:10" x14ac:dyDescent="0.2">
      <c r="A13" s="1" t="s">
        <v>11</v>
      </c>
      <c r="F13">
        <v>37.5</v>
      </c>
      <c r="G13">
        <v>112.5</v>
      </c>
      <c r="H13">
        <v>1.0407999999999999</v>
      </c>
    </row>
    <row r="14" spans="1:10" x14ac:dyDescent="0.2">
      <c r="A14" t="s">
        <v>5</v>
      </c>
      <c r="B14" t="s">
        <v>9</v>
      </c>
      <c r="C14" t="s">
        <v>9</v>
      </c>
      <c r="D14" t="s">
        <v>9</v>
      </c>
      <c r="F14">
        <v>25</v>
      </c>
      <c r="G14">
        <v>125</v>
      </c>
      <c r="H14">
        <v>1.0407999999999999</v>
      </c>
    </row>
    <row r="15" spans="1:10" x14ac:dyDescent="0.2">
      <c r="A15" s="2">
        <f>B$1 * (H4 - $H$4)/($H$16-$H$4)</f>
        <v>0</v>
      </c>
      <c r="B15" s="4">
        <f>$G4/100/B$3 +11</f>
        <v>11</v>
      </c>
      <c r="C15" s="4">
        <f t="shared" ref="C15:D15" si="1">$G4/100/C$3 +11</f>
        <v>11</v>
      </c>
      <c r="D15" s="4">
        <f t="shared" si="1"/>
        <v>11</v>
      </c>
      <c r="F15">
        <v>12.5</v>
      </c>
      <c r="G15">
        <v>137.5</v>
      </c>
      <c r="H15">
        <v>1.0408999999999999</v>
      </c>
    </row>
    <row r="16" spans="1:10" x14ac:dyDescent="0.2">
      <c r="A16" s="2">
        <f t="shared" ref="A16:A24" si="2">B$1 * (H5 - $H$4)/($H$16-$H$4)</f>
        <v>0.41895238095238374</v>
      </c>
      <c r="B16" s="4">
        <f t="shared" ref="B16:D25" si="3">$G5/100/B$3 +11</f>
        <v>44.2</v>
      </c>
      <c r="C16" s="4">
        <f t="shared" si="3"/>
        <v>52.499999999999993</v>
      </c>
      <c r="D16" s="4">
        <f t="shared" si="3"/>
        <v>38.666666666666664</v>
      </c>
      <c r="F16">
        <v>0</v>
      </c>
      <c r="G16">
        <v>150</v>
      </c>
      <c r="H16">
        <v>1.0408999999999999</v>
      </c>
    </row>
    <row r="17" spans="1:4" x14ac:dyDescent="0.2">
      <c r="A17" s="2">
        <f t="shared" si="2"/>
        <v>0.76676190476190509</v>
      </c>
      <c r="B17" s="4">
        <f t="shared" si="3"/>
        <v>77.400000000000006</v>
      </c>
      <c r="C17" s="4">
        <f t="shared" si="3"/>
        <v>93.999999999999986</v>
      </c>
      <c r="D17" s="4">
        <f t="shared" si="3"/>
        <v>66.333333333333329</v>
      </c>
    </row>
    <row r="18" spans="1:4" x14ac:dyDescent="0.2">
      <c r="A18" s="2">
        <f t="shared" si="2"/>
        <v>1.0671428571428601</v>
      </c>
      <c r="B18" s="4">
        <f t="shared" si="3"/>
        <v>110.6</v>
      </c>
      <c r="C18" s="4">
        <f t="shared" si="3"/>
        <v>135.49999999999997</v>
      </c>
      <c r="D18" s="4">
        <f t="shared" si="3"/>
        <v>93.999999999999986</v>
      </c>
    </row>
    <row r="19" spans="1:4" x14ac:dyDescent="0.2">
      <c r="A19" s="2">
        <f t="shared" si="2"/>
        <v>1.2924285714285761</v>
      </c>
      <c r="B19" s="4">
        <f t="shared" si="3"/>
        <v>143.80000000000001</v>
      </c>
      <c r="C19" s="4">
        <f t="shared" si="3"/>
        <v>176.99999999999997</v>
      </c>
      <c r="D19" s="4">
        <f t="shared" si="3"/>
        <v>121.66666666666666</v>
      </c>
    </row>
    <row r="20" spans="1:4" x14ac:dyDescent="0.2">
      <c r="A20" s="2">
        <f t="shared" si="2"/>
        <v>1.4584285714285756</v>
      </c>
      <c r="B20" s="4">
        <f t="shared" si="3"/>
        <v>177</v>
      </c>
      <c r="C20" s="4">
        <f t="shared" si="3"/>
        <v>218.49999999999997</v>
      </c>
      <c r="D20" s="4">
        <f t="shared" si="3"/>
        <v>149.33333333333331</v>
      </c>
    </row>
    <row r="21" spans="1:4" x14ac:dyDescent="0.2">
      <c r="A21" s="2">
        <f t="shared" si="2"/>
        <v>1.5651428571428587</v>
      </c>
      <c r="B21" s="4">
        <f t="shared" si="3"/>
        <v>210.2</v>
      </c>
      <c r="C21" s="4">
        <f t="shared" si="3"/>
        <v>259.99999999999994</v>
      </c>
      <c r="D21" s="4">
        <f t="shared" si="3"/>
        <v>176.99999999999997</v>
      </c>
    </row>
    <row r="22" spans="1:4" x14ac:dyDescent="0.2">
      <c r="A22" s="2">
        <f t="shared" si="2"/>
        <v>1.6204761904761946</v>
      </c>
      <c r="B22" s="4">
        <f t="shared" si="3"/>
        <v>243.4</v>
      </c>
      <c r="C22" s="4">
        <f t="shared" si="3"/>
        <v>301.49999999999994</v>
      </c>
      <c r="D22" s="4">
        <f t="shared" si="3"/>
        <v>204.66666666666663</v>
      </c>
    </row>
    <row r="23" spans="1:4" x14ac:dyDescent="0.2">
      <c r="A23" s="2">
        <f t="shared" si="2"/>
        <v>1.6402380952380973</v>
      </c>
      <c r="B23" s="4">
        <f t="shared" si="3"/>
        <v>276.60000000000002</v>
      </c>
      <c r="C23" s="4">
        <f t="shared" si="3"/>
        <v>342.99999999999994</v>
      </c>
      <c r="D23" s="4">
        <f t="shared" si="3"/>
        <v>232.33333333333331</v>
      </c>
    </row>
    <row r="24" spans="1:4" x14ac:dyDescent="0.2">
      <c r="A24" s="2">
        <f t="shared" si="2"/>
        <v>1.6560476190476194</v>
      </c>
      <c r="B24" s="4">
        <f t="shared" si="3"/>
        <v>309.8</v>
      </c>
      <c r="C24" s="4">
        <f t="shared" si="3"/>
        <v>384.49999999999994</v>
      </c>
      <c r="D24" s="4">
        <f t="shared" si="3"/>
        <v>260</v>
      </c>
    </row>
    <row r="25" spans="1:4" x14ac:dyDescent="0.2">
      <c r="A25" s="2">
        <f>B$1 * (H16 - $H$4)/($H$16-$H$4)</f>
        <v>1.6600000000000001</v>
      </c>
      <c r="B25" s="4">
        <f t="shared" si="3"/>
        <v>343</v>
      </c>
      <c r="C25" s="4">
        <f t="shared" si="3"/>
        <v>425.99999999999994</v>
      </c>
      <c r="D25" s="4">
        <f t="shared" si="3"/>
        <v>287.66666666666663</v>
      </c>
    </row>
  </sheetData>
  <sortState ref="F4:H16">
    <sortCondition descending="1" ref="F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2017-12-21T19:41:43Z</dcterms:created>
  <dcterms:modified xsi:type="dcterms:W3CDTF">2017-12-22T18:00:09Z</dcterms:modified>
</cp:coreProperties>
</file>