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mitarbakardzhiev/git/knowledge_discovery_game/"/>
    </mc:Choice>
  </mc:AlternateContent>
  <xr:revisionPtr revIDLastSave="0" documentId="13_ncr:1_{520CD75D-2D2B-6C49-B964-DCB87C548A0F}" xr6:coauthVersionLast="47" xr6:coauthVersionMax="47" xr10:uidLastSave="{00000000-0000-0000-0000-000000000000}"/>
  <bookViews>
    <workbookView xWindow="0" yWindow="760" windowWidth="30000" windowHeight="17180" tabRatio="500" xr2:uid="{00000000-000D-0000-FFFF-FFFF00000000}"/>
  </bookViews>
  <sheets>
    <sheet name="4 rounds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9" i="6" l="1"/>
  <c r="R38" i="6"/>
  <c r="R37" i="6"/>
  <c r="R27" i="6"/>
  <c r="R26" i="6"/>
  <c r="R25" i="6"/>
  <c r="R16" i="6"/>
  <c r="R15" i="6"/>
  <c r="R14" i="6"/>
  <c r="R6" i="6"/>
  <c r="R7" i="6"/>
  <c r="R5" i="6"/>
  <c r="F16" i="6"/>
  <c r="G27" i="6"/>
  <c r="H27" i="6"/>
  <c r="I27" i="6"/>
  <c r="J27" i="6"/>
  <c r="K27" i="6"/>
  <c r="L27" i="6"/>
  <c r="M27" i="6"/>
  <c r="N27" i="6"/>
  <c r="O27" i="6"/>
  <c r="F27" i="6"/>
  <c r="M26" i="6"/>
  <c r="F26" i="6"/>
  <c r="G25" i="6"/>
  <c r="H25" i="6"/>
  <c r="I25" i="6"/>
  <c r="J25" i="6"/>
  <c r="K25" i="6"/>
  <c r="L25" i="6"/>
  <c r="M25" i="6"/>
  <c r="N25" i="6"/>
  <c r="O25" i="6"/>
  <c r="F25" i="6"/>
  <c r="O16" i="6"/>
  <c r="M16" i="6"/>
  <c r="K16" i="6"/>
  <c r="I16" i="6"/>
  <c r="N16" i="6"/>
  <c r="L16" i="6"/>
  <c r="J16" i="6"/>
  <c r="H16" i="6"/>
  <c r="G16" i="6"/>
  <c r="O15" i="6"/>
  <c r="M15" i="6"/>
  <c r="K15" i="6"/>
  <c r="I15" i="6"/>
  <c r="N15" i="6"/>
  <c r="L15" i="6"/>
  <c r="J15" i="6"/>
  <c r="H15" i="6"/>
  <c r="F15" i="6"/>
  <c r="G15" i="6"/>
  <c r="G14" i="6"/>
  <c r="H14" i="6"/>
  <c r="I14" i="6"/>
  <c r="J14" i="6"/>
  <c r="K14" i="6"/>
  <c r="L14" i="6"/>
  <c r="M14" i="6"/>
  <c r="N14" i="6"/>
  <c r="O14" i="6"/>
  <c r="F14" i="6"/>
  <c r="G7" i="6"/>
  <c r="H7" i="6"/>
  <c r="I7" i="6"/>
  <c r="J7" i="6"/>
  <c r="K7" i="6"/>
  <c r="L7" i="6"/>
  <c r="M7" i="6"/>
  <c r="N7" i="6"/>
  <c r="O7" i="6"/>
  <c r="F7" i="6"/>
  <c r="O6" i="6"/>
  <c r="N6" i="6"/>
  <c r="M6" i="6"/>
  <c r="L6" i="6"/>
  <c r="K6" i="6"/>
  <c r="J6" i="6"/>
  <c r="I6" i="6"/>
  <c r="H6" i="6"/>
  <c r="G6" i="6"/>
  <c r="G5" i="6"/>
  <c r="H5" i="6" s="1"/>
  <c r="I5" i="6" s="1"/>
  <c r="J5" i="6" s="1"/>
  <c r="K5" i="6" s="1"/>
  <c r="L5" i="6" s="1"/>
  <c r="M5" i="6" s="1"/>
  <c r="N5" i="6" s="1"/>
  <c r="O5" i="6" s="1"/>
  <c r="F6" i="6"/>
  <c r="F5" i="6"/>
  <c r="N39" i="6"/>
  <c r="L39" i="6"/>
  <c r="O39" i="6"/>
  <c r="M39" i="6"/>
  <c r="K39" i="6"/>
  <c r="J39" i="6"/>
  <c r="I39" i="6"/>
  <c r="H39" i="6"/>
  <c r="F39" i="6"/>
  <c r="G39" i="6" s="1"/>
  <c r="F37" i="6"/>
  <c r="G37" i="6" s="1"/>
  <c r="H37" i="6" s="1"/>
  <c r="I37" i="6" s="1"/>
  <c r="J37" i="6" s="1"/>
  <c r="O37" i="6"/>
  <c r="M37" i="6"/>
  <c r="N37" i="6" s="1"/>
  <c r="L37" i="6"/>
  <c r="O26" i="6"/>
  <c r="N26" i="6"/>
  <c r="H26" i="6"/>
  <c r="I26" i="6" s="1"/>
  <c r="J26" i="6" s="1"/>
  <c r="K26" i="6" s="1"/>
  <c r="L26" i="6" s="1"/>
  <c r="G26" i="6"/>
  <c r="I36" i="6"/>
  <c r="J36" i="6" s="1"/>
  <c r="K36" i="6" s="1"/>
  <c r="L36" i="6" s="1"/>
  <c r="M36" i="6" s="1"/>
  <c r="N36" i="6" s="1"/>
  <c r="O36" i="6" s="1"/>
  <c r="I24" i="6"/>
  <c r="J24" i="6" s="1"/>
  <c r="K24" i="6" s="1"/>
  <c r="L24" i="6" s="1"/>
  <c r="M24" i="6" s="1"/>
  <c r="N24" i="6" s="1"/>
  <c r="O24" i="6" s="1"/>
  <c r="I13" i="6" l="1"/>
  <c r="J13" i="6" s="1"/>
  <c r="K13" i="6" s="1"/>
  <c r="L13" i="6" s="1"/>
  <c r="M13" i="6" s="1"/>
  <c r="N13" i="6" s="1"/>
  <c r="O13" i="6" s="1"/>
  <c r="I4" i="6"/>
  <c r="J4" i="6" s="1"/>
  <c r="K4" i="6" s="1"/>
  <c r="L4" i="6" s="1"/>
  <c r="M4" i="6" s="1"/>
  <c r="N4" i="6" s="1"/>
  <c r="O4" i="6" s="1"/>
  <c r="Q39" i="6" l="1"/>
  <c r="S39" i="6" s="1"/>
  <c r="Q27" i="6"/>
  <c r="S27" i="6" s="1"/>
  <c r="Q15" i="6"/>
  <c r="U15" i="6" s="1"/>
  <c r="Q16" i="6"/>
  <c r="S16" i="6" s="1"/>
  <c r="T16" i="6" s="1"/>
  <c r="Q6" i="6"/>
  <c r="S6" i="6" l="1"/>
  <c r="T6" i="6" s="1"/>
  <c r="Q14" i="6"/>
  <c r="Q17" i="6" s="1"/>
  <c r="Q38" i="6"/>
  <c r="S38" i="6" s="1"/>
  <c r="T39" i="6"/>
  <c r="R28" i="6"/>
  <c r="U39" i="6"/>
  <c r="V39" i="6" s="1"/>
  <c r="U27" i="6"/>
  <c r="V27" i="6" s="1"/>
  <c r="T27" i="6"/>
  <c r="Q26" i="6"/>
  <c r="S26" i="6" s="1"/>
  <c r="Q25" i="6"/>
  <c r="R8" i="6"/>
  <c r="W5" i="6" s="1"/>
  <c r="U6" i="6"/>
  <c r="V6" i="6" s="1"/>
  <c r="U16" i="6"/>
  <c r="V16" i="6" s="1"/>
  <c r="Q5" i="6"/>
  <c r="S5" i="6" s="1"/>
  <c r="Q7" i="6"/>
  <c r="S7" i="6" s="1"/>
  <c r="S15" i="6"/>
  <c r="T15" i="6" s="1"/>
  <c r="V15" i="6"/>
  <c r="S9" i="6" l="1"/>
  <c r="R17" i="6"/>
  <c r="Z16" i="6" s="1"/>
  <c r="R40" i="6"/>
  <c r="W37" i="6" s="1"/>
  <c r="Q37" i="6"/>
  <c r="S14" i="6"/>
  <c r="T38" i="6"/>
  <c r="U14" i="6"/>
  <c r="V14" i="6" s="1"/>
  <c r="U38" i="6"/>
  <c r="V38" i="6" s="1"/>
  <c r="W27" i="6"/>
  <c r="X27" i="6" s="1"/>
  <c r="W25" i="6"/>
  <c r="W26" i="6"/>
  <c r="U26" i="6"/>
  <c r="V26" i="6" s="1"/>
  <c r="S25" i="6"/>
  <c r="S29" i="6" s="1"/>
  <c r="Q28" i="6"/>
  <c r="S28" i="6" s="1"/>
  <c r="X26" i="6"/>
  <c r="T26" i="6"/>
  <c r="U25" i="6"/>
  <c r="W6" i="6"/>
  <c r="X6" i="6" s="1"/>
  <c r="W7" i="6"/>
  <c r="U5" i="6"/>
  <c r="Q8" i="6"/>
  <c r="U7" i="6"/>
  <c r="V7" i="6" s="1"/>
  <c r="T7" i="6"/>
  <c r="W16" i="6"/>
  <c r="X16" i="6" s="1"/>
  <c r="Z15" i="6" l="1"/>
  <c r="T14" i="6"/>
  <c r="T17" i="6" s="1"/>
  <c r="V17" i="6" s="1"/>
  <c r="S18" i="6"/>
  <c r="Z37" i="6"/>
  <c r="W38" i="6"/>
  <c r="X38" i="6" s="1"/>
  <c r="W39" i="6"/>
  <c r="X39" i="6" s="1"/>
  <c r="U17" i="6"/>
  <c r="Z39" i="6"/>
  <c r="Z26" i="6"/>
  <c r="Q40" i="6"/>
  <c r="S40" i="6" s="1"/>
  <c r="S37" i="6"/>
  <c r="S41" i="6" s="1"/>
  <c r="Z38" i="6"/>
  <c r="Z14" i="6"/>
  <c r="Z17" i="6" s="1"/>
  <c r="AA17" i="6" s="1"/>
  <c r="W15" i="6"/>
  <c r="X15" i="6" s="1"/>
  <c r="Z27" i="6"/>
  <c r="S17" i="6"/>
  <c r="W14" i="6"/>
  <c r="X14" i="6" s="1"/>
  <c r="Z25" i="6"/>
  <c r="U37" i="6"/>
  <c r="V25" i="6"/>
  <c r="U28" i="6"/>
  <c r="X25" i="6"/>
  <c r="X28" i="6" s="1"/>
  <c r="T25" i="6"/>
  <c r="T28" i="6" s="1"/>
  <c r="V28" i="6" s="1"/>
  <c r="V5" i="6"/>
  <c r="U8" i="6"/>
  <c r="Z7" i="6"/>
  <c r="S8" i="6"/>
  <c r="Z6" i="6"/>
  <c r="Z5" i="6"/>
  <c r="T5" i="6"/>
  <c r="T8" i="6" s="1"/>
  <c r="V8" i="6" s="1"/>
  <c r="X5" i="6"/>
  <c r="X7" i="6"/>
  <c r="Z40" i="6" l="1"/>
  <c r="AA40" i="6" s="1"/>
  <c r="Z28" i="6"/>
  <c r="AA28" i="6" s="1"/>
  <c r="V37" i="6"/>
  <c r="U40" i="6"/>
  <c r="X37" i="6"/>
  <c r="X40" i="6" s="1"/>
  <c r="T37" i="6"/>
  <c r="T40" i="6" s="1"/>
  <c r="V40" i="6" s="1"/>
  <c r="X17" i="6"/>
  <c r="X8" i="6"/>
  <c r="Z8" i="6"/>
  <c r="AA8" i="6" s="1"/>
</calcChain>
</file>

<file path=xl/sharedStrings.xml><?xml version="1.0" encoding="utf-8"?>
<sst xmlns="http://schemas.openxmlformats.org/spreadsheetml/2006/main" count="100" uniqueCount="24">
  <si>
    <t>Days</t>
  </si>
  <si>
    <t>Done</t>
  </si>
  <si>
    <t>KEDE</t>
  </si>
  <si>
    <t>Cards</t>
  </si>
  <si>
    <t>Expert</t>
  </si>
  <si>
    <t>Novice</t>
  </si>
  <si>
    <t>Competent</t>
  </si>
  <si>
    <t>In progress</t>
  </si>
  <si>
    <t>Existing knowledge</t>
  </si>
  <si>
    <t>Questions (q)</t>
  </si>
  <si>
    <t>Weight</t>
  </si>
  <si>
    <t>Avg H</t>
  </si>
  <si>
    <t>KEDE (H)</t>
  </si>
  <si>
    <t>KEDE (S)</t>
  </si>
  <si>
    <t>Avg H (S)</t>
  </si>
  <si>
    <t>Avg H (KEDE)</t>
  </si>
  <si>
    <t>Team avg</t>
  </si>
  <si>
    <t>Card H</t>
  </si>
  <si>
    <t>Backlog</t>
  </si>
  <si>
    <t>Sum H</t>
  </si>
  <si>
    <t>Feelings</t>
  </si>
  <si>
    <t>Boredom</t>
  </si>
  <si>
    <t>Anxiety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</si>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</sst>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/>
    <xf numFmtId="0" fontId="3" fillId="2" borderId="0" xfId="0" applyFont="1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165" fontId="0" fillId="2" borderId="2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2" borderId="15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2" borderId="17" xfId="0" applyNumberFormat="1" applyFill="1" applyBorder="1"/>
    <xf numFmtId="165" fontId="0" fillId="2" borderId="19" xfId="0" applyNumberForma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7" xfId="0" applyBorder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2" fontId="3" fillId="0" borderId="7" xfId="0" applyNumberFormat="1" applyFont="1" applyBorder="1"/>
    <xf numFmtId="2" fontId="0" fillId="0" borderId="7" xfId="0" applyNumberFormat="1" applyBorder="1"/>
    <xf numFmtId="0" fontId="3" fillId="0" borderId="26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10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DBF1-FC26-8844-8E36-1C4B763C22B4}">
  <dimension ref="A2:AA41"/>
  <sheetViews>
    <sheetView tabSelected="1" topLeftCell="G23" zoomScale="125" zoomScaleNormal="125" workbookViewId="0">
      <selection activeCell="P36" sqref="P36"/>
    </sheetView>
  </sheetViews>
  <sheetFormatPr baseColWidth="10" defaultRowHeight="16" x14ac:dyDescent="0.2"/>
  <cols>
    <col min="2" max="2" width="27.1640625" customWidth="1"/>
    <col min="3" max="3" width="14.5" customWidth="1"/>
    <col min="4" max="4" width="22.1640625" customWidth="1"/>
    <col min="5" max="5" width="29.83203125" bestFit="1" customWidth="1"/>
    <col min="16" max="16" width="10.83203125" style="41"/>
    <col min="22" max="22" width="17.6640625" customWidth="1"/>
    <col min="27" max="27" width="14.5" customWidth="1"/>
  </cols>
  <sheetData>
    <row r="2" spans="1:27" ht="47" x14ac:dyDescent="0.55000000000000004">
      <c r="F2" s="50" t="s">
        <v>1</v>
      </c>
      <c r="G2" s="50"/>
      <c r="H2" s="50"/>
      <c r="I2" s="50"/>
      <c r="J2" s="50"/>
      <c r="K2" s="50"/>
      <c r="L2" s="50"/>
      <c r="M2" s="50"/>
      <c r="N2" s="50"/>
      <c r="O2" s="50"/>
      <c r="P2" s="37"/>
    </row>
    <row r="3" spans="1:27" ht="17" thickBot="1" x14ac:dyDescent="0.25">
      <c r="F3" s="51" t="s">
        <v>0</v>
      </c>
      <c r="G3" s="51"/>
      <c r="H3" s="51"/>
      <c r="I3" s="51"/>
      <c r="J3" s="51"/>
      <c r="K3" s="51"/>
      <c r="L3" s="51"/>
      <c r="M3" s="51"/>
      <c r="N3" s="51"/>
      <c r="O3" s="51"/>
      <c r="P3" s="38"/>
    </row>
    <row r="4" spans="1:27" ht="47" x14ac:dyDescent="0.55000000000000004">
      <c r="B4" t="s">
        <v>8</v>
      </c>
      <c r="C4" s="2" t="s">
        <v>17</v>
      </c>
      <c r="D4" s="36" t="s">
        <v>18</v>
      </c>
      <c r="E4" s="36" t="s">
        <v>7</v>
      </c>
      <c r="F4" s="35">
        <v>1</v>
      </c>
      <c r="G4" s="35">
        <v>2</v>
      </c>
      <c r="H4" s="35">
        <v>3</v>
      </c>
      <c r="I4" s="35">
        <f>H4+1</f>
        <v>4</v>
      </c>
      <c r="J4" s="35">
        <f t="shared" ref="J4:N5" si="0">I4+1</f>
        <v>5</v>
      </c>
      <c r="K4" s="35">
        <f t="shared" si="0"/>
        <v>6</v>
      </c>
      <c r="L4" s="35">
        <f t="shared" si="0"/>
        <v>7</v>
      </c>
      <c r="M4" s="35">
        <f>L4+1</f>
        <v>8</v>
      </c>
      <c r="N4" s="35">
        <f t="shared" si="0"/>
        <v>9</v>
      </c>
      <c r="O4" s="35">
        <f>N4+1</f>
        <v>10</v>
      </c>
      <c r="P4" s="39" t="s">
        <v>20</v>
      </c>
      <c r="Q4" s="7" t="s">
        <v>9</v>
      </c>
      <c r="R4" s="11" t="s">
        <v>3</v>
      </c>
      <c r="S4" s="8" t="s">
        <v>14</v>
      </c>
      <c r="T4" s="7" t="s">
        <v>12</v>
      </c>
      <c r="U4" s="15" t="s">
        <v>13</v>
      </c>
      <c r="V4" s="8" t="s">
        <v>15</v>
      </c>
      <c r="W4" s="7" t="s">
        <v>10</v>
      </c>
      <c r="X4" s="14" t="s">
        <v>11</v>
      </c>
      <c r="Y4" s="3"/>
      <c r="Z4" s="17" t="s">
        <v>2</v>
      </c>
      <c r="AA4" s="8" t="s">
        <v>11</v>
      </c>
    </row>
    <row r="5" spans="1:27" ht="17" thickBot="1" x14ac:dyDescent="0.25">
      <c r="A5" s="34" t="s">
        <v>5</v>
      </c>
      <c r="B5" s="1">
        <v>1</v>
      </c>
      <c r="C5" s="32">
        <v>10</v>
      </c>
      <c r="F5" s="40">
        <f>B5</f>
        <v>1</v>
      </c>
      <c r="G5" s="40">
        <f>F5+1</f>
        <v>2</v>
      </c>
      <c r="H5" s="40">
        <f t="shared" ref="H5:I5" si="1">G5+1</f>
        <v>3</v>
      </c>
      <c r="I5" s="40">
        <f t="shared" si="1"/>
        <v>4</v>
      </c>
      <c r="J5" s="40">
        <f t="shared" si="0"/>
        <v>5</v>
      </c>
      <c r="K5" s="40">
        <f t="shared" si="0"/>
        <v>6</v>
      </c>
      <c r="L5" s="40">
        <f t="shared" si="0"/>
        <v>7</v>
      </c>
      <c r="M5" s="40">
        <f t="shared" ref="M5" si="2">L5+1</f>
        <v>8</v>
      </c>
      <c r="N5" s="40">
        <f t="shared" si="0"/>
        <v>9</v>
      </c>
      <c r="O5" s="40">
        <f>N5+1</f>
        <v>10</v>
      </c>
      <c r="P5" s="53" t="s">
        <v>22</v>
      </c>
      <c r="Q5" s="9">
        <f>O$4-R5</f>
        <v>9</v>
      </c>
      <c r="R5" s="6">
        <f>COUNTIF(F5:O5,"&gt;="&amp;C5)</f>
        <v>1</v>
      </c>
      <c r="S5" s="4">
        <f>Q5/R5</f>
        <v>9</v>
      </c>
      <c r="T5" s="12">
        <f>100/(1+S5)</f>
        <v>10</v>
      </c>
      <c r="U5" s="16">
        <f>100*R5/(Q5+R5)</f>
        <v>10</v>
      </c>
      <c r="V5" s="4">
        <f>(100/U5)-1</f>
        <v>9</v>
      </c>
      <c r="W5" s="9">
        <f>R5/R$8</f>
        <v>6.25E-2</v>
      </c>
      <c r="X5" s="10">
        <f>S5*W5</f>
        <v>0.5625</v>
      </c>
      <c r="Y5" s="3"/>
      <c r="Z5" s="13">
        <f>100*R5/(Q$8+R$8)</f>
        <v>3.3333333333333335</v>
      </c>
      <c r="AA5" s="5"/>
    </row>
    <row r="6" spans="1:27" ht="17" thickBot="1" x14ac:dyDescent="0.25">
      <c r="A6" s="33" t="s">
        <v>6</v>
      </c>
      <c r="B6" s="1">
        <v>4</v>
      </c>
      <c r="C6" s="33">
        <v>5</v>
      </c>
      <c r="F6" s="40">
        <f>B6</f>
        <v>4</v>
      </c>
      <c r="G6" s="40">
        <f>F6+1</f>
        <v>5</v>
      </c>
      <c r="H6" s="49">
        <f>B6</f>
        <v>4</v>
      </c>
      <c r="I6" s="40">
        <f>H6+1</f>
        <v>5</v>
      </c>
      <c r="J6" s="49">
        <f>B6</f>
        <v>4</v>
      </c>
      <c r="K6" s="40">
        <f>J6+1</f>
        <v>5</v>
      </c>
      <c r="L6" s="49">
        <f>B6</f>
        <v>4</v>
      </c>
      <c r="M6" s="40">
        <f>L6+1</f>
        <v>5</v>
      </c>
      <c r="N6" s="49">
        <f>B6</f>
        <v>4</v>
      </c>
      <c r="O6" s="40">
        <f>N6+1</f>
        <v>5</v>
      </c>
      <c r="P6" s="54" t="s">
        <v>23</v>
      </c>
      <c r="Q6" s="9">
        <f t="shared" ref="Q6:Q7" si="3">O$4-R6</f>
        <v>5</v>
      </c>
      <c r="R6" s="6">
        <f t="shared" ref="R6:R7" si="4">COUNTIF(F6:O6,"&gt;="&amp;C6)</f>
        <v>5</v>
      </c>
      <c r="S6" s="4">
        <f t="shared" ref="S6:S7" si="5">Q6/R6</f>
        <v>1</v>
      </c>
      <c r="T6" s="12">
        <f>100/(1+S6)</f>
        <v>50</v>
      </c>
      <c r="U6" s="16">
        <f t="shared" ref="U6:U7" si="6">100*R6/(Q6+R6)</f>
        <v>50</v>
      </c>
      <c r="V6" s="4">
        <f t="shared" ref="V6:V7" si="7">(100/U6)-1</f>
        <v>1</v>
      </c>
      <c r="W6" s="9">
        <f>R6/R$8</f>
        <v>0.3125</v>
      </c>
      <c r="X6" s="10">
        <f>S6*W6</f>
        <v>0.3125</v>
      </c>
      <c r="Y6" s="3"/>
      <c r="Z6" s="13">
        <f t="shared" ref="Z6:Z7" si="8">100*R6/(Q$8+R$8)</f>
        <v>16.666666666666668</v>
      </c>
      <c r="AA6" s="5"/>
    </row>
    <row r="7" spans="1:27" ht="17" thickBot="1" x14ac:dyDescent="0.25">
      <c r="A7" s="32" t="s">
        <v>4</v>
      </c>
      <c r="B7" s="1">
        <v>9</v>
      </c>
      <c r="C7" s="34">
        <v>0</v>
      </c>
      <c r="F7" s="40">
        <f>$B7</f>
        <v>9</v>
      </c>
      <c r="G7" s="40">
        <f t="shared" ref="G7:O7" si="9">$B7</f>
        <v>9</v>
      </c>
      <c r="H7" s="40">
        <f t="shared" si="9"/>
        <v>9</v>
      </c>
      <c r="I7" s="40">
        <f t="shared" si="9"/>
        <v>9</v>
      </c>
      <c r="J7" s="40">
        <f t="shared" si="9"/>
        <v>9</v>
      </c>
      <c r="K7" s="40">
        <f t="shared" si="9"/>
        <v>9</v>
      </c>
      <c r="L7" s="40">
        <f t="shared" si="9"/>
        <v>9</v>
      </c>
      <c r="M7" s="40">
        <f t="shared" si="9"/>
        <v>9</v>
      </c>
      <c r="N7" s="40">
        <f t="shared" si="9"/>
        <v>9</v>
      </c>
      <c r="O7" s="40">
        <f t="shared" si="9"/>
        <v>9</v>
      </c>
      <c r="P7" s="52" t="s">
        <v>21</v>
      </c>
      <c r="Q7" s="9">
        <f t="shared" si="3"/>
        <v>0</v>
      </c>
      <c r="R7" s="6">
        <f t="shared" si="4"/>
        <v>10</v>
      </c>
      <c r="S7" s="19">
        <f t="shared" si="5"/>
        <v>0</v>
      </c>
      <c r="T7" s="20">
        <f>100/(1+S7)</f>
        <v>100</v>
      </c>
      <c r="U7" s="21">
        <f t="shared" si="6"/>
        <v>100</v>
      </c>
      <c r="V7" s="19">
        <f t="shared" si="7"/>
        <v>0</v>
      </c>
      <c r="W7" s="18">
        <f>R7/R$8</f>
        <v>0.625</v>
      </c>
      <c r="X7" s="22">
        <f>S7*W7</f>
        <v>0</v>
      </c>
      <c r="Y7" s="3"/>
      <c r="Z7" s="23">
        <f t="shared" si="8"/>
        <v>33.333333333333336</v>
      </c>
      <c r="AA7" s="19"/>
    </row>
    <row r="8" spans="1:27" ht="17" thickBot="1" x14ac:dyDescent="0.25">
      <c r="P8" s="24" t="s">
        <v>16</v>
      </c>
      <c r="Q8" s="25">
        <f>SUM(Q5:Q7)</f>
        <v>14</v>
      </c>
      <c r="R8" s="26">
        <f>SUM(R5:R7)</f>
        <v>16</v>
      </c>
      <c r="S8" s="27">
        <f>Q8/R8</f>
        <v>0.875</v>
      </c>
      <c r="T8" s="25">
        <f>AVERAGE(T5:T7)</f>
        <v>53.333333333333336</v>
      </c>
      <c r="U8" s="25">
        <f>AVERAGE(U5:U7)</f>
        <v>53.333333333333336</v>
      </c>
      <c r="V8" s="27">
        <f>(100/T8)-1</f>
        <v>0.875</v>
      </c>
      <c r="W8" s="25"/>
      <c r="X8" s="28">
        <f>SUM(X5:X7)</f>
        <v>0.875</v>
      </c>
      <c r="Y8" s="29"/>
      <c r="Z8" s="30">
        <f>SUM(Z5:Z7)</f>
        <v>53.333333333333336</v>
      </c>
      <c r="AA8" s="31">
        <f>(100/Z8)-1</f>
        <v>0.875</v>
      </c>
    </row>
    <row r="9" spans="1:27" ht="17" thickBot="1" x14ac:dyDescent="0.25">
      <c r="P9" s="3"/>
      <c r="Q9" s="3"/>
      <c r="R9" s="47" t="s">
        <v>19</v>
      </c>
      <c r="S9" s="44">
        <f>SUM(S5:S7)</f>
        <v>10</v>
      </c>
      <c r="T9" s="3"/>
      <c r="U9" s="3"/>
      <c r="V9" s="45"/>
      <c r="W9" s="3"/>
      <c r="X9" s="45"/>
      <c r="Y9" s="45"/>
      <c r="Z9" s="45"/>
      <c r="AA9" s="3"/>
    </row>
    <row r="10" spans="1:27" x14ac:dyDescent="0.2">
      <c r="P10" s="3"/>
      <c r="Q10" s="3"/>
      <c r="R10" s="3"/>
      <c r="S10" s="46"/>
      <c r="T10" s="3"/>
      <c r="U10" s="3"/>
      <c r="V10" s="45"/>
      <c r="W10" s="3"/>
      <c r="X10" s="45"/>
      <c r="Y10" s="45"/>
      <c r="Z10" s="45"/>
      <c r="AA10" s="3"/>
    </row>
    <row r="11" spans="1:27" ht="47" x14ac:dyDescent="0.55000000000000004">
      <c r="F11" s="50" t="s">
        <v>1</v>
      </c>
      <c r="G11" s="50"/>
      <c r="H11" s="50"/>
      <c r="I11" s="50"/>
      <c r="J11" s="50"/>
      <c r="K11" s="50"/>
      <c r="L11" s="50"/>
      <c r="M11" s="50"/>
      <c r="N11" s="50"/>
      <c r="O11" s="50"/>
      <c r="P11" s="37"/>
    </row>
    <row r="12" spans="1:27" ht="17" thickBot="1" x14ac:dyDescent="0.25">
      <c r="F12" s="51" t="s">
        <v>0</v>
      </c>
      <c r="G12" s="51"/>
      <c r="H12" s="51"/>
      <c r="I12" s="51"/>
      <c r="J12" s="51"/>
      <c r="K12" s="51"/>
      <c r="L12" s="51"/>
      <c r="M12" s="51"/>
      <c r="N12" s="51"/>
      <c r="O12" s="51"/>
      <c r="P12" s="38"/>
    </row>
    <row r="13" spans="1:27" ht="47" x14ac:dyDescent="0.55000000000000004">
      <c r="B13" t="s">
        <v>8</v>
      </c>
      <c r="C13" s="2" t="s">
        <v>17</v>
      </c>
      <c r="D13" s="36" t="s">
        <v>18</v>
      </c>
      <c r="E13" s="36" t="s">
        <v>7</v>
      </c>
      <c r="F13">
        <v>1</v>
      </c>
      <c r="G13">
        <v>2</v>
      </c>
      <c r="H13">
        <v>3</v>
      </c>
      <c r="I13">
        <f>H13+1</f>
        <v>4</v>
      </c>
      <c r="J13">
        <f t="shared" ref="J13:L13" si="10">I13+1</f>
        <v>5</v>
      </c>
      <c r="K13">
        <f t="shared" si="10"/>
        <v>6</v>
      </c>
      <c r="L13">
        <f t="shared" si="10"/>
        <v>7</v>
      </c>
      <c r="M13">
        <f>L13+1</f>
        <v>8</v>
      </c>
      <c r="N13">
        <f t="shared" ref="N13" si="11">M13+1</f>
        <v>9</v>
      </c>
      <c r="O13">
        <f>N13+1</f>
        <v>10</v>
      </c>
      <c r="P13" s="39" t="s">
        <v>20</v>
      </c>
      <c r="Q13" s="7" t="s">
        <v>9</v>
      </c>
      <c r="R13" s="11" t="s">
        <v>3</v>
      </c>
      <c r="S13" s="8" t="s">
        <v>14</v>
      </c>
      <c r="T13" s="7" t="s">
        <v>12</v>
      </c>
      <c r="U13" s="15" t="s">
        <v>13</v>
      </c>
      <c r="V13" s="8" t="s">
        <v>15</v>
      </c>
      <c r="W13" s="7" t="s">
        <v>10</v>
      </c>
      <c r="X13" s="14" t="s">
        <v>11</v>
      </c>
      <c r="Y13" s="3"/>
      <c r="Z13" s="17" t="s">
        <v>2</v>
      </c>
      <c r="AA13" s="8" t="s">
        <v>11</v>
      </c>
    </row>
    <row r="14" spans="1:27" ht="17" thickBot="1" x14ac:dyDescent="0.25">
      <c r="A14" s="34" t="s">
        <v>5</v>
      </c>
      <c r="B14" s="1">
        <v>1</v>
      </c>
      <c r="C14" s="34">
        <v>0</v>
      </c>
      <c r="F14" s="40">
        <f>$B14</f>
        <v>1</v>
      </c>
      <c r="G14" s="40">
        <f t="shared" ref="G14:O14" si="12">$B14</f>
        <v>1</v>
      </c>
      <c r="H14" s="40">
        <f t="shared" si="12"/>
        <v>1</v>
      </c>
      <c r="I14" s="40">
        <f t="shared" si="12"/>
        <v>1</v>
      </c>
      <c r="J14" s="40">
        <f t="shared" si="12"/>
        <v>1</v>
      </c>
      <c r="K14" s="40">
        <f t="shared" si="12"/>
        <v>1</v>
      </c>
      <c r="L14" s="40">
        <f t="shared" si="12"/>
        <v>1</v>
      </c>
      <c r="M14" s="40">
        <f t="shared" si="12"/>
        <v>1</v>
      </c>
      <c r="N14" s="40">
        <f t="shared" si="12"/>
        <v>1</v>
      </c>
      <c r="O14" s="40">
        <f t="shared" si="12"/>
        <v>1</v>
      </c>
      <c r="P14" s="52" t="s">
        <v>21</v>
      </c>
      <c r="Q14" s="9">
        <f>O$13-R14</f>
        <v>0</v>
      </c>
      <c r="R14" s="6">
        <f>COUNTIF(F14:O14,"&gt;="&amp;C14)</f>
        <v>10</v>
      </c>
      <c r="S14" s="4">
        <f>Q14/R14</f>
        <v>0</v>
      </c>
      <c r="T14" s="12">
        <f>100/(1+S14)</f>
        <v>100</v>
      </c>
      <c r="U14" s="16">
        <f>100*R14/(Q14+R14)</f>
        <v>100</v>
      </c>
      <c r="V14" s="4">
        <f>(100/U14)-1</f>
        <v>0</v>
      </c>
      <c r="W14" s="9">
        <f>R14/R$17</f>
        <v>0.5</v>
      </c>
      <c r="X14" s="10">
        <f>S14*W14</f>
        <v>0</v>
      </c>
      <c r="Y14" s="3"/>
      <c r="Z14" s="13">
        <f>100*R14/(Q$17+R$17)</f>
        <v>33.333333333333336</v>
      </c>
      <c r="AA14" s="5"/>
    </row>
    <row r="15" spans="1:27" ht="17" thickBot="1" x14ac:dyDescent="0.25">
      <c r="A15" s="33" t="s">
        <v>6</v>
      </c>
      <c r="B15" s="1">
        <v>4</v>
      </c>
      <c r="C15" s="33">
        <v>5</v>
      </c>
      <c r="F15" s="49">
        <f>$B15</f>
        <v>4</v>
      </c>
      <c r="G15" s="40">
        <f>F15+1</f>
        <v>5</v>
      </c>
      <c r="H15" s="49">
        <f>$B15</f>
        <v>4</v>
      </c>
      <c r="I15" s="40">
        <f>H15+1</f>
        <v>5</v>
      </c>
      <c r="J15" s="49">
        <f>$B15</f>
        <v>4</v>
      </c>
      <c r="K15" s="40">
        <f>J15+1</f>
        <v>5</v>
      </c>
      <c r="L15" s="49">
        <f>$B15</f>
        <v>4</v>
      </c>
      <c r="M15" s="40">
        <f>L15+1</f>
        <v>5</v>
      </c>
      <c r="N15" s="49">
        <f>$B15</f>
        <v>4</v>
      </c>
      <c r="O15" s="40">
        <f>N15+1</f>
        <v>5</v>
      </c>
      <c r="P15" s="54" t="s">
        <v>23</v>
      </c>
      <c r="Q15" s="9">
        <f t="shared" ref="Q15:Q16" si="13">O$13-R15</f>
        <v>5</v>
      </c>
      <c r="R15" s="6">
        <f t="shared" ref="R15:R16" si="14">COUNTIF(F15:O15,"&gt;="&amp;C15)</f>
        <v>5</v>
      </c>
      <c r="S15" s="4">
        <f t="shared" ref="S15:S16" si="15">Q15/R15</f>
        <v>1</v>
      </c>
      <c r="T15" s="12">
        <f>100/(1+S15)</f>
        <v>50</v>
      </c>
      <c r="U15" s="16">
        <f t="shared" ref="U15:U16" si="16">100*R15/(Q15+R15)</f>
        <v>50</v>
      </c>
      <c r="V15" s="4">
        <f t="shared" ref="V15:V16" si="17">(100/U15)-1</f>
        <v>1</v>
      </c>
      <c r="W15" s="9">
        <f>R15/R$17</f>
        <v>0.25</v>
      </c>
      <c r="X15" s="10">
        <f>S15*W15</f>
        <v>0.25</v>
      </c>
      <c r="Y15" s="3"/>
      <c r="Z15" s="13">
        <f>100*R15/(Q$17+R$17)</f>
        <v>16.666666666666668</v>
      </c>
      <c r="AA15" s="5"/>
    </row>
    <row r="16" spans="1:27" ht="17" thickBot="1" x14ac:dyDescent="0.25">
      <c r="A16" s="32" t="s">
        <v>4</v>
      </c>
      <c r="B16" s="1">
        <v>9</v>
      </c>
      <c r="C16" s="32">
        <v>10</v>
      </c>
      <c r="F16" s="49">
        <f>B16</f>
        <v>9</v>
      </c>
      <c r="G16" s="40">
        <f>F16+1</f>
        <v>10</v>
      </c>
      <c r="H16" s="49">
        <f>$B16</f>
        <v>9</v>
      </c>
      <c r="I16" s="40">
        <f>H16+1</f>
        <v>10</v>
      </c>
      <c r="J16" s="49">
        <f>$B16</f>
        <v>9</v>
      </c>
      <c r="K16" s="40">
        <f>J16+1</f>
        <v>10</v>
      </c>
      <c r="L16" s="49">
        <f>$B16</f>
        <v>9</v>
      </c>
      <c r="M16" s="40">
        <f>L16+1</f>
        <v>10</v>
      </c>
      <c r="N16" s="49">
        <f>$B16</f>
        <v>9</v>
      </c>
      <c r="O16" s="40">
        <f>N16+1</f>
        <v>10</v>
      </c>
      <c r="P16" s="54" t="s">
        <v>23</v>
      </c>
      <c r="Q16" s="9">
        <f t="shared" si="13"/>
        <v>5</v>
      </c>
      <c r="R16" s="6">
        <f t="shared" si="14"/>
        <v>5</v>
      </c>
      <c r="S16" s="19">
        <f t="shared" si="15"/>
        <v>1</v>
      </c>
      <c r="T16" s="20">
        <f>100/(1+S16)</f>
        <v>50</v>
      </c>
      <c r="U16" s="21">
        <f t="shared" si="16"/>
        <v>50</v>
      </c>
      <c r="V16" s="19">
        <f t="shared" si="17"/>
        <v>1</v>
      </c>
      <c r="W16" s="18">
        <f>R16/R$17</f>
        <v>0.25</v>
      </c>
      <c r="X16" s="22">
        <f>S16*W16</f>
        <v>0.25</v>
      </c>
      <c r="Y16" s="3"/>
      <c r="Z16" s="23">
        <f>100*R16/(Q$17+R$17)</f>
        <v>16.666666666666668</v>
      </c>
      <c r="AA16" s="19"/>
    </row>
    <row r="17" spans="1:27" ht="17" thickBot="1" x14ac:dyDescent="0.25">
      <c r="P17" s="24" t="s">
        <v>16</v>
      </c>
      <c r="Q17" s="25">
        <f>SUM(Q14:Q16)</f>
        <v>10</v>
      </c>
      <c r="R17" s="26">
        <f>SUM(R14:R16)</f>
        <v>20</v>
      </c>
      <c r="S17" s="27">
        <f>Q17/R17</f>
        <v>0.5</v>
      </c>
      <c r="T17" s="25">
        <f>AVERAGE(T14:T16)</f>
        <v>66.666666666666671</v>
      </c>
      <c r="U17" s="25">
        <f>AVERAGE(U14:U16)</f>
        <v>66.666666666666671</v>
      </c>
      <c r="V17" s="27">
        <f>(100/T17)-1</f>
        <v>0.5</v>
      </c>
      <c r="W17" s="25"/>
      <c r="X17" s="28">
        <f>SUM(X14:X16)</f>
        <v>0.5</v>
      </c>
      <c r="Y17" s="29"/>
      <c r="Z17" s="30">
        <f>SUM(Z14:Z16)</f>
        <v>66.666666666666671</v>
      </c>
      <c r="AA17" s="31">
        <f>(100/Z17)-1</f>
        <v>0.5</v>
      </c>
    </row>
    <row r="18" spans="1:27" ht="17" thickBot="1" x14ac:dyDescent="0.25">
      <c r="R18" s="47" t="s">
        <v>19</v>
      </c>
      <c r="S18" s="44">
        <f>SUM(S14:S16)</f>
        <v>2</v>
      </c>
    </row>
    <row r="22" spans="1:27" ht="47" x14ac:dyDescent="0.55000000000000004">
      <c r="F22" s="50" t="s">
        <v>1</v>
      </c>
      <c r="G22" s="50"/>
      <c r="H22" s="50"/>
      <c r="I22" s="50"/>
      <c r="J22" s="50"/>
      <c r="K22" s="50"/>
      <c r="L22" s="50"/>
      <c r="M22" s="50"/>
      <c r="N22" s="50"/>
      <c r="O22" s="50"/>
      <c r="P22" s="37"/>
    </row>
    <row r="23" spans="1:27" ht="17" thickBot="1" x14ac:dyDescent="0.25">
      <c r="F23" s="51" t="s">
        <v>0</v>
      </c>
      <c r="G23" s="51"/>
      <c r="H23" s="51"/>
      <c r="I23" s="51"/>
      <c r="J23" s="51"/>
      <c r="K23" s="51"/>
      <c r="L23" s="51"/>
      <c r="M23" s="51"/>
      <c r="N23" s="51"/>
      <c r="O23" s="51"/>
      <c r="P23" s="38"/>
    </row>
    <row r="24" spans="1:27" ht="47" x14ac:dyDescent="0.55000000000000004">
      <c r="B24" t="s">
        <v>8</v>
      </c>
      <c r="C24" s="2" t="s">
        <v>17</v>
      </c>
      <c r="D24" s="36" t="s">
        <v>18</v>
      </c>
      <c r="E24" s="36" t="s">
        <v>7</v>
      </c>
      <c r="F24">
        <v>1</v>
      </c>
      <c r="G24">
        <v>2</v>
      </c>
      <c r="H24">
        <v>3</v>
      </c>
      <c r="I24">
        <f>H24+1</f>
        <v>4</v>
      </c>
      <c r="J24">
        <f t="shared" ref="J24" si="18">I24+1</f>
        <v>5</v>
      </c>
      <c r="K24">
        <f t="shared" ref="K24" si="19">J24+1</f>
        <v>6</v>
      </c>
      <c r="L24">
        <f t="shared" ref="L24" si="20">K24+1</f>
        <v>7</v>
      </c>
      <c r="M24">
        <f>L24+1</f>
        <v>8</v>
      </c>
      <c r="N24">
        <f t="shared" ref="N24" si="21">M24+1</f>
        <v>9</v>
      </c>
      <c r="O24">
        <f>N24+1</f>
        <v>10</v>
      </c>
      <c r="P24" s="39" t="s">
        <v>20</v>
      </c>
      <c r="Q24" s="7" t="s">
        <v>9</v>
      </c>
      <c r="R24" s="11" t="s">
        <v>3</v>
      </c>
      <c r="S24" s="8" t="s">
        <v>14</v>
      </c>
      <c r="T24" s="7" t="s">
        <v>12</v>
      </c>
      <c r="U24" s="15" t="s">
        <v>13</v>
      </c>
      <c r="V24" s="8" t="s">
        <v>15</v>
      </c>
      <c r="W24" s="7" t="s">
        <v>10</v>
      </c>
      <c r="X24" s="14" t="s">
        <v>11</v>
      </c>
      <c r="Y24" s="3"/>
      <c r="Z24" s="17" t="s">
        <v>2</v>
      </c>
      <c r="AA24" s="8" t="s">
        <v>11</v>
      </c>
    </row>
    <row r="25" spans="1:27" ht="17" thickBot="1" x14ac:dyDescent="0.25">
      <c r="A25" s="34" t="s">
        <v>5</v>
      </c>
      <c r="B25" s="1">
        <v>1</v>
      </c>
      <c r="C25" s="34">
        <v>0</v>
      </c>
      <c r="F25" s="40">
        <f>$B25</f>
        <v>1</v>
      </c>
      <c r="G25" s="40">
        <f t="shared" ref="G25:O25" si="22">$B25</f>
        <v>1</v>
      </c>
      <c r="H25" s="40">
        <f t="shared" si="22"/>
        <v>1</v>
      </c>
      <c r="I25" s="40">
        <f t="shared" si="22"/>
        <v>1</v>
      </c>
      <c r="J25" s="40">
        <f t="shared" si="22"/>
        <v>1</v>
      </c>
      <c r="K25" s="40">
        <f t="shared" si="22"/>
        <v>1</v>
      </c>
      <c r="L25" s="40">
        <f t="shared" si="22"/>
        <v>1</v>
      </c>
      <c r="M25" s="40">
        <f t="shared" si="22"/>
        <v>1</v>
      </c>
      <c r="N25" s="40">
        <f t="shared" si="22"/>
        <v>1</v>
      </c>
      <c r="O25" s="40">
        <f t="shared" si="22"/>
        <v>1</v>
      </c>
      <c r="P25" s="52" t="s">
        <v>21</v>
      </c>
      <c r="Q25" s="9">
        <f>O$13-R25</f>
        <v>0</v>
      </c>
      <c r="R25" s="6">
        <f>COUNTIF(F25:O25,"&gt;="&amp;C25)</f>
        <v>10</v>
      </c>
      <c r="S25" s="4">
        <f>Q25/R25</f>
        <v>0</v>
      </c>
      <c r="T25" s="12">
        <f>100/(1+S25)</f>
        <v>100</v>
      </c>
      <c r="U25" s="16">
        <f>100*R25/(Q25+R25)</f>
        <v>100</v>
      </c>
      <c r="V25" s="4">
        <f>(100/U25)-1</f>
        <v>0</v>
      </c>
      <c r="W25" s="9">
        <f>R25/R$28</f>
        <v>0.47619047619047616</v>
      </c>
      <c r="X25" s="10">
        <f>S25*W25</f>
        <v>0</v>
      </c>
      <c r="Y25" s="3"/>
      <c r="Z25" s="13">
        <f>100*R25/(Q$17+R$17)</f>
        <v>33.333333333333336</v>
      </c>
      <c r="AA25" s="5"/>
    </row>
    <row r="26" spans="1:27" ht="17" thickBot="1" x14ac:dyDescent="0.25">
      <c r="A26" s="33" t="s">
        <v>6</v>
      </c>
      <c r="B26" s="1">
        <v>4</v>
      </c>
      <c r="C26" s="32">
        <v>10</v>
      </c>
      <c r="F26" s="49">
        <f>B26</f>
        <v>4</v>
      </c>
      <c r="G26" s="49">
        <f>F26+1</f>
        <v>5</v>
      </c>
      <c r="H26" s="49">
        <f t="shared" ref="H26:K26" si="23">G26+1</f>
        <v>6</v>
      </c>
      <c r="I26" s="49">
        <f t="shared" si="23"/>
        <v>7</v>
      </c>
      <c r="J26" s="49">
        <f t="shared" si="23"/>
        <v>8</v>
      </c>
      <c r="K26" s="49">
        <f t="shared" si="23"/>
        <v>9</v>
      </c>
      <c r="L26" s="40">
        <f>K26+1</f>
        <v>10</v>
      </c>
      <c r="M26" s="49">
        <f>B26</f>
        <v>4</v>
      </c>
      <c r="N26" s="49">
        <f>M26+1</f>
        <v>5</v>
      </c>
      <c r="O26" s="49">
        <f>N26+1</f>
        <v>6</v>
      </c>
      <c r="P26" s="53" t="s">
        <v>22</v>
      </c>
      <c r="Q26" s="9">
        <f t="shared" ref="Q26:Q27" si="24">O$13-R26</f>
        <v>9</v>
      </c>
      <c r="R26" s="6">
        <f t="shared" ref="R26:R27" si="25">COUNTIF(F26:O26,"&gt;="&amp;C26)</f>
        <v>1</v>
      </c>
      <c r="S26" s="4">
        <f t="shared" ref="S26:S27" si="26">Q26/R26</f>
        <v>9</v>
      </c>
      <c r="T26" s="12">
        <f>100/(1+S26)</f>
        <v>10</v>
      </c>
      <c r="U26" s="16">
        <f t="shared" ref="U26:U27" si="27">100*R26/(Q26+R26)</f>
        <v>10</v>
      </c>
      <c r="V26" s="4">
        <f t="shared" ref="V26:V27" si="28">(100/U26)-1</f>
        <v>9</v>
      </c>
      <c r="W26" s="9">
        <f t="shared" ref="W26:W27" si="29">R26/R$28</f>
        <v>4.7619047619047616E-2</v>
      </c>
      <c r="X26" s="10">
        <f>S26*W26</f>
        <v>0.42857142857142855</v>
      </c>
      <c r="Y26" s="3"/>
      <c r="Z26" s="13">
        <f>100*R26/(Q$17+R$17)</f>
        <v>3.3333333333333335</v>
      </c>
      <c r="AA26" s="5"/>
    </row>
    <row r="27" spans="1:27" ht="17" thickBot="1" x14ac:dyDescent="0.25">
      <c r="A27" s="32" t="s">
        <v>4</v>
      </c>
      <c r="B27" s="1">
        <v>9</v>
      </c>
      <c r="C27" s="33">
        <v>5</v>
      </c>
      <c r="F27" s="40">
        <f>$B27</f>
        <v>9</v>
      </c>
      <c r="G27" s="40">
        <f t="shared" ref="G27:O27" si="30">$B27</f>
        <v>9</v>
      </c>
      <c r="H27" s="40">
        <f t="shared" si="30"/>
        <v>9</v>
      </c>
      <c r="I27" s="40">
        <f t="shared" si="30"/>
        <v>9</v>
      </c>
      <c r="J27" s="40">
        <f t="shared" si="30"/>
        <v>9</v>
      </c>
      <c r="K27" s="40">
        <f t="shared" si="30"/>
        <v>9</v>
      </c>
      <c r="L27" s="40">
        <f t="shared" si="30"/>
        <v>9</v>
      </c>
      <c r="M27" s="40">
        <f t="shared" si="30"/>
        <v>9</v>
      </c>
      <c r="N27" s="40">
        <f t="shared" si="30"/>
        <v>9</v>
      </c>
      <c r="O27" s="40">
        <f t="shared" si="30"/>
        <v>9</v>
      </c>
      <c r="P27" s="52" t="s">
        <v>21</v>
      </c>
      <c r="Q27" s="9">
        <f t="shared" si="24"/>
        <v>0</v>
      </c>
      <c r="R27" s="6">
        <f t="shared" si="25"/>
        <v>10</v>
      </c>
      <c r="S27" s="19">
        <f t="shared" si="26"/>
        <v>0</v>
      </c>
      <c r="T27" s="20">
        <f>100/(1+S27)</f>
        <v>100</v>
      </c>
      <c r="U27" s="21">
        <f t="shared" si="27"/>
        <v>100</v>
      </c>
      <c r="V27" s="19">
        <f t="shared" si="28"/>
        <v>0</v>
      </c>
      <c r="W27" s="9">
        <f t="shared" si="29"/>
        <v>0.47619047619047616</v>
      </c>
      <c r="X27" s="22">
        <f>S27*W27</f>
        <v>0</v>
      </c>
      <c r="Y27" s="3"/>
      <c r="Z27" s="23">
        <f>100*R27/(Q$17+R$17)</f>
        <v>33.333333333333336</v>
      </c>
      <c r="AA27" s="19"/>
    </row>
    <row r="28" spans="1:27" ht="17" thickBot="1" x14ac:dyDescent="0.25">
      <c r="P28" s="24" t="s">
        <v>16</v>
      </c>
      <c r="Q28" s="25">
        <f>SUM(Q25:Q27)</f>
        <v>9</v>
      </c>
      <c r="R28" s="26">
        <f>SUM(R25:R27)</f>
        <v>21</v>
      </c>
      <c r="S28" s="27">
        <f>Q28/R28</f>
        <v>0.42857142857142855</v>
      </c>
      <c r="T28" s="25">
        <f>AVERAGE(T25:T27)</f>
        <v>70</v>
      </c>
      <c r="U28" s="25">
        <f>AVERAGE(U25:U27)</f>
        <v>70</v>
      </c>
      <c r="V28" s="27">
        <f>(100/T28)-1</f>
        <v>0.4285714285714286</v>
      </c>
      <c r="W28" s="25"/>
      <c r="X28" s="42">
        <f>SUM(X25:X27)</f>
        <v>0.42857142857142855</v>
      </c>
      <c r="Y28" s="29"/>
      <c r="Z28" s="30">
        <f>SUM(Z25:Z27)</f>
        <v>70</v>
      </c>
      <c r="AA28" s="43">
        <f>(100/Z28)-1</f>
        <v>0.4285714285714286</v>
      </c>
    </row>
    <row r="29" spans="1:27" ht="17" thickBot="1" x14ac:dyDescent="0.25">
      <c r="R29" s="47" t="s">
        <v>19</v>
      </c>
      <c r="S29" s="44">
        <f>SUM(S25:S27)</f>
        <v>9</v>
      </c>
    </row>
    <row r="34" spans="1:27" ht="47" x14ac:dyDescent="0.55000000000000004">
      <c r="F34" s="50" t="s">
        <v>1</v>
      </c>
      <c r="G34" s="50"/>
      <c r="H34" s="50"/>
      <c r="I34" s="50"/>
      <c r="J34" s="50"/>
      <c r="K34" s="50"/>
      <c r="L34" s="50"/>
      <c r="M34" s="50"/>
      <c r="N34" s="50"/>
      <c r="O34" s="50"/>
      <c r="P34" s="37"/>
    </row>
    <row r="35" spans="1:27" ht="17" thickBot="1" x14ac:dyDescent="0.25">
      <c r="F35" s="51" t="s">
        <v>0</v>
      </c>
      <c r="G35" s="51"/>
      <c r="H35" s="51"/>
      <c r="I35" s="51"/>
      <c r="J35" s="51"/>
      <c r="K35" s="51"/>
      <c r="L35" s="51"/>
      <c r="M35" s="51"/>
      <c r="N35" s="51"/>
      <c r="O35" s="51"/>
      <c r="P35" s="38"/>
    </row>
    <row r="36" spans="1:27" ht="47" x14ac:dyDescent="0.55000000000000004">
      <c r="B36" t="s">
        <v>8</v>
      </c>
      <c r="C36" s="2" t="s">
        <v>17</v>
      </c>
      <c r="D36" s="36" t="s">
        <v>18</v>
      </c>
      <c r="E36" s="36" t="s">
        <v>7</v>
      </c>
      <c r="F36">
        <v>1</v>
      </c>
      <c r="G36">
        <v>2</v>
      </c>
      <c r="H36">
        <v>3</v>
      </c>
      <c r="I36">
        <f>H36+1</f>
        <v>4</v>
      </c>
      <c r="J36">
        <f t="shared" ref="J36" si="31">I36+1</f>
        <v>5</v>
      </c>
      <c r="K36">
        <f t="shared" ref="K36" si="32">J36+1</f>
        <v>6</v>
      </c>
      <c r="L36">
        <f t="shared" ref="L36" si="33">K36+1</f>
        <v>7</v>
      </c>
      <c r="M36">
        <f>L36+1</f>
        <v>8</v>
      </c>
      <c r="N36">
        <f t="shared" ref="N36:N37" si="34">M36+1</f>
        <v>9</v>
      </c>
      <c r="O36">
        <f>N36+1</f>
        <v>10</v>
      </c>
      <c r="P36" s="39" t="s">
        <v>20</v>
      </c>
      <c r="Q36" s="7" t="s">
        <v>9</v>
      </c>
      <c r="R36" s="11" t="s">
        <v>3</v>
      </c>
      <c r="S36" s="8" t="s">
        <v>14</v>
      </c>
      <c r="T36" s="7" t="s">
        <v>12</v>
      </c>
      <c r="U36" s="15" t="s">
        <v>13</v>
      </c>
      <c r="V36" s="8" t="s">
        <v>15</v>
      </c>
      <c r="W36" s="7" t="s">
        <v>10</v>
      </c>
      <c r="X36" s="14" t="s">
        <v>11</v>
      </c>
      <c r="Y36" s="3"/>
      <c r="Z36" s="17" t="s">
        <v>2</v>
      </c>
      <c r="AA36" s="8" t="s">
        <v>11</v>
      </c>
    </row>
    <row r="37" spans="1:27" ht="17" thickBot="1" x14ac:dyDescent="0.25">
      <c r="A37" s="34" t="s">
        <v>5</v>
      </c>
      <c r="B37" s="1">
        <v>1</v>
      </c>
      <c r="C37" s="33">
        <v>5</v>
      </c>
      <c r="F37" s="40">
        <f>B37</f>
        <v>1</v>
      </c>
      <c r="G37" s="40">
        <f>F37+1</f>
        <v>2</v>
      </c>
      <c r="H37" s="40">
        <f t="shared" ref="H37:I37" si="35">G37+1</f>
        <v>3</v>
      </c>
      <c r="I37" s="40">
        <f t="shared" si="35"/>
        <v>4</v>
      </c>
      <c r="J37" s="33">
        <f>I37+1</f>
        <v>5</v>
      </c>
      <c r="K37" s="40">
        <v>1</v>
      </c>
      <c r="L37" s="40">
        <f>K37+1</f>
        <v>2</v>
      </c>
      <c r="M37" s="40">
        <f t="shared" ref="M37" si="36">L37+1</f>
        <v>3</v>
      </c>
      <c r="N37" s="40">
        <f t="shared" si="34"/>
        <v>4</v>
      </c>
      <c r="O37" s="33">
        <f>N37+1</f>
        <v>5</v>
      </c>
      <c r="P37" s="53" t="s">
        <v>22</v>
      </c>
      <c r="Q37" s="9">
        <f>O$13-R37</f>
        <v>8</v>
      </c>
      <c r="R37" s="6">
        <f>COUNTIF(F37:O37,"&gt;="&amp;C37)</f>
        <v>2</v>
      </c>
      <c r="S37" s="4">
        <f>Q37/R37</f>
        <v>4</v>
      </c>
      <c r="T37" s="12">
        <f>100/(1+S37)</f>
        <v>20</v>
      </c>
      <c r="U37" s="16">
        <f>100*R37/(Q37+R37)</f>
        <v>20</v>
      </c>
      <c r="V37" s="4">
        <f>(100/U37)-1</f>
        <v>4</v>
      </c>
      <c r="W37" s="9">
        <f>R37/R$40</f>
        <v>0.11764705882352941</v>
      </c>
      <c r="X37" s="10">
        <f>S37*W37</f>
        <v>0.47058823529411764</v>
      </c>
      <c r="Y37" s="3"/>
      <c r="Z37" s="13">
        <f>100*R37/(Q$17+R$17)</f>
        <v>6.666666666666667</v>
      </c>
      <c r="AA37" s="5"/>
    </row>
    <row r="38" spans="1:27" ht="17" thickBot="1" x14ac:dyDescent="0.25">
      <c r="A38" s="33" t="s">
        <v>6</v>
      </c>
      <c r="B38" s="1">
        <v>4</v>
      </c>
      <c r="C38" s="34">
        <v>0</v>
      </c>
      <c r="F38" s="34">
        <v>4</v>
      </c>
      <c r="G38" s="34">
        <v>4</v>
      </c>
      <c r="H38" s="34">
        <v>4</v>
      </c>
      <c r="I38" s="34">
        <v>4</v>
      </c>
      <c r="J38" s="34">
        <v>4</v>
      </c>
      <c r="K38" s="34">
        <v>4</v>
      </c>
      <c r="L38" s="34">
        <v>4</v>
      </c>
      <c r="M38" s="34">
        <v>4</v>
      </c>
      <c r="N38" s="34">
        <v>4</v>
      </c>
      <c r="O38" s="34">
        <v>4</v>
      </c>
      <c r="P38" s="52" t="s">
        <v>21</v>
      </c>
      <c r="Q38" s="9">
        <f t="shared" ref="Q38:Q39" si="37">O$13-R38</f>
        <v>0</v>
      </c>
      <c r="R38" s="6">
        <f t="shared" ref="R38:R39" si="38">COUNTIF(F38:O38,"&gt;="&amp;C38)</f>
        <v>10</v>
      </c>
      <c r="S38" s="4">
        <f t="shared" ref="S38:S39" si="39">Q38/R38</f>
        <v>0</v>
      </c>
      <c r="T38" s="12">
        <f>100/(1+S38)</f>
        <v>100</v>
      </c>
      <c r="U38" s="16">
        <f t="shared" ref="U38:U39" si="40">100*R38/(Q38+R38)</f>
        <v>100</v>
      </c>
      <c r="V38" s="4">
        <f t="shared" ref="V38:V39" si="41">(100/U38)-1</f>
        <v>0</v>
      </c>
      <c r="W38" s="9">
        <f t="shared" ref="W38:W39" si="42">R38/R$40</f>
        <v>0.58823529411764708</v>
      </c>
      <c r="X38" s="10">
        <f>S38*W38</f>
        <v>0</v>
      </c>
      <c r="Y38" s="3"/>
      <c r="Z38" s="13">
        <f>100*R38/(Q$17+R$17)</f>
        <v>33.333333333333336</v>
      </c>
      <c r="AA38" s="5"/>
    </row>
    <row r="39" spans="1:27" ht="17" thickBot="1" x14ac:dyDescent="0.25">
      <c r="A39" s="32" t="s">
        <v>4</v>
      </c>
      <c r="B39" s="1">
        <v>9</v>
      </c>
      <c r="C39" s="32">
        <v>10</v>
      </c>
      <c r="F39" s="48">
        <f>B39</f>
        <v>9</v>
      </c>
      <c r="G39" s="32">
        <f>F39+1</f>
        <v>10</v>
      </c>
      <c r="H39" s="48">
        <f>B39</f>
        <v>9</v>
      </c>
      <c r="I39" s="32">
        <f>H39+1</f>
        <v>10</v>
      </c>
      <c r="J39" s="48">
        <f>B39</f>
        <v>9</v>
      </c>
      <c r="K39" s="32">
        <f>J39+1</f>
        <v>10</v>
      </c>
      <c r="L39" s="48">
        <f>B39</f>
        <v>9</v>
      </c>
      <c r="M39" s="32">
        <f>L39+1</f>
        <v>10</v>
      </c>
      <c r="N39" s="48">
        <f>B39</f>
        <v>9</v>
      </c>
      <c r="O39" s="32">
        <f>N39+1</f>
        <v>10</v>
      </c>
      <c r="P39" s="54" t="s">
        <v>23</v>
      </c>
      <c r="Q39" s="9">
        <f t="shared" si="37"/>
        <v>5</v>
      </c>
      <c r="R39" s="6">
        <f t="shared" si="38"/>
        <v>5</v>
      </c>
      <c r="S39" s="19">
        <f t="shared" si="39"/>
        <v>1</v>
      </c>
      <c r="T39" s="20">
        <f>100/(1+S39)</f>
        <v>50</v>
      </c>
      <c r="U39" s="21">
        <f t="shared" si="40"/>
        <v>50</v>
      </c>
      <c r="V39" s="19">
        <f t="shared" si="41"/>
        <v>1</v>
      </c>
      <c r="W39" s="9">
        <f t="shared" si="42"/>
        <v>0.29411764705882354</v>
      </c>
      <c r="X39" s="22">
        <f>S39*W39</f>
        <v>0.29411764705882354</v>
      </c>
      <c r="Y39" s="3"/>
      <c r="Z39" s="23">
        <f>100*R39/(Q$17+R$17)</f>
        <v>16.666666666666668</v>
      </c>
      <c r="AA39" s="19"/>
    </row>
    <row r="40" spans="1:27" ht="17" thickBot="1" x14ac:dyDescent="0.25">
      <c r="P40" s="24" t="s">
        <v>16</v>
      </c>
      <c r="Q40" s="25">
        <f>SUM(Q37:Q39)</f>
        <v>13</v>
      </c>
      <c r="R40" s="26">
        <f>SUM(R37:R39)</f>
        <v>17</v>
      </c>
      <c r="S40" s="27">
        <f>Q40/R40</f>
        <v>0.76470588235294112</v>
      </c>
      <c r="T40" s="25">
        <f>AVERAGE(T37:T39)</f>
        <v>56.666666666666664</v>
      </c>
      <c r="U40" s="25">
        <f>AVERAGE(U37:U39)</f>
        <v>56.666666666666664</v>
      </c>
      <c r="V40" s="27">
        <f>(100/T40)-1</f>
        <v>0.76470588235294135</v>
      </c>
      <c r="W40" s="25"/>
      <c r="X40" s="42">
        <f>SUM(X37:X39)</f>
        <v>0.76470588235294112</v>
      </c>
      <c r="Y40" s="29"/>
      <c r="Z40" s="30">
        <f>SUM(Z37:Z39)</f>
        <v>56.666666666666671</v>
      </c>
      <c r="AA40" s="43">
        <f>(100/Z40)-1</f>
        <v>0.76470588235294112</v>
      </c>
    </row>
    <row r="41" spans="1:27" ht="17" thickBot="1" x14ac:dyDescent="0.25">
      <c r="R41" s="47" t="s">
        <v>19</v>
      </c>
      <c r="S41" s="44">
        <f>SUM(S37:S39)</f>
        <v>5</v>
      </c>
    </row>
  </sheetData>
  <mergeCells count="8">
    <mergeCell ref="F2:O2"/>
    <mergeCell ref="F22:O22"/>
    <mergeCell ref="F23:O23"/>
    <mergeCell ref="F34:O34"/>
    <mergeCell ref="F35:O35"/>
    <mergeCell ref="F3:O3"/>
    <mergeCell ref="F12:O12"/>
    <mergeCell ref="F11:O11"/>
  </mergeCells>
  <conditionalFormatting sqref="G16">
    <cfRule type="cellIs" dxfId="9" priority="10" operator="greaterThanOrEqual">
      <formula>$C$16</formula>
    </cfRule>
  </conditionalFormatting>
  <conditionalFormatting sqref="F16:O16">
    <cfRule type="cellIs" dxfId="8" priority="9" operator="greaterThanOrEqual">
      <formula>$C$16</formula>
    </cfRule>
  </conditionalFormatting>
  <conditionalFormatting sqref="F15:O15">
    <cfRule type="cellIs" dxfId="7" priority="8" operator="greaterThanOrEqual">
      <formula>$C$15</formula>
    </cfRule>
  </conditionalFormatting>
  <conditionalFormatting sqref="F14:O14">
    <cfRule type="cellIs" dxfId="6" priority="7" operator="greaterThanOrEqual">
      <formula>$C$14</formula>
    </cfRule>
  </conditionalFormatting>
  <conditionalFormatting sqref="F26:O26">
    <cfRule type="cellIs" dxfId="5" priority="6" operator="greaterThanOrEqual">
      <formula>$C$26</formula>
    </cfRule>
  </conditionalFormatting>
  <conditionalFormatting sqref="F27:O27">
    <cfRule type="cellIs" dxfId="4" priority="5" operator="greaterThanOrEqual">
      <formula>$C$27</formula>
    </cfRule>
  </conditionalFormatting>
  <conditionalFormatting sqref="F25:O25">
    <cfRule type="cellIs" dxfId="3" priority="4" operator="greaterThanOrEqual">
      <formula>$C$25</formula>
    </cfRule>
  </conditionalFormatting>
  <conditionalFormatting sqref="F7:O7">
    <cfRule type="cellIs" dxfId="2" priority="3" operator="greaterThanOrEqual">
      <formula>$C$7</formula>
    </cfRule>
  </conditionalFormatting>
  <conditionalFormatting sqref="F6:O6">
    <cfRule type="cellIs" dxfId="1" priority="2" operator="greaterThanOrEqual">
      <formula>$C$6</formula>
    </cfRule>
  </conditionalFormatting>
  <conditionalFormatting sqref="F5:O5">
    <cfRule type="cellIs" dxfId="0" priority="1" operator="greaterThanOrEqual">
      <formula>$C$5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rounds</vt:lpstr>
    </vt:vector>
  </TitlesOfParts>
  <Manager/>
  <Company>MMI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</dc:creator>
  <cp:keywords/>
  <dc:description/>
  <cp:lastModifiedBy>Microsoft Office User</cp:lastModifiedBy>
  <cp:lastPrinted>2014-09-06T14:02:06Z</cp:lastPrinted>
  <dcterms:created xsi:type="dcterms:W3CDTF">2014-09-04T05:00:26Z</dcterms:created>
  <dcterms:modified xsi:type="dcterms:W3CDTF">2022-12-03T09:27:05Z</dcterms:modified>
  <cp:category/>
</cp:coreProperties>
</file>