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imitarbakardzhiev/git/knowledge_discovery_game/"/>
    </mc:Choice>
  </mc:AlternateContent>
  <xr:revisionPtr revIDLastSave="0" documentId="13_ncr:1_{06D01AFD-D3C0-E942-ADCC-20BC3EAC44C5}" xr6:coauthVersionLast="47" xr6:coauthVersionMax="47" xr10:uidLastSave="{00000000-0000-0000-0000-000000000000}"/>
  <bookViews>
    <workbookView xWindow="0" yWindow="760" windowWidth="30000" windowHeight="17180" tabRatio="500" xr2:uid="{00000000-000D-0000-FFFF-FFFF00000000}"/>
  </bookViews>
  <sheets>
    <sheet name="4 rounds" sheetId="6" r:id="rId1"/>
    <sheet name="Sheet1" sheetId="7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4" i="6" l="1"/>
  <c r="F16" i="6"/>
  <c r="G16" i="6" s="1"/>
  <c r="G35" i="6"/>
  <c r="H35" i="6"/>
  <c r="I35" i="6"/>
  <c r="J35" i="6"/>
  <c r="K35" i="6"/>
  <c r="L35" i="6"/>
  <c r="M35" i="6"/>
  <c r="N35" i="6"/>
  <c r="O35" i="6"/>
  <c r="F35" i="6"/>
  <c r="M34" i="6"/>
  <c r="N34" i="6" s="1"/>
  <c r="O34" i="6" s="1"/>
  <c r="F34" i="6"/>
  <c r="G34" i="6" s="1"/>
  <c r="G33" i="6"/>
  <c r="H33" i="6"/>
  <c r="I33" i="6"/>
  <c r="J33" i="6"/>
  <c r="K33" i="6"/>
  <c r="L33" i="6"/>
  <c r="M33" i="6"/>
  <c r="N33" i="6"/>
  <c r="O33" i="6"/>
  <c r="F33" i="6"/>
  <c r="K16" i="6"/>
  <c r="N16" i="6"/>
  <c r="O16" i="6" s="1"/>
  <c r="L16" i="6"/>
  <c r="M16" i="6" s="1"/>
  <c r="J16" i="6"/>
  <c r="H16" i="6"/>
  <c r="I16" i="6" s="1"/>
  <c r="N15" i="6"/>
  <c r="O15" i="6" s="1"/>
  <c r="L15" i="6"/>
  <c r="M15" i="6" s="1"/>
  <c r="J15" i="6"/>
  <c r="K15" i="6" s="1"/>
  <c r="H15" i="6"/>
  <c r="I15" i="6" s="1"/>
  <c r="F15" i="6"/>
  <c r="G15" i="6"/>
  <c r="G14" i="6"/>
  <c r="H14" i="6"/>
  <c r="I14" i="6"/>
  <c r="J14" i="6"/>
  <c r="K14" i="6"/>
  <c r="L14" i="6"/>
  <c r="M14" i="6"/>
  <c r="N14" i="6"/>
  <c r="O14" i="6"/>
  <c r="F14" i="6"/>
  <c r="G7" i="6"/>
  <c r="H7" i="6"/>
  <c r="I7" i="6"/>
  <c r="J7" i="6"/>
  <c r="K7" i="6"/>
  <c r="L7" i="6"/>
  <c r="M7" i="6"/>
  <c r="N7" i="6"/>
  <c r="O7" i="6"/>
  <c r="F7" i="6"/>
  <c r="N6" i="6"/>
  <c r="O6" i="6" s="1"/>
  <c r="L6" i="6"/>
  <c r="M6" i="6" s="1"/>
  <c r="J6" i="6"/>
  <c r="K6" i="6" s="1"/>
  <c r="H6" i="6"/>
  <c r="I6" i="6" s="1"/>
  <c r="F6" i="6"/>
  <c r="F5" i="6"/>
  <c r="G5" i="6" s="1"/>
  <c r="H5" i="6" s="1"/>
  <c r="I5" i="6" s="1"/>
  <c r="J5" i="6" s="1"/>
  <c r="K5" i="6" s="1"/>
  <c r="L5" i="6" s="1"/>
  <c r="M5" i="6" s="1"/>
  <c r="N5" i="6" s="1"/>
  <c r="O5" i="6" s="1"/>
  <c r="N25" i="6"/>
  <c r="O25" i="6" s="1"/>
  <c r="L25" i="6"/>
  <c r="M25" i="6" s="1"/>
  <c r="J25" i="6"/>
  <c r="K25" i="6" s="1"/>
  <c r="H25" i="6"/>
  <c r="I25" i="6" s="1"/>
  <c r="F25" i="6"/>
  <c r="G25" i="6" s="1"/>
  <c r="F23" i="6"/>
  <c r="G23" i="6" s="1"/>
  <c r="H23" i="6" s="1"/>
  <c r="I23" i="6" s="1"/>
  <c r="J23" i="6" s="1"/>
  <c r="L23" i="6"/>
  <c r="M23" i="6" s="1"/>
  <c r="I22" i="6"/>
  <c r="J22" i="6" s="1"/>
  <c r="K22" i="6" s="1"/>
  <c r="L22" i="6" s="1"/>
  <c r="M22" i="6" s="1"/>
  <c r="N22" i="6" s="1"/>
  <c r="O22" i="6" s="1"/>
  <c r="I32" i="6"/>
  <c r="J32" i="6" s="1"/>
  <c r="K32" i="6" s="1"/>
  <c r="L32" i="6" s="1"/>
  <c r="M32" i="6" s="1"/>
  <c r="N32" i="6" s="1"/>
  <c r="O32" i="6" s="1"/>
  <c r="R7" i="6" l="1"/>
  <c r="R14" i="6"/>
  <c r="R16" i="6"/>
  <c r="R15" i="6"/>
  <c r="R35" i="6"/>
  <c r="R33" i="6"/>
  <c r="N23" i="6"/>
  <c r="O23" i="6" s="1"/>
  <c r="R23" i="6"/>
  <c r="R34" i="6"/>
  <c r="H34" i="6"/>
  <c r="I34" i="6" s="1"/>
  <c r="J34" i="6" s="1"/>
  <c r="K34" i="6" s="1"/>
  <c r="L34" i="6" s="1"/>
  <c r="R5" i="6"/>
  <c r="R25" i="6"/>
  <c r="G6" i="6"/>
  <c r="R6" i="6" s="1"/>
  <c r="I13" i="6"/>
  <c r="J13" i="6" s="1"/>
  <c r="K13" i="6" s="1"/>
  <c r="L13" i="6" s="1"/>
  <c r="M13" i="6" s="1"/>
  <c r="N13" i="6" s="1"/>
  <c r="O13" i="6" s="1"/>
  <c r="I4" i="6"/>
  <c r="J4" i="6" s="1"/>
  <c r="K4" i="6" s="1"/>
  <c r="L4" i="6" s="1"/>
  <c r="M4" i="6" s="1"/>
  <c r="N4" i="6" s="1"/>
  <c r="O4" i="6" s="1"/>
  <c r="Q34" i="6" l="1"/>
  <c r="Q25" i="6"/>
  <c r="S25" i="6" s="1"/>
  <c r="Q35" i="6"/>
  <c r="S35" i="6" s="1"/>
  <c r="Q15" i="6"/>
  <c r="U15" i="6" s="1"/>
  <c r="Q16" i="6"/>
  <c r="S16" i="6" s="1"/>
  <c r="T16" i="6" s="1"/>
  <c r="Q6" i="6"/>
  <c r="S6" i="6" l="1"/>
  <c r="T6" i="6" s="1"/>
  <c r="Q14" i="6"/>
  <c r="Q17" i="6" s="1"/>
  <c r="Q24" i="6"/>
  <c r="S24" i="6" s="1"/>
  <c r="T25" i="6"/>
  <c r="R36" i="6"/>
  <c r="U25" i="6"/>
  <c r="V25" i="6" s="1"/>
  <c r="U35" i="6"/>
  <c r="V35" i="6" s="1"/>
  <c r="T35" i="6"/>
  <c r="S34" i="6"/>
  <c r="Q33" i="6"/>
  <c r="R8" i="6"/>
  <c r="U6" i="6"/>
  <c r="V6" i="6" s="1"/>
  <c r="U16" i="6"/>
  <c r="V16" i="6" s="1"/>
  <c r="Q5" i="6"/>
  <c r="S5" i="6" s="1"/>
  <c r="Q7" i="6"/>
  <c r="S7" i="6" s="1"/>
  <c r="S15" i="6"/>
  <c r="T15" i="6" s="1"/>
  <c r="V15" i="6"/>
  <c r="W5" i="6" l="1"/>
  <c r="E5" i="7"/>
  <c r="S9" i="6"/>
  <c r="B5" i="7" s="1"/>
  <c r="R17" i="6"/>
  <c r="W16" i="6" s="1"/>
  <c r="X16" i="6" s="1"/>
  <c r="R26" i="6"/>
  <c r="Q23" i="6"/>
  <c r="S14" i="6"/>
  <c r="T24" i="6"/>
  <c r="U14" i="6"/>
  <c r="V14" i="6" s="1"/>
  <c r="U24" i="6"/>
  <c r="V24" i="6" s="1"/>
  <c r="W35" i="6"/>
  <c r="X35" i="6" s="1"/>
  <c r="W33" i="6"/>
  <c r="W34" i="6"/>
  <c r="X34" i="6" s="1"/>
  <c r="U34" i="6"/>
  <c r="V34" i="6" s="1"/>
  <c r="S33" i="6"/>
  <c r="S37" i="6" s="1"/>
  <c r="Q36" i="6"/>
  <c r="S36" i="6" s="1"/>
  <c r="T34" i="6"/>
  <c r="U33" i="6"/>
  <c r="W6" i="6"/>
  <c r="X6" i="6" s="1"/>
  <c r="W7" i="6"/>
  <c r="U5" i="6"/>
  <c r="Q8" i="6"/>
  <c r="U7" i="6"/>
  <c r="V7" i="6" s="1"/>
  <c r="T7" i="6"/>
  <c r="W23" i="6" l="1"/>
  <c r="E6" i="7"/>
  <c r="Z16" i="6"/>
  <c r="E7" i="7"/>
  <c r="Z15" i="6"/>
  <c r="T14" i="6"/>
  <c r="T17" i="6" s="1"/>
  <c r="V17" i="6" s="1"/>
  <c r="S18" i="6"/>
  <c r="B7" i="7" s="1"/>
  <c r="Z23" i="6"/>
  <c r="W24" i="6"/>
  <c r="X24" i="6" s="1"/>
  <c r="W25" i="6"/>
  <c r="X25" i="6" s="1"/>
  <c r="U17" i="6"/>
  <c r="D7" i="7" s="1"/>
  <c r="Z25" i="6"/>
  <c r="Z34" i="6"/>
  <c r="Q26" i="6"/>
  <c r="S26" i="6" s="1"/>
  <c r="C6" i="7" s="1"/>
  <c r="S23" i="6"/>
  <c r="S27" i="6" s="1"/>
  <c r="B6" i="7" s="1"/>
  <c r="Z24" i="6"/>
  <c r="Z14" i="6"/>
  <c r="W15" i="6"/>
  <c r="X15" i="6" s="1"/>
  <c r="Z35" i="6"/>
  <c r="S17" i="6"/>
  <c r="C7" i="7" s="1"/>
  <c r="W14" i="6"/>
  <c r="X14" i="6" s="1"/>
  <c r="Z33" i="6"/>
  <c r="U23" i="6"/>
  <c r="V33" i="6"/>
  <c r="U36" i="6"/>
  <c r="X33" i="6"/>
  <c r="X36" i="6" s="1"/>
  <c r="T33" i="6"/>
  <c r="T36" i="6" s="1"/>
  <c r="V5" i="6"/>
  <c r="U8" i="6"/>
  <c r="Z7" i="6"/>
  <c r="S8" i="6"/>
  <c r="C5" i="7" s="1"/>
  <c r="Z6" i="6"/>
  <c r="Z5" i="6"/>
  <c r="T5" i="6"/>
  <c r="T8" i="6" s="1"/>
  <c r="X5" i="6"/>
  <c r="X7" i="6"/>
  <c r="Z17" i="6" l="1"/>
  <c r="AA17" i="6" s="1"/>
  <c r="V8" i="6"/>
  <c r="D5" i="7"/>
  <c r="V36" i="6"/>
  <c r="Z26" i="6"/>
  <c r="AA26" i="6" s="1"/>
  <c r="Z36" i="6"/>
  <c r="AA36" i="6" s="1"/>
  <c r="V23" i="6"/>
  <c r="U26" i="6"/>
  <c r="X23" i="6"/>
  <c r="X26" i="6" s="1"/>
  <c r="T23" i="6"/>
  <c r="T26" i="6" s="1"/>
  <c r="X17" i="6"/>
  <c r="X8" i="6"/>
  <c r="Z8" i="6"/>
  <c r="AA8" i="6" s="1"/>
  <c r="V26" i="6" l="1"/>
  <c r="D6" i="7"/>
</calcChain>
</file>

<file path=xl/sharedStrings.xml><?xml version="1.0" encoding="utf-8"?>
<sst xmlns="http://schemas.openxmlformats.org/spreadsheetml/2006/main" count="107" uniqueCount="29">
  <si>
    <t>Days</t>
  </si>
  <si>
    <t>Done</t>
  </si>
  <si>
    <t>KEDE</t>
  </si>
  <si>
    <t>Cards</t>
  </si>
  <si>
    <t>Expert</t>
  </si>
  <si>
    <t>Novice</t>
  </si>
  <si>
    <t>Competent</t>
  </si>
  <si>
    <t>In progress</t>
  </si>
  <si>
    <t>Existing knowledge</t>
  </si>
  <si>
    <t>Questions (q)</t>
  </si>
  <si>
    <t>Weight</t>
  </si>
  <si>
    <t>Avg H</t>
  </si>
  <si>
    <t>KEDE (H)</t>
  </si>
  <si>
    <t>KEDE (S)</t>
  </si>
  <si>
    <t>Avg H (S)</t>
  </si>
  <si>
    <t>Avg H (KEDE)</t>
  </si>
  <si>
    <t>Team avg</t>
  </si>
  <si>
    <t>Card H</t>
  </si>
  <si>
    <t>Backlog</t>
  </si>
  <si>
    <t>Sum H</t>
  </si>
  <si>
    <t>Feelings</t>
  </si>
  <si>
    <t>Boredom</t>
  </si>
  <si>
    <t>Anxiety</t>
  </si>
  <si>
    <t>Fun</t>
  </si>
  <si>
    <t>Avg KEDE</t>
  </si>
  <si>
    <t>Sum Cards</t>
  </si>
  <si>
    <t>not to be played</t>
  </si>
  <si>
    <t>Happiness</t>
  </si>
  <si>
    <t>Productivity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</si>
</sst>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0" fillId="2" borderId="1" xfId="0" applyFill="1" applyBorder="1"/>
    <xf numFmtId="0" fontId="3" fillId="2" borderId="0" xfId="0" applyFont="1" applyFill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9" xfId="0" applyBorder="1"/>
    <xf numFmtId="0" fontId="0" fillId="0" borderId="8" xfId="0" applyBorder="1"/>
    <xf numFmtId="0" fontId="0" fillId="0" borderId="2" xfId="0" applyBorder="1"/>
    <xf numFmtId="0" fontId="0" fillId="0" borderId="10" xfId="0" applyBorder="1"/>
    <xf numFmtId="0" fontId="0" fillId="0" borderId="11" xfId="0" applyBorder="1"/>
    <xf numFmtId="164" fontId="0" fillId="2" borderId="2" xfId="0" applyNumberForma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4" fontId="0" fillId="2" borderId="15" xfId="0" applyNumberForma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4" fontId="0" fillId="2" borderId="17" xfId="0" applyNumberFormat="1" applyFill="1" applyBorder="1"/>
    <xf numFmtId="164" fontId="0" fillId="2" borderId="19" xfId="0" applyNumberFormat="1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5" xfId="0" applyBorder="1"/>
    <xf numFmtId="0" fontId="0" fillId="0" borderId="6" xfId="0" applyBorder="1"/>
    <xf numFmtId="0" fontId="3" fillId="0" borderId="7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0" fillId="0" borderId="7" xfId="0" applyBorder="1"/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0" borderId="0" xfId="0" applyFill="1" applyAlignment="1">
      <alignment horizontal="center" vertical="center"/>
    </xf>
    <xf numFmtId="0" fontId="0" fillId="0" borderId="0" xfId="0" applyFill="1"/>
    <xf numFmtId="2" fontId="3" fillId="0" borderId="7" xfId="0" applyNumberFormat="1" applyFont="1" applyBorder="1"/>
    <xf numFmtId="2" fontId="0" fillId="0" borderId="7" xfId="0" applyNumberFormat="1" applyBorder="1"/>
    <xf numFmtId="0" fontId="3" fillId="0" borderId="26" xfId="0" applyFont="1" applyFill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0" fillId="9" borderId="0" xfId="0" applyFill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10"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Happiness vs. Productivity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G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Sheet1!$D$4</c:f>
              <c:strCache>
                <c:ptCount val="1"/>
                <c:pt idx="0">
                  <c:v>Avg KEDE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Sheet1!$D$5:$D$6</c:f>
              <c:numCache>
                <c:formatCode>General</c:formatCode>
                <c:ptCount val="2"/>
                <c:pt idx="0">
                  <c:v>53.333333333333336</c:v>
                </c:pt>
                <c:pt idx="1">
                  <c:v>56.666666666666664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90-264C-9338-E77CA2DAA430}"/>
            </c:ext>
          </c:extLst>
        </c:ser>
        <c:ser>
          <c:idx val="3"/>
          <c:order val="1"/>
          <c:tx>
            <c:strRef>
              <c:f>Sheet1!$E$4</c:f>
              <c:strCache>
                <c:ptCount val="1"/>
                <c:pt idx="0">
                  <c:v>Sum Cards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Sheet1!$E$5:$E$6</c:f>
              <c:numCache>
                <c:formatCode>General</c:formatCode>
                <c:ptCount val="2"/>
                <c:pt idx="0">
                  <c:v>16</c:v>
                </c:pt>
                <c:pt idx="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90-264C-9338-E77CA2DAA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31935"/>
        <c:axId val="53433583"/>
      </c:lineChart>
      <c:catAx>
        <c:axId val="53431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G"/>
          </a:p>
        </c:txPr>
        <c:crossAx val="53433583"/>
        <c:crosses val="autoZero"/>
        <c:auto val="1"/>
        <c:lblAlgn val="ctr"/>
        <c:lblOffset val="100"/>
        <c:noMultiLvlLbl val="0"/>
      </c:catAx>
      <c:valAx>
        <c:axId val="5343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G"/>
          </a:p>
        </c:txPr>
        <c:crossAx val="5343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813246</xdr:colOff>
      <xdr:row>10</xdr:row>
      <xdr:rowOff>26738</xdr:rowOff>
    </xdr:from>
    <xdr:to>
      <xdr:col>4</xdr:col>
      <xdr:colOff>762000</xdr:colOff>
      <xdr:row>18</xdr:row>
      <xdr:rowOff>149728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040A0A-0B7D-DB8D-AF79-348DF1C12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0DBF1-FC26-8844-8E36-1C4B763C22B4}">
  <dimension ref="A2:AA37"/>
  <sheetViews>
    <sheetView tabSelected="1" topLeftCell="J30" zoomScale="191" zoomScaleNormal="191" workbookViewId="0">
      <selection activeCell="F30" sqref="F30:O30"/>
    </sheetView>
  </sheetViews>
  <sheetFormatPr baseColWidth="10" defaultRowHeight="16" x14ac:dyDescent="0.2"/>
  <cols>
    <col min="2" max="2" width="27.1640625" customWidth="1"/>
    <col min="3" max="3" width="14.5" customWidth="1"/>
    <col min="4" max="4" width="22.1640625" customWidth="1"/>
    <col min="5" max="5" width="29.83203125" bestFit="1" customWidth="1"/>
    <col min="16" max="16" width="10.83203125" style="41"/>
    <col min="17" max="17" width="13" customWidth="1"/>
    <col min="22" max="22" width="17.6640625" customWidth="1"/>
    <col min="27" max="27" width="14.5" customWidth="1"/>
  </cols>
  <sheetData>
    <row r="2" spans="1:27" ht="47" x14ac:dyDescent="0.55000000000000004">
      <c r="F2" s="54" t="s">
        <v>1</v>
      </c>
      <c r="G2" s="54"/>
      <c r="H2" s="54"/>
      <c r="I2" s="54"/>
      <c r="J2" s="54"/>
      <c r="K2" s="54"/>
      <c r="L2" s="54"/>
      <c r="M2" s="54"/>
      <c r="N2" s="54"/>
      <c r="O2" s="54"/>
      <c r="P2" s="37"/>
    </row>
    <row r="3" spans="1:27" ht="17" thickBot="1" x14ac:dyDescent="0.25">
      <c r="F3" s="55" t="s">
        <v>0</v>
      </c>
      <c r="G3" s="55"/>
      <c r="H3" s="55"/>
      <c r="I3" s="55"/>
      <c r="J3" s="55"/>
      <c r="K3" s="55"/>
      <c r="L3" s="55"/>
      <c r="M3" s="55"/>
      <c r="N3" s="55"/>
      <c r="O3" s="55"/>
      <c r="P3" s="38"/>
    </row>
    <row r="4" spans="1:27" ht="47" x14ac:dyDescent="0.55000000000000004">
      <c r="B4" t="s">
        <v>8</v>
      </c>
      <c r="C4" s="2" t="s">
        <v>17</v>
      </c>
      <c r="D4" s="36" t="s">
        <v>18</v>
      </c>
      <c r="E4" s="36" t="s">
        <v>7</v>
      </c>
      <c r="F4" s="35">
        <v>1</v>
      </c>
      <c r="G4" s="35">
        <v>2</v>
      </c>
      <c r="H4" s="35">
        <v>3</v>
      </c>
      <c r="I4" s="35">
        <f>H4+1</f>
        <v>4</v>
      </c>
      <c r="J4" s="35">
        <f t="shared" ref="J4:N5" si="0">I4+1</f>
        <v>5</v>
      </c>
      <c r="K4" s="35">
        <f t="shared" si="0"/>
        <v>6</v>
      </c>
      <c r="L4" s="35">
        <f t="shared" si="0"/>
        <v>7</v>
      </c>
      <c r="M4" s="35">
        <f>L4+1</f>
        <v>8</v>
      </c>
      <c r="N4" s="35">
        <f t="shared" si="0"/>
        <v>9</v>
      </c>
      <c r="O4" s="35">
        <f>N4+1</f>
        <v>10</v>
      </c>
      <c r="P4" s="39" t="s">
        <v>20</v>
      </c>
      <c r="Q4" s="7" t="s">
        <v>9</v>
      </c>
      <c r="R4" s="11" t="s">
        <v>3</v>
      </c>
      <c r="S4" s="8" t="s">
        <v>14</v>
      </c>
      <c r="T4" s="7" t="s">
        <v>12</v>
      </c>
      <c r="U4" s="15" t="s">
        <v>13</v>
      </c>
      <c r="V4" s="8" t="s">
        <v>15</v>
      </c>
      <c r="W4" s="7" t="s">
        <v>10</v>
      </c>
      <c r="X4" s="14" t="s">
        <v>11</v>
      </c>
      <c r="Y4" s="3"/>
      <c r="Z4" s="17" t="s">
        <v>2</v>
      </c>
      <c r="AA4" s="8" t="s">
        <v>11</v>
      </c>
    </row>
    <row r="5" spans="1:27" ht="17" thickBot="1" x14ac:dyDescent="0.25">
      <c r="A5" s="34" t="s">
        <v>5</v>
      </c>
      <c r="B5" s="1">
        <v>1</v>
      </c>
      <c r="C5" s="32">
        <v>10</v>
      </c>
      <c r="F5" s="40">
        <f>B5</f>
        <v>1</v>
      </c>
      <c r="G5" s="40">
        <f>F5+1</f>
        <v>2</v>
      </c>
      <c r="H5" s="40">
        <f t="shared" ref="H5:I5" si="1">G5+1</f>
        <v>3</v>
      </c>
      <c r="I5" s="40">
        <f t="shared" si="1"/>
        <v>4</v>
      </c>
      <c r="J5" s="40">
        <f t="shared" si="0"/>
        <v>5</v>
      </c>
      <c r="K5" s="40">
        <f t="shared" si="0"/>
        <v>6</v>
      </c>
      <c r="L5" s="40">
        <f t="shared" si="0"/>
        <v>7</v>
      </c>
      <c r="M5" s="40">
        <f t="shared" ref="M5" si="2">L5+1</f>
        <v>8</v>
      </c>
      <c r="N5" s="40">
        <f t="shared" si="0"/>
        <v>9</v>
      </c>
      <c r="O5" s="40">
        <f>N5+1</f>
        <v>10</v>
      </c>
      <c r="P5" s="51" t="s">
        <v>22</v>
      </c>
      <c r="Q5" s="9">
        <f>O$4-R5</f>
        <v>9</v>
      </c>
      <c r="R5" s="6">
        <f>COUNTIF(F5:O5,"&gt;="&amp;C5)</f>
        <v>1</v>
      </c>
      <c r="S5" s="4">
        <f>Q5/R5</f>
        <v>9</v>
      </c>
      <c r="T5" s="12">
        <f>100/(1+S5)</f>
        <v>10</v>
      </c>
      <c r="U5" s="16">
        <f>100*R5/(Q5+R5)</f>
        <v>10</v>
      </c>
      <c r="V5" s="4">
        <f>(100/U5)-1</f>
        <v>9</v>
      </c>
      <c r="W5" s="9">
        <f>R5/R$8</f>
        <v>6.25E-2</v>
      </c>
      <c r="X5" s="10">
        <f>S5*W5</f>
        <v>0.5625</v>
      </c>
      <c r="Y5" s="3"/>
      <c r="Z5" s="13">
        <f>100*R5/(Q$8+R$8)</f>
        <v>3.3333333333333335</v>
      </c>
      <c r="AA5" s="5"/>
    </row>
    <row r="6" spans="1:27" ht="17" thickBot="1" x14ac:dyDescent="0.25">
      <c r="A6" s="33" t="s">
        <v>6</v>
      </c>
      <c r="B6" s="1">
        <v>4</v>
      </c>
      <c r="C6" s="33">
        <v>5</v>
      </c>
      <c r="F6" s="40">
        <f>B6</f>
        <v>4</v>
      </c>
      <c r="G6" s="40">
        <f>F6+1</f>
        <v>5</v>
      </c>
      <c r="H6" s="49">
        <f>B6</f>
        <v>4</v>
      </c>
      <c r="I6" s="40">
        <f>H6+1</f>
        <v>5</v>
      </c>
      <c r="J6" s="49">
        <f>B6</f>
        <v>4</v>
      </c>
      <c r="K6" s="40">
        <f>J6+1</f>
        <v>5</v>
      </c>
      <c r="L6" s="49">
        <f>B6</f>
        <v>4</v>
      </c>
      <c r="M6" s="40">
        <f>L6+1</f>
        <v>5</v>
      </c>
      <c r="N6" s="49">
        <f>B6</f>
        <v>4</v>
      </c>
      <c r="O6" s="40">
        <f>N6+1</f>
        <v>5</v>
      </c>
      <c r="P6" s="52" t="s">
        <v>23</v>
      </c>
      <c r="Q6" s="9">
        <f t="shared" ref="Q6:Q7" si="3">O$4-R6</f>
        <v>5</v>
      </c>
      <c r="R6" s="6">
        <f t="shared" ref="R6:R7" si="4">COUNTIF(F6:O6,"&gt;="&amp;C6)</f>
        <v>5</v>
      </c>
      <c r="S6" s="4">
        <f t="shared" ref="S6:S7" si="5">Q6/R6</f>
        <v>1</v>
      </c>
      <c r="T6" s="12">
        <f>100/(1+S6)</f>
        <v>50</v>
      </c>
      <c r="U6" s="16">
        <f t="shared" ref="U6:U7" si="6">100*R6/(Q6+R6)</f>
        <v>50</v>
      </c>
      <c r="V6" s="4">
        <f t="shared" ref="V6:V7" si="7">(100/U6)-1</f>
        <v>1</v>
      </c>
      <c r="W6" s="9">
        <f>R6/R$8</f>
        <v>0.3125</v>
      </c>
      <c r="X6" s="10">
        <f>S6*W6</f>
        <v>0.3125</v>
      </c>
      <c r="Y6" s="3"/>
      <c r="Z6" s="13">
        <f t="shared" ref="Z6:Z7" si="8">100*R6/(Q$8+R$8)</f>
        <v>16.666666666666668</v>
      </c>
      <c r="AA6" s="5"/>
    </row>
    <row r="7" spans="1:27" ht="17" thickBot="1" x14ac:dyDescent="0.25">
      <c r="A7" s="32" t="s">
        <v>4</v>
      </c>
      <c r="B7" s="1">
        <v>9</v>
      </c>
      <c r="C7" s="34">
        <v>0</v>
      </c>
      <c r="F7" s="40">
        <f>$B7</f>
        <v>9</v>
      </c>
      <c r="G7" s="40">
        <f t="shared" ref="G7:O7" si="9">$B7</f>
        <v>9</v>
      </c>
      <c r="H7" s="40">
        <f t="shared" si="9"/>
        <v>9</v>
      </c>
      <c r="I7" s="40">
        <f t="shared" si="9"/>
        <v>9</v>
      </c>
      <c r="J7" s="40">
        <f t="shared" si="9"/>
        <v>9</v>
      </c>
      <c r="K7" s="40">
        <f t="shared" si="9"/>
        <v>9</v>
      </c>
      <c r="L7" s="40">
        <f t="shared" si="9"/>
        <v>9</v>
      </c>
      <c r="M7" s="40">
        <f t="shared" si="9"/>
        <v>9</v>
      </c>
      <c r="N7" s="40">
        <f t="shared" si="9"/>
        <v>9</v>
      </c>
      <c r="O7" s="40">
        <f t="shared" si="9"/>
        <v>9</v>
      </c>
      <c r="P7" s="50" t="s">
        <v>21</v>
      </c>
      <c r="Q7" s="9">
        <f t="shared" si="3"/>
        <v>0</v>
      </c>
      <c r="R7" s="6">
        <f t="shared" si="4"/>
        <v>10</v>
      </c>
      <c r="S7" s="19">
        <f t="shared" si="5"/>
        <v>0</v>
      </c>
      <c r="T7" s="20">
        <f>100/(1+S7)</f>
        <v>100</v>
      </c>
      <c r="U7" s="21">
        <f t="shared" si="6"/>
        <v>100</v>
      </c>
      <c r="V7" s="19">
        <f t="shared" si="7"/>
        <v>0</v>
      </c>
      <c r="W7" s="18">
        <f>R7/R$8</f>
        <v>0.625</v>
      </c>
      <c r="X7" s="22">
        <f>S7*W7</f>
        <v>0</v>
      </c>
      <c r="Y7" s="3"/>
      <c r="Z7" s="23">
        <f t="shared" si="8"/>
        <v>33.333333333333336</v>
      </c>
      <c r="AA7" s="19"/>
    </row>
    <row r="8" spans="1:27" ht="17" thickBot="1" x14ac:dyDescent="0.25">
      <c r="P8" s="24" t="s">
        <v>16</v>
      </c>
      <c r="Q8" s="25">
        <f>SUM(Q5:Q7)</f>
        <v>14</v>
      </c>
      <c r="R8" s="26">
        <f>SUM(R5:R7)</f>
        <v>16</v>
      </c>
      <c r="S8" s="27">
        <f>Q8/R8</f>
        <v>0.875</v>
      </c>
      <c r="T8" s="25">
        <f>AVERAGE(T5:T7)</f>
        <v>53.333333333333336</v>
      </c>
      <c r="U8" s="25">
        <f>AVERAGE(U5:U7)</f>
        <v>53.333333333333336</v>
      </c>
      <c r="V8" s="27">
        <f>(100/T8)-1</f>
        <v>0.875</v>
      </c>
      <c r="W8" s="25"/>
      <c r="X8" s="28">
        <f>SUM(X5:X7)</f>
        <v>0.875</v>
      </c>
      <c r="Y8" s="29"/>
      <c r="Z8" s="30">
        <f>SUM(Z5:Z7)</f>
        <v>53.333333333333336</v>
      </c>
      <c r="AA8" s="31">
        <f>(100/Z8)-1</f>
        <v>0.875</v>
      </c>
    </row>
    <row r="9" spans="1:27" ht="17" thickBot="1" x14ac:dyDescent="0.25">
      <c r="P9" s="3"/>
      <c r="Q9" s="3"/>
      <c r="R9" s="47" t="s">
        <v>19</v>
      </c>
      <c r="S9" s="44">
        <f>SUM(S5:S7)</f>
        <v>10</v>
      </c>
      <c r="T9" s="3"/>
      <c r="U9" s="3"/>
      <c r="V9" s="45"/>
      <c r="W9" s="3"/>
      <c r="X9" s="45"/>
      <c r="Y9" s="45"/>
      <c r="Z9" s="45"/>
      <c r="AA9" s="3"/>
    </row>
    <row r="10" spans="1:27" x14ac:dyDescent="0.2">
      <c r="P10" s="3"/>
      <c r="Q10" s="3"/>
      <c r="R10" s="3"/>
      <c r="S10" s="46"/>
      <c r="T10" s="3"/>
      <c r="U10" s="3"/>
      <c r="V10" s="45"/>
      <c r="W10" s="3"/>
      <c r="X10" s="45"/>
      <c r="Y10" s="45"/>
      <c r="Z10" s="45"/>
      <c r="AA10" s="3"/>
    </row>
    <row r="11" spans="1:27" ht="47" x14ac:dyDescent="0.55000000000000004">
      <c r="F11" s="54" t="s">
        <v>1</v>
      </c>
      <c r="G11" s="54"/>
      <c r="H11" s="54"/>
      <c r="I11" s="54"/>
      <c r="J11" s="54"/>
      <c r="K11" s="54"/>
      <c r="L11" s="54"/>
      <c r="M11" s="54"/>
      <c r="N11" s="54"/>
      <c r="O11" s="54"/>
      <c r="P11" s="37"/>
    </row>
    <row r="12" spans="1:27" ht="17" thickBot="1" x14ac:dyDescent="0.25">
      <c r="F12" s="55" t="s">
        <v>0</v>
      </c>
      <c r="G12" s="55"/>
      <c r="H12" s="55"/>
      <c r="I12" s="55"/>
      <c r="J12" s="55"/>
      <c r="K12" s="55"/>
      <c r="L12" s="55"/>
      <c r="M12" s="55"/>
      <c r="N12" s="55"/>
      <c r="O12" s="55"/>
      <c r="P12" s="38"/>
    </row>
    <row r="13" spans="1:27" ht="47" x14ac:dyDescent="0.55000000000000004">
      <c r="B13" t="s">
        <v>8</v>
      </c>
      <c r="C13" s="2" t="s">
        <v>17</v>
      </c>
      <c r="D13" s="36" t="s">
        <v>18</v>
      </c>
      <c r="E13" s="36" t="s">
        <v>7</v>
      </c>
      <c r="F13">
        <v>1</v>
      </c>
      <c r="G13">
        <v>2</v>
      </c>
      <c r="H13">
        <v>3</v>
      </c>
      <c r="I13">
        <f>H13+1</f>
        <v>4</v>
      </c>
      <c r="J13">
        <f t="shared" ref="J13:L13" si="10">I13+1</f>
        <v>5</v>
      </c>
      <c r="K13">
        <f t="shared" si="10"/>
        <v>6</v>
      </c>
      <c r="L13">
        <f t="shared" si="10"/>
        <v>7</v>
      </c>
      <c r="M13">
        <f>L13+1</f>
        <v>8</v>
      </c>
      <c r="N13">
        <f t="shared" ref="N13" si="11">M13+1</f>
        <v>9</v>
      </c>
      <c r="O13">
        <f>N13+1</f>
        <v>10</v>
      </c>
      <c r="P13" s="39" t="s">
        <v>20</v>
      </c>
      <c r="Q13" s="7" t="s">
        <v>9</v>
      </c>
      <c r="R13" s="11" t="s">
        <v>3</v>
      </c>
      <c r="S13" s="8" t="s">
        <v>14</v>
      </c>
      <c r="T13" s="7" t="s">
        <v>12</v>
      </c>
      <c r="U13" s="15" t="s">
        <v>13</v>
      </c>
      <c r="V13" s="8" t="s">
        <v>15</v>
      </c>
      <c r="W13" s="7" t="s">
        <v>10</v>
      </c>
      <c r="X13" s="14" t="s">
        <v>11</v>
      </c>
      <c r="Y13" s="3"/>
      <c r="Z13" s="17" t="s">
        <v>2</v>
      </c>
      <c r="AA13" s="8" t="s">
        <v>11</v>
      </c>
    </row>
    <row r="14" spans="1:27" ht="17" thickBot="1" x14ac:dyDescent="0.25">
      <c r="A14" s="34" t="s">
        <v>5</v>
      </c>
      <c r="B14" s="1">
        <v>1</v>
      </c>
      <c r="C14" s="34">
        <v>0</v>
      </c>
      <c r="F14" s="40">
        <f>$B14</f>
        <v>1</v>
      </c>
      <c r="G14" s="40">
        <f t="shared" ref="G14:O14" si="12">$B14</f>
        <v>1</v>
      </c>
      <c r="H14" s="40">
        <f t="shared" si="12"/>
        <v>1</v>
      </c>
      <c r="I14" s="40">
        <f t="shared" si="12"/>
        <v>1</v>
      </c>
      <c r="J14" s="40">
        <f t="shared" si="12"/>
        <v>1</v>
      </c>
      <c r="K14" s="40">
        <f t="shared" si="12"/>
        <v>1</v>
      </c>
      <c r="L14" s="40">
        <f t="shared" si="12"/>
        <v>1</v>
      </c>
      <c r="M14" s="40">
        <f t="shared" si="12"/>
        <v>1</v>
      </c>
      <c r="N14" s="40">
        <f t="shared" si="12"/>
        <v>1</v>
      </c>
      <c r="O14" s="40">
        <f t="shared" si="12"/>
        <v>1</v>
      </c>
      <c r="P14" s="50" t="s">
        <v>21</v>
      </c>
      <c r="Q14" s="9">
        <f>O$13-R14</f>
        <v>0</v>
      </c>
      <c r="R14" s="6">
        <f>COUNTIF(F14:O14,"&gt;="&amp;C14)</f>
        <v>10</v>
      </c>
      <c r="S14" s="4">
        <f>Q14/R14</f>
        <v>0</v>
      </c>
      <c r="T14" s="12">
        <f>100/(1+S14)</f>
        <v>100</v>
      </c>
      <c r="U14" s="16">
        <f>100*R14/(Q14+R14)</f>
        <v>100</v>
      </c>
      <c r="V14" s="4">
        <f>(100/U14)-1</f>
        <v>0</v>
      </c>
      <c r="W14" s="9">
        <f>R14/R$17</f>
        <v>0.5</v>
      </c>
      <c r="X14" s="10">
        <f>S14*W14</f>
        <v>0</v>
      </c>
      <c r="Y14" s="3"/>
      <c r="Z14" s="13">
        <f>100*R14/(Q$17+R$17)</f>
        <v>33.333333333333336</v>
      </c>
      <c r="AA14" s="5"/>
    </row>
    <row r="15" spans="1:27" ht="17" thickBot="1" x14ac:dyDescent="0.25">
      <c r="A15" s="33" t="s">
        <v>6</v>
      </c>
      <c r="B15" s="1">
        <v>4</v>
      </c>
      <c r="C15" s="33">
        <v>5</v>
      </c>
      <c r="F15" s="49">
        <f>$B15</f>
        <v>4</v>
      </c>
      <c r="G15" s="40">
        <f>F15+1</f>
        <v>5</v>
      </c>
      <c r="H15" s="49">
        <f>$B15</f>
        <v>4</v>
      </c>
      <c r="I15" s="40">
        <f>H15+1</f>
        <v>5</v>
      </c>
      <c r="J15" s="49">
        <f>$B15</f>
        <v>4</v>
      </c>
      <c r="K15" s="40">
        <f>J15+1</f>
        <v>5</v>
      </c>
      <c r="L15" s="49">
        <f>$B15</f>
        <v>4</v>
      </c>
      <c r="M15" s="40">
        <f>L15+1</f>
        <v>5</v>
      </c>
      <c r="N15" s="49">
        <f>$B15</f>
        <v>4</v>
      </c>
      <c r="O15" s="40">
        <f>N15+1</f>
        <v>5</v>
      </c>
      <c r="P15" s="52" t="s">
        <v>23</v>
      </c>
      <c r="Q15" s="9">
        <f t="shared" ref="Q15:Q16" si="13">O$13-R15</f>
        <v>5</v>
      </c>
      <c r="R15" s="6">
        <f t="shared" ref="R15:R16" si="14">COUNTIF(F15:O15,"&gt;="&amp;C15)</f>
        <v>5</v>
      </c>
      <c r="S15" s="4">
        <f t="shared" ref="S15:S16" si="15">Q15/R15</f>
        <v>1</v>
      </c>
      <c r="T15" s="12">
        <f>100/(1+S15)</f>
        <v>50</v>
      </c>
      <c r="U15" s="16">
        <f t="shared" ref="U15:U16" si="16">100*R15/(Q15+R15)</f>
        <v>50</v>
      </c>
      <c r="V15" s="4">
        <f t="shared" ref="V15:V16" si="17">(100/U15)-1</f>
        <v>1</v>
      </c>
      <c r="W15" s="9">
        <f>R15/R$17</f>
        <v>0.25</v>
      </c>
      <c r="X15" s="10">
        <f>S15*W15</f>
        <v>0.25</v>
      </c>
      <c r="Y15" s="3"/>
      <c r="Z15" s="13">
        <f>100*R15/(Q$17+R$17)</f>
        <v>16.666666666666668</v>
      </c>
      <c r="AA15" s="5"/>
    </row>
    <row r="16" spans="1:27" ht="17" thickBot="1" x14ac:dyDescent="0.25">
      <c r="A16" s="32" t="s">
        <v>4</v>
      </c>
      <c r="B16" s="1">
        <v>9</v>
      </c>
      <c r="C16" s="32">
        <v>10</v>
      </c>
      <c r="F16" s="49">
        <f>B16</f>
        <v>9</v>
      </c>
      <c r="G16" s="40">
        <f>F16+1</f>
        <v>10</v>
      </c>
      <c r="H16" s="49">
        <f>$B16</f>
        <v>9</v>
      </c>
      <c r="I16" s="40">
        <f>H16+1</f>
        <v>10</v>
      </c>
      <c r="J16" s="49">
        <f>$B16</f>
        <v>9</v>
      </c>
      <c r="K16" s="40">
        <f>J16+1</f>
        <v>10</v>
      </c>
      <c r="L16" s="49">
        <f>$B16</f>
        <v>9</v>
      </c>
      <c r="M16" s="40">
        <f>L16+1</f>
        <v>10</v>
      </c>
      <c r="N16" s="49">
        <f>$B16</f>
        <v>9</v>
      </c>
      <c r="O16" s="40">
        <f>N16+1</f>
        <v>10</v>
      </c>
      <c r="P16" s="52" t="s">
        <v>23</v>
      </c>
      <c r="Q16" s="9">
        <f t="shared" si="13"/>
        <v>5</v>
      </c>
      <c r="R16" s="6">
        <f t="shared" si="14"/>
        <v>5</v>
      </c>
      <c r="S16" s="19">
        <f t="shared" si="15"/>
        <v>1</v>
      </c>
      <c r="T16" s="20">
        <f>100/(1+S16)</f>
        <v>50</v>
      </c>
      <c r="U16" s="21">
        <f t="shared" si="16"/>
        <v>50</v>
      </c>
      <c r="V16" s="19">
        <f t="shared" si="17"/>
        <v>1</v>
      </c>
      <c r="W16" s="18">
        <f>R16/R$17</f>
        <v>0.25</v>
      </c>
      <c r="X16" s="22">
        <f>S16*W16</f>
        <v>0.25</v>
      </c>
      <c r="Y16" s="3"/>
      <c r="Z16" s="23">
        <f>100*R16/(Q$17+R$17)</f>
        <v>16.666666666666668</v>
      </c>
      <c r="AA16" s="19"/>
    </row>
    <row r="17" spans="1:27" ht="17" thickBot="1" x14ac:dyDescent="0.25">
      <c r="P17" s="24" t="s">
        <v>16</v>
      </c>
      <c r="Q17" s="25">
        <f>SUM(Q14:Q16)</f>
        <v>10</v>
      </c>
      <c r="R17" s="26">
        <f>SUM(R14:R16)</f>
        <v>20</v>
      </c>
      <c r="S17" s="27">
        <f>Q17/R17</f>
        <v>0.5</v>
      </c>
      <c r="T17" s="25">
        <f>AVERAGE(T14:T16)</f>
        <v>66.666666666666671</v>
      </c>
      <c r="U17" s="25">
        <f>AVERAGE(U14:U16)</f>
        <v>66.666666666666671</v>
      </c>
      <c r="V17" s="27">
        <f>(100/T17)-1</f>
        <v>0.5</v>
      </c>
      <c r="W17" s="25"/>
      <c r="X17" s="28">
        <f>SUM(X14:X16)</f>
        <v>0.5</v>
      </c>
      <c r="Y17" s="29"/>
      <c r="Z17" s="30">
        <f>SUM(Z14:Z16)</f>
        <v>66.666666666666671</v>
      </c>
      <c r="AA17" s="31">
        <f>(100/Z17)-1</f>
        <v>0.5</v>
      </c>
    </row>
    <row r="18" spans="1:27" ht="17" thickBot="1" x14ac:dyDescent="0.25">
      <c r="R18" s="47" t="s">
        <v>19</v>
      </c>
      <c r="S18" s="44">
        <f>SUM(S14:S16)</f>
        <v>2</v>
      </c>
    </row>
    <row r="20" spans="1:27" ht="47" x14ac:dyDescent="0.55000000000000004">
      <c r="F20" s="54" t="s">
        <v>1</v>
      </c>
      <c r="G20" s="54"/>
      <c r="H20" s="54"/>
      <c r="I20" s="54"/>
      <c r="J20" s="54"/>
      <c r="K20" s="54"/>
      <c r="L20" s="54"/>
      <c r="M20" s="54"/>
      <c r="N20" s="54"/>
      <c r="O20" s="54"/>
      <c r="P20" s="37"/>
    </row>
    <row r="21" spans="1:27" ht="17" thickBot="1" x14ac:dyDescent="0.25">
      <c r="F21" s="55" t="s">
        <v>0</v>
      </c>
      <c r="G21" s="55"/>
      <c r="H21" s="55"/>
      <c r="I21" s="55"/>
      <c r="J21" s="55"/>
      <c r="K21" s="55"/>
      <c r="L21" s="55"/>
      <c r="M21" s="55"/>
      <c r="N21" s="55"/>
      <c r="O21" s="55"/>
      <c r="P21" s="38"/>
    </row>
    <row r="22" spans="1:27" ht="47" x14ac:dyDescent="0.55000000000000004">
      <c r="B22" t="s">
        <v>8</v>
      </c>
      <c r="C22" s="2" t="s">
        <v>17</v>
      </c>
      <c r="D22" s="36" t="s">
        <v>18</v>
      </c>
      <c r="E22" s="36" t="s">
        <v>7</v>
      </c>
      <c r="F22">
        <v>1</v>
      </c>
      <c r="G22">
        <v>2</v>
      </c>
      <c r="H22">
        <v>3</v>
      </c>
      <c r="I22">
        <f>H22+1</f>
        <v>4</v>
      </c>
      <c r="J22">
        <f t="shared" ref="J22" si="18">I22+1</f>
        <v>5</v>
      </c>
      <c r="K22">
        <f t="shared" ref="K22" si="19">J22+1</f>
        <v>6</v>
      </c>
      <c r="L22">
        <f t="shared" ref="L22" si="20">K22+1</f>
        <v>7</v>
      </c>
      <c r="M22">
        <f>L22+1</f>
        <v>8</v>
      </c>
      <c r="N22">
        <f t="shared" ref="N22:N23" si="21">M22+1</f>
        <v>9</v>
      </c>
      <c r="O22">
        <f>N22+1</f>
        <v>10</v>
      </c>
      <c r="P22" s="39" t="s">
        <v>20</v>
      </c>
      <c r="Q22" s="7" t="s">
        <v>9</v>
      </c>
      <c r="R22" s="11" t="s">
        <v>3</v>
      </c>
      <c r="S22" s="8" t="s">
        <v>14</v>
      </c>
      <c r="T22" s="7" t="s">
        <v>12</v>
      </c>
      <c r="U22" s="15" t="s">
        <v>13</v>
      </c>
      <c r="V22" s="8" t="s">
        <v>15</v>
      </c>
      <c r="W22" s="7" t="s">
        <v>10</v>
      </c>
      <c r="X22" s="14" t="s">
        <v>11</v>
      </c>
      <c r="Y22" s="3"/>
      <c r="Z22" s="17" t="s">
        <v>2</v>
      </c>
      <c r="AA22" s="8" t="s">
        <v>11</v>
      </c>
    </row>
    <row r="23" spans="1:27" ht="17" thickBot="1" x14ac:dyDescent="0.25">
      <c r="A23" s="34" t="s">
        <v>5</v>
      </c>
      <c r="B23" s="1">
        <v>1</v>
      </c>
      <c r="C23" s="33">
        <v>5</v>
      </c>
      <c r="F23" s="40">
        <f>B23</f>
        <v>1</v>
      </c>
      <c r="G23" s="40">
        <f>F23+1</f>
        <v>2</v>
      </c>
      <c r="H23" s="40">
        <f t="shared" ref="H23:I23" si="22">G23+1</f>
        <v>3</v>
      </c>
      <c r="I23" s="40">
        <f t="shared" si="22"/>
        <v>4</v>
      </c>
      <c r="J23" s="33">
        <f>I23+1</f>
        <v>5</v>
      </c>
      <c r="K23" s="40">
        <v>1</v>
      </c>
      <c r="L23" s="40">
        <f>K23+1</f>
        <v>2</v>
      </c>
      <c r="M23" s="40">
        <f t="shared" ref="M23" si="23">L23+1</f>
        <v>3</v>
      </c>
      <c r="N23" s="40">
        <f t="shared" si="21"/>
        <v>4</v>
      </c>
      <c r="O23" s="33">
        <f>N23+1</f>
        <v>5</v>
      </c>
      <c r="P23" s="51" t="s">
        <v>22</v>
      </c>
      <c r="Q23" s="9">
        <f>O$13-R23</f>
        <v>8</v>
      </c>
      <c r="R23" s="6">
        <f>COUNTIF(F23:O23,"&gt;="&amp;C23)</f>
        <v>2</v>
      </c>
      <c r="S23" s="4">
        <f>Q23/R23</f>
        <v>4</v>
      </c>
      <c r="T23" s="12">
        <f>100/(1+S23)</f>
        <v>20</v>
      </c>
      <c r="U23" s="16">
        <f>100*R23/(Q23+R23)</f>
        <v>20</v>
      </c>
      <c r="V23" s="4">
        <f>(100/U23)-1</f>
        <v>4</v>
      </c>
      <c r="W23" s="9">
        <f>R23/R$26</f>
        <v>0.11764705882352941</v>
      </c>
      <c r="X23" s="10">
        <f>S23*W23</f>
        <v>0.47058823529411764</v>
      </c>
      <c r="Y23" s="3"/>
      <c r="Z23" s="13">
        <f>100*R23/(Q$17+R$17)</f>
        <v>6.666666666666667</v>
      </c>
      <c r="AA23" s="5"/>
    </row>
    <row r="24" spans="1:27" ht="17" thickBot="1" x14ac:dyDescent="0.25">
      <c r="A24" s="33" t="s">
        <v>6</v>
      </c>
      <c r="B24" s="1">
        <v>4</v>
      </c>
      <c r="C24" s="34">
        <v>0</v>
      </c>
      <c r="F24" s="34">
        <v>4</v>
      </c>
      <c r="G24" s="34">
        <v>4</v>
      </c>
      <c r="H24" s="34">
        <v>4</v>
      </c>
      <c r="I24" s="34">
        <v>4</v>
      </c>
      <c r="J24" s="34">
        <v>4</v>
      </c>
      <c r="K24" s="34">
        <v>4</v>
      </c>
      <c r="L24" s="34">
        <v>4</v>
      </c>
      <c r="M24" s="34">
        <v>4</v>
      </c>
      <c r="N24" s="34">
        <v>4</v>
      </c>
      <c r="O24" s="34">
        <v>4</v>
      </c>
      <c r="P24" s="50" t="s">
        <v>21</v>
      </c>
      <c r="Q24" s="9">
        <f t="shared" ref="Q24:Q25" si="24">O$13-R24</f>
        <v>0</v>
      </c>
      <c r="R24" s="6">
        <f t="shared" ref="R24:R25" si="25">COUNTIF(F24:O24,"&gt;="&amp;C24)</f>
        <v>10</v>
      </c>
      <c r="S24" s="4">
        <f t="shared" ref="S24:S25" si="26">Q24/R24</f>
        <v>0</v>
      </c>
      <c r="T24" s="12">
        <f>100/(1+S24)</f>
        <v>100</v>
      </c>
      <c r="U24" s="16">
        <f t="shared" ref="U24:U25" si="27">100*R24/(Q24+R24)</f>
        <v>100</v>
      </c>
      <c r="V24" s="4">
        <f t="shared" ref="V24:V25" si="28">(100/U24)-1</f>
        <v>0</v>
      </c>
      <c r="W24" s="9">
        <f t="shared" ref="W24:W25" si="29">R24/R$26</f>
        <v>0.58823529411764708</v>
      </c>
      <c r="X24" s="10">
        <f>S24*W24</f>
        <v>0</v>
      </c>
      <c r="Y24" s="3"/>
      <c r="Z24" s="13">
        <f>100*R24/(Q$17+R$17)</f>
        <v>33.333333333333336</v>
      </c>
      <c r="AA24" s="5"/>
    </row>
    <row r="25" spans="1:27" ht="17" thickBot="1" x14ac:dyDescent="0.25">
      <c r="A25" s="32" t="s">
        <v>4</v>
      </c>
      <c r="B25" s="1">
        <v>9</v>
      </c>
      <c r="C25" s="32">
        <v>10</v>
      </c>
      <c r="F25" s="48">
        <f>B25</f>
        <v>9</v>
      </c>
      <c r="G25" s="32">
        <f>F25+1</f>
        <v>10</v>
      </c>
      <c r="H25" s="48">
        <f>B25</f>
        <v>9</v>
      </c>
      <c r="I25" s="32">
        <f>H25+1</f>
        <v>10</v>
      </c>
      <c r="J25" s="48">
        <f>B25</f>
        <v>9</v>
      </c>
      <c r="K25" s="32">
        <f>J25+1</f>
        <v>10</v>
      </c>
      <c r="L25" s="48">
        <f>B25</f>
        <v>9</v>
      </c>
      <c r="M25" s="32">
        <f>L25+1</f>
        <v>10</v>
      </c>
      <c r="N25" s="48">
        <f>B25</f>
        <v>9</v>
      </c>
      <c r="O25" s="32">
        <f>N25+1</f>
        <v>10</v>
      </c>
      <c r="P25" s="52" t="s">
        <v>23</v>
      </c>
      <c r="Q25" s="9">
        <f t="shared" si="24"/>
        <v>5</v>
      </c>
      <c r="R25" s="6">
        <f t="shared" si="25"/>
        <v>5</v>
      </c>
      <c r="S25" s="19">
        <f t="shared" si="26"/>
        <v>1</v>
      </c>
      <c r="T25" s="20">
        <f>100/(1+S25)</f>
        <v>50</v>
      </c>
      <c r="U25" s="21">
        <f t="shared" si="27"/>
        <v>50</v>
      </c>
      <c r="V25" s="19">
        <f t="shared" si="28"/>
        <v>1</v>
      </c>
      <c r="W25" s="9">
        <f t="shared" si="29"/>
        <v>0.29411764705882354</v>
      </c>
      <c r="X25" s="22">
        <f>S25*W25</f>
        <v>0.29411764705882354</v>
      </c>
      <c r="Y25" s="3"/>
      <c r="Z25" s="23">
        <f>100*R25/(Q$17+R$17)</f>
        <v>16.666666666666668</v>
      </c>
      <c r="AA25" s="19"/>
    </row>
    <row r="26" spans="1:27" ht="17" thickBot="1" x14ac:dyDescent="0.25">
      <c r="P26" s="24" t="s">
        <v>16</v>
      </c>
      <c r="Q26" s="25">
        <f>SUM(Q23:Q25)</f>
        <v>13</v>
      </c>
      <c r="R26" s="26">
        <f>SUM(R23:R25)</f>
        <v>17</v>
      </c>
      <c r="S26" s="27">
        <f>Q26/R26</f>
        <v>0.76470588235294112</v>
      </c>
      <c r="T26" s="25">
        <f>AVERAGE(T23:T25)</f>
        <v>56.666666666666664</v>
      </c>
      <c r="U26" s="25">
        <f>AVERAGE(U23:U25)</f>
        <v>56.666666666666664</v>
      </c>
      <c r="V26" s="27">
        <f>(100/T26)-1</f>
        <v>0.76470588235294135</v>
      </c>
      <c r="W26" s="25"/>
      <c r="X26" s="42">
        <f>SUM(X23:X25)</f>
        <v>0.76470588235294112</v>
      </c>
      <c r="Y26" s="29"/>
      <c r="Z26" s="30">
        <f>SUM(Z23:Z25)</f>
        <v>56.666666666666671</v>
      </c>
      <c r="AA26" s="43">
        <f>(100/Z26)-1</f>
        <v>0.76470588235294112</v>
      </c>
    </row>
    <row r="27" spans="1:27" ht="17" thickBot="1" x14ac:dyDescent="0.25">
      <c r="R27" s="47" t="s">
        <v>19</v>
      </c>
      <c r="S27" s="44">
        <f>SUM(S23:S25)</f>
        <v>5</v>
      </c>
    </row>
    <row r="29" spans="1:27" s="53" customFormat="1" x14ac:dyDescent="0.2">
      <c r="B29" s="53" t="s">
        <v>26</v>
      </c>
    </row>
    <row r="30" spans="1:27" ht="47" x14ac:dyDescent="0.55000000000000004">
      <c r="F30" s="54" t="s">
        <v>1</v>
      </c>
      <c r="G30" s="54"/>
      <c r="H30" s="54"/>
      <c r="I30" s="54"/>
      <c r="J30" s="54"/>
      <c r="K30" s="54"/>
      <c r="L30" s="54"/>
      <c r="M30" s="54"/>
      <c r="N30" s="54"/>
      <c r="O30" s="54"/>
      <c r="P30" s="37"/>
    </row>
    <row r="31" spans="1:27" s="41" customFormat="1" ht="17" thickBot="1" x14ac:dyDescent="0.25">
      <c r="F31" s="59" t="s">
        <v>0</v>
      </c>
      <c r="G31" s="59"/>
      <c r="H31" s="59"/>
      <c r="I31" s="59"/>
      <c r="J31" s="59"/>
      <c r="K31" s="59"/>
      <c r="L31" s="59"/>
      <c r="M31" s="59"/>
      <c r="N31" s="59"/>
      <c r="O31" s="59"/>
      <c r="P31" s="38"/>
    </row>
    <row r="32" spans="1:27" ht="47" x14ac:dyDescent="0.55000000000000004">
      <c r="B32" t="s">
        <v>8</v>
      </c>
      <c r="C32" s="2" t="s">
        <v>17</v>
      </c>
      <c r="D32" s="36" t="s">
        <v>18</v>
      </c>
      <c r="E32" s="36" t="s">
        <v>7</v>
      </c>
      <c r="F32">
        <v>1</v>
      </c>
      <c r="G32">
        <v>2</v>
      </c>
      <c r="H32">
        <v>3</v>
      </c>
      <c r="I32">
        <f>H32+1</f>
        <v>4</v>
      </c>
      <c r="J32">
        <f t="shared" ref="J32" si="30">I32+1</f>
        <v>5</v>
      </c>
      <c r="K32">
        <f t="shared" ref="K32" si="31">J32+1</f>
        <v>6</v>
      </c>
      <c r="L32">
        <f t="shared" ref="L32" si="32">K32+1</f>
        <v>7</v>
      </c>
      <c r="M32">
        <f>L32+1</f>
        <v>8</v>
      </c>
      <c r="N32">
        <f t="shared" ref="N32" si="33">M32+1</f>
        <v>9</v>
      </c>
      <c r="O32">
        <f>N32+1</f>
        <v>10</v>
      </c>
      <c r="P32" s="39" t="s">
        <v>20</v>
      </c>
      <c r="Q32" s="7" t="s">
        <v>9</v>
      </c>
      <c r="R32" s="11" t="s">
        <v>3</v>
      </c>
      <c r="S32" s="8" t="s">
        <v>14</v>
      </c>
      <c r="T32" s="7" t="s">
        <v>12</v>
      </c>
      <c r="U32" s="15" t="s">
        <v>13</v>
      </c>
      <c r="V32" s="8" t="s">
        <v>15</v>
      </c>
      <c r="W32" s="7" t="s">
        <v>10</v>
      </c>
      <c r="X32" s="14" t="s">
        <v>11</v>
      </c>
      <c r="Y32" s="3"/>
      <c r="Z32" s="17" t="s">
        <v>2</v>
      </c>
      <c r="AA32" s="8" t="s">
        <v>11</v>
      </c>
    </row>
    <row r="33" spans="1:27" ht="17" thickBot="1" x14ac:dyDescent="0.25">
      <c r="A33" s="34" t="s">
        <v>5</v>
      </c>
      <c r="B33" s="1">
        <v>1</v>
      </c>
      <c r="C33" s="34">
        <v>0</v>
      </c>
      <c r="F33" s="40">
        <f t="shared" ref="F33:O33" si="34">$B33</f>
        <v>1</v>
      </c>
      <c r="G33" s="40">
        <f t="shared" si="34"/>
        <v>1</v>
      </c>
      <c r="H33" s="40">
        <f t="shared" si="34"/>
        <v>1</v>
      </c>
      <c r="I33" s="40">
        <f t="shared" si="34"/>
        <v>1</v>
      </c>
      <c r="J33" s="40">
        <f t="shared" si="34"/>
        <v>1</v>
      </c>
      <c r="K33" s="40">
        <f t="shared" si="34"/>
        <v>1</v>
      </c>
      <c r="L33" s="40">
        <f t="shared" si="34"/>
        <v>1</v>
      </c>
      <c r="M33" s="40">
        <f t="shared" si="34"/>
        <v>1</v>
      </c>
      <c r="N33" s="40">
        <f t="shared" si="34"/>
        <v>1</v>
      </c>
      <c r="O33" s="40">
        <f t="shared" si="34"/>
        <v>1</v>
      </c>
      <c r="P33" s="50" t="s">
        <v>21</v>
      </c>
      <c r="Q33" s="9">
        <f>O$13-R33</f>
        <v>0</v>
      </c>
      <c r="R33" s="6">
        <f>COUNTIF(F33:O33,"&gt;="&amp;C33)</f>
        <v>10</v>
      </c>
      <c r="S33" s="4">
        <f>Q33/R33</f>
        <v>0</v>
      </c>
      <c r="T33" s="12">
        <f>100/(1+S33)</f>
        <v>100</v>
      </c>
      <c r="U33" s="16">
        <f>100*R33/(Q33+R33)</f>
        <v>100</v>
      </c>
      <c r="V33" s="4">
        <f>(100/U33)-1</f>
        <v>0</v>
      </c>
      <c r="W33" s="9">
        <f>R33/R$36</f>
        <v>0.47619047619047616</v>
      </c>
      <c r="X33" s="10">
        <f>S33*W33</f>
        <v>0</v>
      </c>
      <c r="Y33" s="3"/>
      <c r="Z33" s="13">
        <f>100*R33/(Q$17+R$17)</f>
        <v>33.333333333333336</v>
      </c>
      <c r="AA33" s="5"/>
    </row>
    <row r="34" spans="1:27" ht="17" thickBot="1" x14ac:dyDescent="0.25">
      <c r="A34" s="33" t="s">
        <v>6</v>
      </c>
      <c r="B34" s="1">
        <v>4</v>
      </c>
      <c r="C34" s="32">
        <v>10</v>
      </c>
      <c r="F34" s="49">
        <f>B34</f>
        <v>4</v>
      </c>
      <c r="G34" s="49">
        <f>F34+1</f>
        <v>5</v>
      </c>
      <c r="H34" s="49">
        <f t="shared" ref="H34:K34" si="35">G34+1</f>
        <v>6</v>
      </c>
      <c r="I34" s="49">
        <f t="shared" si="35"/>
        <v>7</v>
      </c>
      <c r="J34" s="49">
        <f t="shared" si="35"/>
        <v>8</v>
      </c>
      <c r="K34" s="49">
        <f t="shared" si="35"/>
        <v>9</v>
      </c>
      <c r="L34" s="40">
        <f>K34+1</f>
        <v>10</v>
      </c>
      <c r="M34" s="49">
        <f>B34</f>
        <v>4</v>
      </c>
      <c r="N34" s="49">
        <f>M34+1</f>
        <v>5</v>
      </c>
      <c r="O34" s="49">
        <f>N34+1</f>
        <v>6</v>
      </c>
      <c r="P34" s="51" t="s">
        <v>22</v>
      </c>
      <c r="Q34" s="9">
        <f>O$13-R34</f>
        <v>9</v>
      </c>
      <c r="R34" s="6">
        <f t="shared" ref="R34:R35" si="36">COUNTIF(F34:O34,"&gt;="&amp;C34)</f>
        <v>1</v>
      </c>
      <c r="S34" s="4">
        <f t="shared" ref="S34:S35" si="37">Q34/R34</f>
        <v>9</v>
      </c>
      <c r="T34" s="12">
        <f>100/(1+S34)</f>
        <v>10</v>
      </c>
      <c r="U34" s="16">
        <f t="shared" ref="U34:U35" si="38">100*R34/(Q34+R34)</f>
        <v>10</v>
      </c>
      <c r="V34" s="4">
        <f t="shared" ref="V34:V35" si="39">(100/U34)-1</f>
        <v>9</v>
      </c>
      <c r="W34" s="9">
        <f>R34/R$36</f>
        <v>4.7619047619047616E-2</v>
      </c>
      <c r="X34" s="10">
        <f>S34*W34</f>
        <v>0.42857142857142855</v>
      </c>
      <c r="Y34" s="3"/>
      <c r="Z34" s="13">
        <f>100*R34/(Q$17+R$17)</f>
        <v>3.3333333333333335</v>
      </c>
      <c r="AA34" s="5"/>
    </row>
    <row r="35" spans="1:27" ht="17" thickBot="1" x14ac:dyDescent="0.25">
      <c r="A35" s="32" t="s">
        <v>4</v>
      </c>
      <c r="B35" s="1">
        <v>9</v>
      </c>
      <c r="C35" s="33">
        <v>5</v>
      </c>
      <c r="F35" s="40">
        <f t="shared" ref="F35:O35" si="40">$B35</f>
        <v>9</v>
      </c>
      <c r="G35" s="40">
        <f t="shared" si="40"/>
        <v>9</v>
      </c>
      <c r="H35" s="40">
        <f t="shared" si="40"/>
        <v>9</v>
      </c>
      <c r="I35" s="40">
        <f t="shared" si="40"/>
        <v>9</v>
      </c>
      <c r="J35" s="40">
        <f t="shared" si="40"/>
        <v>9</v>
      </c>
      <c r="K35" s="40">
        <f t="shared" si="40"/>
        <v>9</v>
      </c>
      <c r="L35" s="40">
        <f t="shared" si="40"/>
        <v>9</v>
      </c>
      <c r="M35" s="40">
        <f t="shared" si="40"/>
        <v>9</v>
      </c>
      <c r="N35" s="40">
        <f t="shared" si="40"/>
        <v>9</v>
      </c>
      <c r="O35" s="40">
        <f t="shared" si="40"/>
        <v>9</v>
      </c>
      <c r="P35" s="50" t="s">
        <v>21</v>
      </c>
      <c r="Q35" s="9">
        <f>O$13-R35</f>
        <v>0</v>
      </c>
      <c r="R35" s="6">
        <f t="shared" si="36"/>
        <v>10</v>
      </c>
      <c r="S35" s="19">
        <f t="shared" si="37"/>
        <v>0</v>
      </c>
      <c r="T35" s="20">
        <f>100/(1+S35)</f>
        <v>100</v>
      </c>
      <c r="U35" s="21">
        <f t="shared" si="38"/>
        <v>100</v>
      </c>
      <c r="V35" s="19">
        <f t="shared" si="39"/>
        <v>0</v>
      </c>
      <c r="W35" s="9">
        <f>R35/R$36</f>
        <v>0.47619047619047616</v>
      </c>
      <c r="X35" s="22">
        <f>S35*W35</f>
        <v>0</v>
      </c>
      <c r="Y35" s="3"/>
      <c r="Z35" s="23">
        <f>100*R35/(Q$17+R$17)</f>
        <v>33.333333333333336</v>
      </c>
      <c r="AA35" s="19"/>
    </row>
    <row r="36" spans="1:27" ht="17" thickBot="1" x14ac:dyDescent="0.25">
      <c r="P36" s="24" t="s">
        <v>16</v>
      </c>
      <c r="Q36" s="25">
        <f>SUM(Q33:Q35)</f>
        <v>9</v>
      </c>
      <c r="R36" s="26">
        <f>SUM(R33:R35)</f>
        <v>21</v>
      </c>
      <c r="S36" s="27">
        <f>Q36/R36</f>
        <v>0.42857142857142855</v>
      </c>
      <c r="T36" s="25">
        <f>AVERAGE(T33:T35)</f>
        <v>70</v>
      </c>
      <c r="U36" s="25">
        <f>AVERAGE(U33:U35)</f>
        <v>70</v>
      </c>
      <c r="V36" s="27">
        <f>(100/T36)-1</f>
        <v>0.4285714285714286</v>
      </c>
      <c r="W36" s="25"/>
      <c r="X36" s="42">
        <f>SUM(X33:X35)</f>
        <v>0.42857142857142855</v>
      </c>
      <c r="Y36" s="29"/>
      <c r="Z36" s="30">
        <f>SUM(Z33:Z35)</f>
        <v>70</v>
      </c>
      <c r="AA36" s="43">
        <f>(100/Z36)-1</f>
        <v>0.4285714285714286</v>
      </c>
    </row>
    <row r="37" spans="1:27" ht="17" thickBot="1" x14ac:dyDescent="0.25">
      <c r="R37" s="47" t="s">
        <v>19</v>
      </c>
      <c r="S37" s="44">
        <f>SUM(S33:S35)</f>
        <v>9</v>
      </c>
    </row>
  </sheetData>
  <mergeCells count="8">
    <mergeCell ref="F2:O2"/>
    <mergeCell ref="F30:O30"/>
    <mergeCell ref="F31:O31"/>
    <mergeCell ref="F20:O20"/>
    <mergeCell ref="F21:O21"/>
    <mergeCell ref="F3:O3"/>
    <mergeCell ref="F12:O12"/>
    <mergeCell ref="F11:O11"/>
  </mergeCells>
  <conditionalFormatting sqref="G16">
    <cfRule type="cellIs" dxfId="9" priority="13" operator="greaterThanOrEqual">
      <formula>$C$16</formula>
    </cfRule>
  </conditionalFormatting>
  <conditionalFormatting sqref="F16:O16">
    <cfRule type="cellIs" dxfId="8" priority="12" operator="greaterThanOrEqual">
      <formula>$C$16</formula>
    </cfRule>
  </conditionalFormatting>
  <conditionalFormatting sqref="F15:O15">
    <cfRule type="cellIs" dxfId="7" priority="11" operator="greaterThanOrEqual">
      <formula>$C$15</formula>
    </cfRule>
  </conditionalFormatting>
  <conditionalFormatting sqref="F14:O14">
    <cfRule type="cellIs" dxfId="6" priority="10" operator="greaterThanOrEqual">
      <formula>$C$14</formula>
    </cfRule>
  </conditionalFormatting>
  <conditionalFormatting sqref="F34:O34">
    <cfRule type="cellIs" dxfId="5" priority="9" operator="greaterThanOrEqual">
      <formula>$C$34</formula>
    </cfRule>
  </conditionalFormatting>
  <conditionalFormatting sqref="F35:O35">
    <cfRule type="cellIs" dxfId="4" priority="8" operator="greaterThanOrEqual">
      <formula>$C$35</formula>
    </cfRule>
  </conditionalFormatting>
  <conditionalFormatting sqref="F33:O33">
    <cfRule type="cellIs" dxfId="3" priority="7" operator="greaterThanOrEqual">
      <formula>$C$33</formula>
    </cfRule>
  </conditionalFormatting>
  <conditionalFormatting sqref="F7:O7">
    <cfRule type="cellIs" dxfId="2" priority="6" operator="greaterThanOrEqual">
      <formula>$C$7</formula>
    </cfRule>
  </conditionalFormatting>
  <conditionalFormatting sqref="F6:O6">
    <cfRule type="cellIs" dxfId="1" priority="5" operator="greaterThanOrEqual">
      <formula>$C$6</formula>
    </cfRule>
  </conditionalFormatting>
  <conditionalFormatting sqref="F5:O5">
    <cfRule type="cellIs" dxfId="0" priority="4" operator="greaterThanOrEqual">
      <formula>$C$5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DC7B-AFFF-724A-83A6-5E0316F6A6E0}">
  <dimension ref="B3:E7"/>
  <sheetViews>
    <sheetView zoomScale="285" zoomScaleNormal="285" workbookViewId="0">
      <selection activeCell="D9" sqref="D9"/>
    </sheetView>
  </sheetViews>
  <sheetFormatPr baseColWidth="10" defaultRowHeight="16" x14ac:dyDescent="0.2"/>
  <cols>
    <col min="5" max="5" width="10.6640625" customWidth="1"/>
    <col min="6" max="6" width="16.6640625" customWidth="1"/>
  </cols>
  <sheetData>
    <row r="3" spans="2:5" x14ac:dyDescent="0.2">
      <c r="B3" s="57" t="s">
        <v>27</v>
      </c>
      <c r="C3" s="57"/>
      <c r="D3" s="57"/>
      <c r="E3" s="58" t="s">
        <v>28</v>
      </c>
    </row>
    <row r="4" spans="2:5" x14ac:dyDescent="0.2">
      <c r="B4" s="56" t="s">
        <v>19</v>
      </c>
      <c r="C4" s="56" t="s">
        <v>11</v>
      </c>
      <c r="D4" s="56" t="s">
        <v>24</v>
      </c>
      <c r="E4" s="56" t="s">
        <v>25</v>
      </c>
    </row>
    <row r="5" spans="2:5" x14ac:dyDescent="0.2">
      <c r="B5" s="6">
        <f>'4 rounds'!S9</f>
        <v>10</v>
      </c>
      <c r="C5" s="6">
        <f>'4 rounds'!S8</f>
        <v>0.875</v>
      </c>
      <c r="D5" s="6">
        <f>'4 rounds'!T8</f>
        <v>53.333333333333336</v>
      </c>
      <c r="E5" s="6">
        <f>'4 rounds'!R8</f>
        <v>16</v>
      </c>
    </row>
    <row r="6" spans="2:5" x14ac:dyDescent="0.2">
      <c r="B6" s="6">
        <f>'4 rounds'!S27</f>
        <v>5</v>
      </c>
      <c r="C6" s="6">
        <f>'4 rounds'!S26</f>
        <v>0.76470588235294112</v>
      </c>
      <c r="D6" s="6">
        <f>'4 rounds'!T26</f>
        <v>56.666666666666664</v>
      </c>
      <c r="E6" s="6">
        <f>'4 rounds'!R26</f>
        <v>17</v>
      </c>
    </row>
    <row r="7" spans="2:5" x14ac:dyDescent="0.2">
      <c r="B7" s="6">
        <f>'4 rounds'!S18</f>
        <v>2</v>
      </c>
      <c r="C7" s="6">
        <f>'4 rounds'!S17</f>
        <v>0.5</v>
      </c>
      <c r="D7" s="6">
        <f>'4 rounds'!U17</f>
        <v>66.666666666666671</v>
      </c>
      <c r="E7" s="6">
        <f>'4 rounds'!R17</f>
        <v>20</v>
      </c>
    </row>
  </sheetData>
  <mergeCells count="1">
    <mergeCell ref="B3:D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 rounds</vt:lpstr>
      <vt:lpstr>Sheet1</vt:lpstr>
    </vt:vector>
  </TitlesOfParts>
  <Manager/>
  <Company>MMI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DB</dc:creator>
  <cp:keywords/>
  <dc:description/>
  <cp:lastModifiedBy>Microsoft Office User</cp:lastModifiedBy>
  <cp:lastPrinted>2014-09-06T14:02:06Z</cp:lastPrinted>
  <dcterms:created xsi:type="dcterms:W3CDTF">2014-09-04T05:00:26Z</dcterms:created>
  <dcterms:modified xsi:type="dcterms:W3CDTF">2022-12-04T04:19:58Z</dcterms:modified>
  <cp:category/>
</cp:coreProperties>
</file>