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\UpGrad\Capstone\Ecommerce Capstone\25May19\"/>
    </mc:Choice>
  </mc:AlternateContent>
  <xr:revisionPtr revIDLastSave="0" documentId="13_ncr:1_{BD7C030A-71D8-4E84-BF99-3338D7E97DD1}" xr6:coauthVersionLast="40" xr6:coauthVersionMax="43" xr10:uidLastSave="{00000000-0000-0000-0000-000000000000}"/>
  <bookViews>
    <workbookView xWindow="-109" yWindow="-109" windowWidth="26301" windowHeight="14305" tabRatio="685" firstSheet="2" activeTab="1" xr2:uid="{E9B7F104-9481-45A4-B7F9-874FAE370B4C}"/>
  </bookViews>
  <sheets>
    <sheet name="MediaInvestmentOriginal" sheetId="7" r:id="rId1"/>
    <sheet name="MeidaInvestmentWorkSheet" sheetId="8" r:id="rId2"/>
    <sheet name="MediaInvestment" sheetId="9" r:id="rId3"/>
    <sheet name="SpecialSaleCalendar" sheetId="2" r:id="rId4"/>
    <sheet name="NPSWeekData" sheetId="5" r:id="rId5"/>
    <sheet name="Adstock" sheetId="10" r:id="rId6"/>
    <sheet name="AdstockWeeksheet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2" i="8" l="1"/>
  <c r="Y71" i="8"/>
  <c r="Y70" i="8"/>
  <c r="Y69" i="8"/>
  <c r="Y67" i="8"/>
  <c r="Y66" i="8"/>
  <c r="Y65" i="8"/>
  <c r="Y64" i="8"/>
  <c r="Y63" i="8"/>
  <c r="Y62" i="8"/>
  <c r="Y61" i="8"/>
  <c r="Y60" i="8"/>
  <c r="Y59" i="8"/>
  <c r="Y58" i="8"/>
  <c r="Y56" i="8"/>
  <c r="Y55" i="8"/>
  <c r="Y54" i="8"/>
  <c r="Y53" i="8"/>
  <c r="Y52" i="8"/>
  <c r="Y50" i="8"/>
  <c r="Y49" i="8"/>
  <c r="Y48" i="8"/>
  <c r="Y47" i="8"/>
  <c r="Y46" i="8"/>
  <c r="Y44" i="8"/>
  <c r="Y43" i="8"/>
  <c r="Y42" i="8"/>
  <c r="Y41" i="8"/>
  <c r="Y40" i="8"/>
  <c r="Y39" i="8"/>
  <c r="Y37" i="8"/>
  <c r="Y36" i="8"/>
  <c r="Y35" i="8"/>
  <c r="Y34" i="8"/>
  <c r="Y33" i="8"/>
  <c r="Y31" i="8"/>
  <c r="Y30" i="8"/>
  <c r="Y29" i="8"/>
  <c r="Y28" i="8"/>
  <c r="Y27" i="8"/>
  <c r="Y26" i="8"/>
  <c r="Y25" i="8"/>
  <c r="Y24" i="8"/>
  <c r="Y23" i="8"/>
  <c r="Y22" i="8"/>
  <c r="Y21" i="8"/>
  <c r="Y20" i="8"/>
  <c r="Y18" i="8"/>
  <c r="Y17" i="8"/>
  <c r="Y16" i="8"/>
  <c r="Y15" i="8"/>
  <c r="Y14" i="8"/>
  <c r="Y12" i="8"/>
  <c r="Y11" i="8"/>
  <c r="Y10" i="8"/>
  <c r="Y9" i="8"/>
  <c r="Y8" i="8"/>
  <c r="Y7" i="8"/>
  <c r="Y5" i="8"/>
  <c r="Y4" i="8"/>
  <c r="Y3" i="8"/>
  <c r="Y2" i="8"/>
  <c r="X72" i="8"/>
  <c r="X71" i="8"/>
  <c r="X70" i="8"/>
  <c r="X69" i="8"/>
  <c r="X67" i="8"/>
  <c r="X66" i="8"/>
  <c r="X65" i="8"/>
  <c r="X64" i="8"/>
  <c r="X63" i="8"/>
  <c r="X62" i="8"/>
  <c r="X61" i="8"/>
  <c r="X60" i="8"/>
  <c r="X59" i="8"/>
  <c r="X58" i="8"/>
  <c r="X56" i="8"/>
  <c r="X55" i="8"/>
  <c r="X54" i="8"/>
  <c r="X53" i="8"/>
  <c r="X52" i="8"/>
  <c r="X50" i="8"/>
  <c r="X49" i="8"/>
  <c r="X48" i="8"/>
  <c r="X47" i="8"/>
  <c r="X46" i="8"/>
  <c r="X44" i="8"/>
  <c r="X43" i="8"/>
  <c r="X42" i="8"/>
  <c r="X41" i="8"/>
  <c r="X40" i="8"/>
  <c r="X39" i="8"/>
  <c r="X37" i="8"/>
  <c r="X36" i="8"/>
  <c r="X35" i="8"/>
  <c r="X34" i="8"/>
  <c r="X33" i="8"/>
  <c r="X31" i="8"/>
  <c r="X30" i="8"/>
  <c r="X29" i="8"/>
  <c r="X28" i="8"/>
  <c r="X27" i="8"/>
  <c r="X26" i="8"/>
  <c r="X25" i="8"/>
  <c r="X24" i="8"/>
  <c r="X23" i="8"/>
  <c r="X22" i="8"/>
  <c r="X21" i="8"/>
  <c r="X20" i="8"/>
  <c r="X18" i="8"/>
  <c r="X17" i="8"/>
  <c r="X16" i="8"/>
  <c r="X15" i="8"/>
  <c r="X14" i="8"/>
  <c r="X12" i="8"/>
  <c r="X11" i="8"/>
  <c r="X10" i="8"/>
  <c r="X9" i="8"/>
  <c r="X8" i="8"/>
  <c r="X7" i="8"/>
  <c r="X5" i="8"/>
  <c r="X4" i="8"/>
  <c r="X3" i="8"/>
  <c r="X2" i="8"/>
  <c r="W72" i="8"/>
  <c r="W71" i="8"/>
  <c r="W70" i="8"/>
  <c r="W69" i="8"/>
  <c r="W67" i="8"/>
  <c r="W66" i="8"/>
  <c r="W65" i="8"/>
  <c r="W64" i="8"/>
  <c r="W63" i="8"/>
  <c r="W62" i="8"/>
  <c r="W61" i="8"/>
  <c r="W60" i="8"/>
  <c r="W59" i="8"/>
  <c r="W58" i="8"/>
  <c r="W56" i="8"/>
  <c r="W55" i="8"/>
  <c r="W54" i="8"/>
  <c r="W53" i="8"/>
  <c r="W52" i="8"/>
  <c r="W50" i="8"/>
  <c r="W49" i="8"/>
  <c r="W48" i="8"/>
  <c r="W47" i="8"/>
  <c r="W46" i="8"/>
  <c r="W44" i="8"/>
  <c r="W43" i="8"/>
  <c r="W42" i="8"/>
  <c r="W41" i="8"/>
  <c r="W40" i="8"/>
  <c r="W39" i="8"/>
  <c r="W37" i="8"/>
  <c r="W36" i="8"/>
  <c r="W35" i="8"/>
  <c r="W34" i="8"/>
  <c r="W33" i="8"/>
  <c r="W31" i="8"/>
  <c r="W30" i="8"/>
  <c r="W29" i="8"/>
  <c r="W28" i="8"/>
  <c r="W27" i="8"/>
  <c r="W26" i="8"/>
  <c r="W25" i="8"/>
  <c r="W24" i="8"/>
  <c r="W23" i="8"/>
  <c r="W22" i="8"/>
  <c r="W21" i="8"/>
  <c r="W20" i="8"/>
  <c r="W18" i="8"/>
  <c r="W17" i="8"/>
  <c r="W16" i="8"/>
  <c r="W15" i="8"/>
  <c r="W14" i="8"/>
  <c r="W12" i="8"/>
  <c r="W11" i="8"/>
  <c r="W10" i="8"/>
  <c r="W9" i="8"/>
  <c r="W8" i="8"/>
  <c r="W7" i="8"/>
  <c r="W5" i="8"/>
  <c r="W4" i="8"/>
  <c r="W3" i="8"/>
  <c r="W2" i="8"/>
  <c r="V72" i="8"/>
  <c r="V71" i="8"/>
  <c r="V70" i="8"/>
  <c r="V69" i="8"/>
  <c r="V67" i="8"/>
  <c r="V66" i="8"/>
  <c r="V65" i="8"/>
  <c r="V64" i="8"/>
  <c r="V63" i="8"/>
  <c r="V62" i="8"/>
  <c r="V61" i="8"/>
  <c r="V60" i="8"/>
  <c r="V59" i="8"/>
  <c r="V58" i="8"/>
  <c r="V56" i="8"/>
  <c r="V55" i="8"/>
  <c r="V54" i="8"/>
  <c r="V53" i="8"/>
  <c r="V52" i="8"/>
  <c r="V50" i="8"/>
  <c r="V49" i="8"/>
  <c r="V48" i="8"/>
  <c r="V47" i="8"/>
  <c r="V46" i="8"/>
  <c r="V44" i="8"/>
  <c r="V43" i="8"/>
  <c r="V42" i="8"/>
  <c r="V41" i="8"/>
  <c r="V40" i="8"/>
  <c r="V39" i="8"/>
  <c r="V37" i="8"/>
  <c r="V36" i="8"/>
  <c r="V35" i="8"/>
  <c r="V34" i="8"/>
  <c r="V33" i="8"/>
  <c r="V31" i="8"/>
  <c r="V30" i="8"/>
  <c r="V29" i="8"/>
  <c r="V28" i="8"/>
  <c r="V27" i="8"/>
  <c r="V26" i="8"/>
  <c r="V25" i="8"/>
  <c r="V24" i="8"/>
  <c r="V23" i="8"/>
  <c r="V22" i="8"/>
  <c r="V21" i="8"/>
  <c r="V20" i="8"/>
  <c r="V18" i="8"/>
  <c r="V17" i="8"/>
  <c r="V16" i="8"/>
  <c r="V15" i="8"/>
  <c r="V14" i="8"/>
  <c r="V12" i="8"/>
  <c r="V11" i="8"/>
  <c r="V10" i="8"/>
  <c r="V9" i="8"/>
  <c r="V8" i="8"/>
  <c r="V7" i="8"/>
  <c r="V5" i="8"/>
  <c r="V4" i="8"/>
  <c r="V3" i="8"/>
  <c r="V2" i="8"/>
  <c r="U72" i="8"/>
  <c r="U71" i="8"/>
  <c r="U70" i="8"/>
  <c r="U69" i="8"/>
  <c r="U67" i="8"/>
  <c r="U66" i="8"/>
  <c r="U65" i="8"/>
  <c r="U64" i="8"/>
  <c r="U63" i="8"/>
  <c r="U62" i="8"/>
  <c r="U61" i="8"/>
  <c r="U60" i="8"/>
  <c r="U59" i="8"/>
  <c r="U58" i="8"/>
  <c r="U56" i="8"/>
  <c r="U55" i="8"/>
  <c r="U54" i="8"/>
  <c r="U53" i="8"/>
  <c r="U52" i="8"/>
  <c r="U50" i="8"/>
  <c r="U49" i="8"/>
  <c r="U48" i="8"/>
  <c r="U47" i="8"/>
  <c r="U46" i="8"/>
  <c r="U44" i="8"/>
  <c r="U43" i="8"/>
  <c r="U42" i="8"/>
  <c r="U41" i="8"/>
  <c r="U40" i="8"/>
  <c r="U39" i="8"/>
  <c r="U37" i="8"/>
  <c r="U36" i="8"/>
  <c r="U35" i="8"/>
  <c r="U34" i="8"/>
  <c r="U33" i="8"/>
  <c r="U31" i="8"/>
  <c r="U30" i="8"/>
  <c r="U29" i="8"/>
  <c r="U28" i="8"/>
  <c r="U27" i="8"/>
  <c r="U26" i="8"/>
  <c r="U25" i="8"/>
  <c r="U24" i="8"/>
  <c r="U23" i="8"/>
  <c r="U22" i="8"/>
  <c r="U21" i="8"/>
  <c r="U20" i="8"/>
  <c r="U18" i="8"/>
  <c r="U17" i="8"/>
  <c r="U16" i="8"/>
  <c r="U15" i="8"/>
  <c r="U14" i="8"/>
  <c r="U12" i="8"/>
  <c r="U11" i="8"/>
  <c r="U10" i="8"/>
  <c r="U9" i="8"/>
  <c r="U8" i="8"/>
  <c r="U7" i="8"/>
  <c r="U5" i="8"/>
  <c r="U4" i="8"/>
  <c r="U3" i="8"/>
  <c r="U2" i="8"/>
  <c r="T72" i="8"/>
  <c r="T71" i="8"/>
  <c r="T70" i="8"/>
  <c r="T69" i="8"/>
  <c r="T67" i="8"/>
  <c r="T66" i="8"/>
  <c r="T65" i="8"/>
  <c r="T64" i="8"/>
  <c r="T63" i="8"/>
  <c r="T62" i="8"/>
  <c r="T61" i="8"/>
  <c r="T60" i="8"/>
  <c r="T59" i="8"/>
  <c r="T58" i="8"/>
  <c r="T56" i="8"/>
  <c r="T55" i="8"/>
  <c r="T54" i="8"/>
  <c r="T53" i="8"/>
  <c r="T52" i="8"/>
  <c r="T50" i="8"/>
  <c r="T49" i="8"/>
  <c r="T48" i="8"/>
  <c r="T47" i="8"/>
  <c r="T46" i="8"/>
  <c r="T44" i="8"/>
  <c r="T43" i="8"/>
  <c r="T42" i="8"/>
  <c r="T41" i="8"/>
  <c r="T40" i="8"/>
  <c r="T39" i="8"/>
  <c r="T37" i="8"/>
  <c r="T36" i="8"/>
  <c r="T35" i="8"/>
  <c r="T34" i="8"/>
  <c r="T33" i="8"/>
  <c r="T31" i="8"/>
  <c r="T30" i="8"/>
  <c r="T29" i="8"/>
  <c r="T28" i="8"/>
  <c r="T27" i="8"/>
  <c r="T26" i="8"/>
  <c r="T25" i="8"/>
  <c r="T24" i="8"/>
  <c r="T23" i="8"/>
  <c r="T22" i="8"/>
  <c r="T21" i="8"/>
  <c r="T20" i="8"/>
  <c r="T18" i="8"/>
  <c r="T17" i="8"/>
  <c r="T16" i="8"/>
  <c r="T15" i="8"/>
  <c r="T14" i="8"/>
  <c r="T12" i="8"/>
  <c r="T11" i="8"/>
  <c r="T10" i="8"/>
  <c r="T9" i="8"/>
  <c r="T8" i="8"/>
  <c r="T7" i="8"/>
  <c r="T5" i="8"/>
  <c r="T4" i="8"/>
  <c r="T3" i="8"/>
  <c r="T2" i="8"/>
  <c r="S72" i="8"/>
  <c r="S71" i="8"/>
  <c r="S70" i="8"/>
  <c r="S69" i="8"/>
  <c r="S67" i="8"/>
  <c r="S66" i="8"/>
  <c r="S65" i="8"/>
  <c r="S64" i="8"/>
  <c r="S63" i="8"/>
  <c r="S62" i="8"/>
  <c r="S61" i="8"/>
  <c r="S60" i="8"/>
  <c r="S59" i="8"/>
  <c r="S58" i="8"/>
  <c r="S56" i="8"/>
  <c r="S55" i="8"/>
  <c r="S54" i="8"/>
  <c r="S53" i="8"/>
  <c r="S52" i="8"/>
  <c r="S50" i="8"/>
  <c r="S49" i="8"/>
  <c r="S48" i="8"/>
  <c r="S47" i="8"/>
  <c r="S46" i="8"/>
  <c r="S44" i="8"/>
  <c r="S43" i="8"/>
  <c r="S42" i="8"/>
  <c r="S41" i="8"/>
  <c r="S40" i="8"/>
  <c r="S39" i="8"/>
  <c r="S37" i="8"/>
  <c r="S36" i="8"/>
  <c r="S35" i="8"/>
  <c r="S34" i="8"/>
  <c r="S33" i="8"/>
  <c r="S31" i="8"/>
  <c r="S30" i="8"/>
  <c r="S29" i="8"/>
  <c r="S28" i="8"/>
  <c r="S27" i="8"/>
  <c r="S26" i="8"/>
  <c r="S25" i="8"/>
  <c r="S24" i="8"/>
  <c r="S23" i="8"/>
  <c r="S22" i="8"/>
  <c r="S21" i="8"/>
  <c r="S20" i="8"/>
  <c r="S18" i="8"/>
  <c r="S17" i="8"/>
  <c r="S16" i="8"/>
  <c r="S15" i="8"/>
  <c r="S14" i="8"/>
  <c r="S12" i="8"/>
  <c r="S11" i="8"/>
  <c r="S10" i="8"/>
  <c r="S9" i="8"/>
  <c r="S8" i="8"/>
  <c r="S7" i="8"/>
  <c r="S5" i="8"/>
  <c r="S4" i="8"/>
  <c r="S3" i="8"/>
  <c r="S2" i="8"/>
  <c r="R72" i="8"/>
  <c r="R71" i="8"/>
  <c r="R70" i="8"/>
  <c r="R69" i="8"/>
  <c r="R67" i="8"/>
  <c r="R66" i="8"/>
  <c r="R65" i="8"/>
  <c r="R64" i="8"/>
  <c r="R63" i="8"/>
  <c r="R62" i="8"/>
  <c r="R61" i="8"/>
  <c r="R60" i="8"/>
  <c r="R59" i="8"/>
  <c r="R58" i="8"/>
  <c r="R56" i="8"/>
  <c r="R55" i="8"/>
  <c r="R54" i="8"/>
  <c r="R53" i="8"/>
  <c r="R52" i="8"/>
  <c r="R50" i="8"/>
  <c r="R49" i="8"/>
  <c r="R48" i="8"/>
  <c r="R47" i="8"/>
  <c r="R46" i="8"/>
  <c r="R44" i="8"/>
  <c r="R43" i="8"/>
  <c r="R42" i="8"/>
  <c r="R41" i="8"/>
  <c r="R40" i="8"/>
  <c r="R39" i="8"/>
  <c r="R37" i="8"/>
  <c r="R36" i="8"/>
  <c r="R35" i="8"/>
  <c r="R34" i="8"/>
  <c r="R33" i="8"/>
  <c r="R31" i="8"/>
  <c r="R30" i="8"/>
  <c r="R29" i="8"/>
  <c r="R28" i="8"/>
  <c r="R27" i="8"/>
  <c r="R26" i="8"/>
  <c r="R25" i="8"/>
  <c r="R24" i="8"/>
  <c r="R23" i="8"/>
  <c r="R22" i="8"/>
  <c r="R21" i="8"/>
  <c r="R20" i="8"/>
  <c r="R18" i="8"/>
  <c r="R17" i="8"/>
  <c r="R16" i="8"/>
  <c r="R15" i="8"/>
  <c r="R14" i="8"/>
  <c r="R12" i="8"/>
  <c r="R11" i="8"/>
  <c r="R10" i="8"/>
  <c r="R9" i="8"/>
  <c r="R8" i="8"/>
  <c r="R7" i="8"/>
  <c r="R5" i="8"/>
  <c r="R4" i="8"/>
  <c r="R3" i="8"/>
  <c r="R2" i="8"/>
  <c r="Q72" i="8"/>
  <c r="Q71" i="8"/>
  <c r="Q70" i="8"/>
  <c r="Q69" i="8"/>
  <c r="Q67" i="8"/>
  <c r="Q66" i="8"/>
  <c r="Q65" i="8"/>
  <c r="Q64" i="8"/>
  <c r="Q63" i="8"/>
  <c r="Q62" i="8"/>
  <c r="Q61" i="8"/>
  <c r="Q60" i="8"/>
  <c r="Q59" i="8"/>
  <c r="Q58" i="8"/>
  <c r="Q56" i="8"/>
  <c r="Q55" i="8"/>
  <c r="Q54" i="8"/>
  <c r="Q53" i="8"/>
  <c r="Q52" i="8"/>
  <c r="Q50" i="8"/>
  <c r="Q49" i="8"/>
  <c r="Q48" i="8"/>
  <c r="Q47" i="8"/>
  <c r="Q46" i="8"/>
  <c r="Q44" i="8"/>
  <c r="Q43" i="8"/>
  <c r="Q42" i="8"/>
  <c r="Q41" i="8"/>
  <c r="Q40" i="8"/>
  <c r="Q39" i="8"/>
  <c r="Q37" i="8"/>
  <c r="Q36" i="8"/>
  <c r="Q35" i="8"/>
  <c r="Q34" i="8"/>
  <c r="Q33" i="8"/>
  <c r="Q31" i="8"/>
  <c r="Q30" i="8"/>
  <c r="Q29" i="8"/>
  <c r="Q28" i="8"/>
  <c r="Q27" i="8"/>
  <c r="Q26" i="8"/>
  <c r="Q25" i="8"/>
  <c r="Q24" i="8"/>
  <c r="Q23" i="8"/>
  <c r="Q22" i="8"/>
  <c r="Q21" i="8"/>
  <c r="Q20" i="8"/>
  <c r="Q18" i="8"/>
  <c r="Q17" i="8"/>
  <c r="Q16" i="8"/>
  <c r="Q15" i="8"/>
  <c r="Q14" i="8"/>
  <c r="Q12" i="8"/>
  <c r="Q11" i="8"/>
  <c r="Q10" i="8"/>
  <c r="Q9" i="8"/>
  <c r="Q8" i="8"/>
  <c r="Q7" i="8"/>
  <c r="Q5" i="8"/>
  <c r="Q4" i="8"/>
  <c r="Q3" i="8"/>
  <c r="Q2" i="8"/>
  <c r="G2" i="8"/>
  <c r="BO55" i="11" l="1"/>
  <c r="BN55" i="11"/>
  <c r="BM55" i="11"/>
  <c r="BL55" i="11"/>
  <c r="BK55" i="11"/>
  <c r="BH55" i="11"/>
  <c r="BG55" i="11"/>
  <c r="BF55" i="11"/>
  <c r="BE55" i="11"/>
  <c r="BD55" i="11"/>
  <c r="BA55" i="11"/>
  <c r="AZ55" i="11"/>
  <c r="AY55" i="11"/>
  <c r="AX55" i="11"/>
  <c r="AW55" i="11"/>
  <c r="AT55" i="11"/>
  <c r="AS55" i="11"/>
  <c r="AR55" i="11"/>
  <c r="AQ55" i="11"/>
  <c r="AP55" i="11"/>
  <c r="AM55" i="11"/>
  <c r="AL55" i="11"/>
  <c r="AK55" i="11"/>
  <c r="AJ55" i="11"/>
  <c r="AI55" i="11"/>
  <c r="AF55" i="11"/>
  <c r="AE55" i="11"/>
  <c r="AD55" i="11"/>
  <c r="AC55" i="11"/>
  <c r="AB55" i="11"/>
  <c r="Y55" i="11"/>
  <c r="X55" i="11"/>
  <c r="W55" i="11"/>
  <c r="V55" i="11"/>
  <c r="U55" i="11"/>
  <c r="R55" i="11"/>
  <c r="Q55" i="11"/>
  <c r="P55" i="11"/>
  <c r="O55" i="11"/>
  <c r="N55" i="11"/>
  <c r="K55" i="11"/>
  <c r="J55" i="11"/>
  <c r="I55" i="11"/>
  <c r="H55" i="11"/>
  <c r="G55" i="11"/>
  <c r="BO54" i="11"/>
  <c r="BN54" i="11"/>
  <c r="BM54" i="11"/>
  <c r="BL54" i="11"/>
  <c r="BK54" i="11"/>
  <c r="BP55" i="11" s="1"/>
  <c r="BH54" i="11"/>
  <c r="BG54" i="11"/>
  <c r="BF54" i="11"/>
  <c r="BE54" i="11"/>
  <c r="BD54" i="11"/>
  <c r="BA54" i="11"/>
  <c r="AZ54" i="11"/>
  <c r="AY54" i="11"/>
  <c r="AX54" i="11"/>
  <c r="AW54" i="11"/>
  <c r="AT54" i="11"/>
  <c r="AS54" i="11"/>
  <c r="AR54" i="11"/>
  <c r="AQ54" i="11"/>
  <c r="AP54" i="11"/>
  <c r="AU55" i="11" s="1"/>
  <c r="AM54" i="11"/>
  <c r="AL54" i="11"/>
  <c r="AK54" i="11"/>
  <c r="AJ54" i="11"/>
  <c r="AI54" i="11"/>
  <c r="AN55" i="11" s="1"/>
  <c r="AF54" i="11"/>
  <c r="AE54" i="11"/>
  <c r="AD54" i="11"/>
  <c r="AC54" i="11"/>
  <c r="AB54" i="11"/>
  <c r="Y54" i="11"/>
  <c r="X54" i="11"/>
  <c r="W54" i="11"/>
  <c r="V54" i="11"/>
  <c r="U54" i="11"/>
  <c r="R54" i="11"/>
  <c r="Q54" i="11"/>
  <c r="P54" i="11"/>
  <c r="O54" i="11"/>
  <c r="N54" i="11"/>
  <c r="S55" i="11" s="1"/>
  <c r="K54" i="11"/>
  <c r="J54" i="11"/>
  <c r="I54" i="11"/>
  <c r="H54" i="11"/>
  <c r="G54" i="11"/>
  <c r="L55" i="11" s="1"/>
  <c r="BO53" i="11"/>
  <c r="BN53" i="11"/>
  <c r="BM53" i="11"/>
  <c r="BL53" i="11"/>
  <c r="BK53" i="11"/>
  <c r="BH53" i="11"/>
  <c r="BG53" i="11"/>
  <c r="BF53" i="11"/>
  <c r="BE53" i="11"/>
  <c r="BD53" i="11"/>
  <c r="BA53" i="11"/>
  <c r="AZ53" i="11"/>
  <c r="AY53" i="11"/>
  <c r="AX53" i="11"/>
  <c r="AW53" i="11"/>
  <c r="BB54" i="11" s="1"/>
  <c r="AT53" i="11"/>
  <c r="AS53" i="11"/>
  <c r="AR53" i="11"/>
  <c r="AQ53" i="11"/>
  <c r="AP53" i="11"/>
  <c r="AU54" i="11" s="1"/>
  <c r="AM53" i="11"/>
  <c r="AL53" i="11"/>
  <c r="AK53" i="11"/>
  <c r="AJ53" i="11"/>
  <c r="AI53" i="11"/>
  <c r="AF53" i="11"/>
  <c r="AE53" i="11"/>
  <c r="AD53" i="11"/>
  <c r="AC53" i="11"/>
  <c r="AB53" i="11"/>
  <c r="Y53" i="11"/>
  <c r="X53" i="11"/>
  <c r="W53" i="11"/>
  <c r="V53" i="11"/>
  <c r="U53" i="11"/>
  <c r="Z54" i="11" s="1"/>
  <c r="R53" i="11"/>
  <c r="Q53" i="11"/>
  <c r="P53" i="11"/>
  <c r="O53" i="11"/>
  <c r="N53" i="11"/>
  <c r="S54" i="11" s="1"/>
  <c r="K53" i="11"/>
  <c r="J53" i="11"/>
  <c r="I53" i="11"/>
  <c r="H53" i="11"/>
  <c r="G53" i="11"/>
  <c r="BO52" i="11"/>
  <c r="BN52" i="11"/>
  <c r="BM52" i="11"/>
  <c r="BL52" i="11"/>
  <c r="BK52" i="11"/>
  <c r="BH52" i="11"/>
  <c r="BG52" i="11"/>
  <c r="BF52" i="11"/>
  <c r="BE52" i="11"/>
  <c r="BD52" i="11"/>
  <c r="BI53" i="11" s="1"/>
  <c r="BA52" i="11"/>
  <c r="AZ52" i="11"/>
  <c r="AY52" i="11"/>
  <c r="AX52" i="11"/>
  <c r="AW52" i="11"/>
  <c r="BB53" i="11" s="1"/>
  <c r="AT52" i="11"/>
  <c r="AS52" i="11"/>
  <c r="AR52" i="11"/>
  <c r="AQ52" i="11"/>
  <c r="AP52" i="11"/>
  <c r="AM52" i="11"/>
  <c r="AL52" i="11"/>
  <c r="AK52" i="11"/>
  <c r="AJ52" i="11"/>
  <c r="AI52" i="11"/>
  <c r="AF52" i="11"/>
  <c r="AE52" i="11"/>
  <c r="AD52" i="11"/>
  <c r="AC52" i="11"/>
  <c r="AB52" i="11"/>
  <c r="AG53" i="11" s="1"/>
  <c r="Y52" i="11"/>
  <c r="X52" i="11"/>
  <c r="W52" i="11"/>
  <c r="V52" i="11"/>
  <c r="U52" i="11"/>
  <c r="Z53" i="11" s="1"/>
  <c r="R52" i="11"/>
  <c r="Q52" i="11"/>
  <c r="P52" i="11"/>
  <c r="O52" i="11"/>
  <c r="N52" i="11"/>
  <c r="K52" i="11"/>
  <c r="J52" i="11"/>
  <c r="I52" i="11"/>
  <c r="H52" i="11"/>
  <c r="G52" i="11"/>
  <c r="BO51" i="11"/>
  <c r="BN51" i="11"/>
  <c r="BM51" i="11"/>
  <c r="BL51" i="11"/>
  <c r="BK51" i="11"/>
  <c r="BP52" i="11" s="1"/>
  <c r="BH51" i="11"/>
  <c r="BG51" i="11"/>
  <c r="BF51" i="11"/>
  <c r="BE51" i="11"/>
  <c r="BD51" i="11"/>
  <c r="BI52" i="11" s="1"/>
  <c r="BA51" i="11"/>
  <c r="AZ51" i="11"/>
  <c r="AY51" i="11"/>
  <c r="AX51" i="11"/>
  <c r="AW51" i="11"/>
  <c r="AT51" i="11"/>
  <c r="AS51" i="11"/>
  <c r="AR51" i="11"/>
  <c r="AQ51" i="11"/>
  <c r="AP51" i="11"/>
  <c r="AM51" i="11"/>
  <c r="AL51" i="11"/>
  <c r="AK51" i="11"/>
  <c r="AJ51" i="11"/>
  <c r="AI51" i="11"/>
  <c r="AN52" i="11" s="1"/>
  <c r="AF51" i="11"/>
  <c r="AE51" i="11"/>
  <c r="AD51" i="11"/>
  <c r="AC51" i="11"/>
  <c r="AB51" i="11"/>
  <c r="AG52" i="11" s="1"/>
  <c r="Y51" i="11"/>
  <c r="X51" i="11"/>
  <c r="W51" i="11"/>
  <c r="V51" i="11"/>
  <c r="U51" i="11"/>
  <c r="R51" i="11"/>
  <c r="Q51" i="11"/>
  <c r="P51" i="11"/>
  <c r="O51" i="11"/>
  <c r="N51" i="11"/>
  <c r="K51" i="11"/>
  <c r="J51" i="11"/>
  <c r="I51" i="11"/>
  <c r="H51" i="11"/>
  <c r="G51" i="11"/>
  <c r="L52" i="11" s="1"/>
  <c r="BO50" i="11"/>
  <c r="BN50" i="11"/>
  <c r="BM50" i="11"/>
  <c r="BL50" i="11"/>
  <c r="BK50" i="11"/>
  <c r="BP51" i="11" s="1"/>
  <c r="BH50" i="11"/>
  <c r="BG50" i="11"/>
  <c r="BF50" i="11"/>
  <c r="BE50" i="11"/>
  <c r="BD50" i="11"/>
  <c r="BA50" i="11"/>
  <c r="AZ50" i="11"/>
  <c r="AY50" i="11"/>
  <c r="AX50" i="11"/>
  <c r="AW50" i="11"/>
  <c r="AT50" i="11"/>
  <c r="AS50" i="11"/>
  <c r="AR50" i="11"/>
  <c r="AQ50" i="11"/>
  <c r="AP50" i="11"/>
  <c r="AU51" i="11" s="1"/>
  <c r="AM50" i="11"/>
  <c r="AL50" i="11"/>
  <c r="AK50" i="11"/>
  <c r="AJ50" i="11"/>
  <c r="AI50" i="11"/>
  <c r="AN51" i="11" s="1"/>
  <c r="AF50" i="11"/>
  <c r="AE50" i="11"/>
  <c r="AD50" i="11"/>
  <c r="AC50" i="11"/>
  <c r="AB50" i="11"/>
  <c r="Y50" i="11"/>
  <c r="X50" i="11"/>
  <c r="W50" i="11"/>
  <c r="V50" i="11"/>
  <c r="U50" i="11"/>
  <c r="R50" i="11"/>
  <c r="Q50" i="11"/>
  <c r="P50" i="11"/>
  <c r="O50" i="11"/>
  <c r="N50" i="11"/>
  <c r="S51" i="11" s="1"/>
  <c r="K50" i="11"/>
  <c r="J50" i="11"/>
  <c r="I50" i="11"/>
  <c r="H50" i="11"/>
  <c r="G50" i="11"/>
  <c r="L51" i="11" s="1"/>
  <c r="BO49" i="11"/>
  <c r="BN49" i="11"/>
  <c r="BM49" i="11"/>
  <c r="BL49" i="11"/>
  <c r="BK49" i="11"/>
  <c r="BH49" i="11"/>
  <c r="BG49" i="11"/>
  <c r="BF49" i="11"/>
  <c r="BE49" i="11"/>
  <c r="BD49" i="11"/>
  <c r="BA49" i="11"/>
  <c r="AZ49" i="11"/>
  <c r="AY49" i="11"/>
  <c r="AX49" i="11"/>
  <c r="AW49" i="11"/>
  <c r="BB50" i="11" s="1"/>
  <c r="AT49" i="11"/>
  <c r="AS49" i="11"/>
  <c r="AR49" i="11"/>
  <c r="AQ49" i="11"/>
  <c r="AP49" i="11"/>
  <c r="AU50" i="11" s="1"/>
  <c r="AM49" i="11"/>
  <c r="AL49" i="11"/>
  <c r="AK49" i="11"/>
  <c r="AJ49" i="11"/>
  <c r="AI49" i="11"/>
  <c r="AF49" i="11"/>
  <c r="AE49" i="11"/>
  <c r="AD49" i="11"/>
  <c r="AC49" i="11"/>
  <c r="AB49" i="11"/>
  <c r="Y49" i="11"/>
  <c r="X49" i="11"/>
  <c r="W49" i="11"/>
  <c r="V49" i="11"/>
  <c r="U49" i="11"/>
  <c r="Z50" i="11" s="1"/>
  <c r="R49" i="11"/>
  <c r="Q49" i="11"/>
  <c r="P49" i="11"/>
  <c r="O49" i="11"/>
  <c r="N49" i="11"/>
  <c r="S50" i="11" s="1"/>
  <c r="K49" i="11"/>
  <c r="J49" i="11"/>
  <c r="I49" i="11"/>
  <c r="H49" i="11"/>
  <c r="G49" i="11"/>
  <c r="BO48" i="11"/>
  <c r="BN48" i="11"/>
  <c r="BM48" i="11"/>
  <c r="BL48" i="11"/>
  <c r="BK48" i="11"/>
  <c r="BH48" i="11"/>
  <c r="BG48" i="11"/>
  <c r="BF48" i="11"/>
  <c r="BE48" i="11"/>
  <c r="BD48" i="11"/>
  <c r="BI49" i="11" s="1"/>
  <c r="BA48" i="11"/>
  <c r="AZ48" i="11"/>
  <c r="AY48" i="11"/>
  <c r="AX48" i="11"/>
  <c r="AW48" i="11"/>
  <c r="BB49" i="11" s="1"/>
  <c r="AT48" i="11"/>
  <c r="AS48" i="11"/>
  <c r="AR48" i="11"/>
  <c r="AQ48" i="11"/>
  <c r="AP48" i="11"/>
  <c r="AM48" i="11"/>
  <c r="AL48" i="11"/>
  <c r="AK48" i="11"/>
  <c r="AJ48" i="11"/>
  <c r="AI48" i="11"/>
  <c r="AF48" i="11"/>
  <c r="AE48" i="11"/>
  <c r="AD48" i="11"/>
  <c r="AC48" i="11"/>
  <c r="AB48" i="11"/>
  <c r="AG49" i="11" s="1"/>
  <c r="Y48" i="11"/>
  <c r="X48" i="11"/>
  <c r="W48" i="11"/>
  <c r="V48" i="11"/>
  <c r="U48" i="11"/>
  <c r="Z49" i="11" s="1"/>
  <c r="R48" i="11"/>
  <c r="Q48" i="11"/>
  <c r="P48" i="11"/>
  <c r="O48" i="11"/>
  <c r="N48" i="11"/>
  <c r="K48" i="11"/>
  <c r="J48" i="11"/>
  <c r="I48" i="11"/>
  <c r="H48" i="11"/>
  <c r="G48" i="11"/>
  <c r="BO47" i="11"/>
  <c r="BN47" i="11"/>
  <c r="BM47" i="11"/>
  <c r="BL47" i="11"/>
  <c r="BK47" i="11"/>
  <c r="BP48" i="11" s="1"/>
  <c r="BH47" i="11"/>
  <c r="BG47" i="11"/>
  <c r="BF47" i="11"/>
  <c r="BE47" i="11"/>
  <c r="BD47" i="11"/>
  <c r="BI48" i="11" s="1"/>
  <c r="BA47" i="11"/>
  <c r="AZ47" i="11"/>
  <c r="AY47" i="11"/>
  <c r="AX47" i="11"/>
  <c r="AW47" i="11"/>
  <c r="AT47" i="11"/>
  <c r="AS47" i="11"/>
  <c r="AR47" i="11"/>
  <c r="AQ47" i="11"/>
  <c r="AP47" i="11"/>
  <c r="AM47" i="11"/>
  <c r="AL47" i="11"/>
  <c r="AK47" i="11"/>
  <c r="AJ47" i="11"/>
  <c r="AI47" i="11"/>
  <c r="AN48" i="11" s="1"/>
  <c r="AF47" i="11"/>
  <c r="AE47" i="11"/>
  <c r="AD47" i="11"/>
  <c r="AC47" i="11"/>
  <c r="AB47" i="11"/>
  <c r="AG48" i="11" s="1"/>
  <c r="Y47" i="11"/>
  <c r="X47" i="11"/>
  <c r="W47" i="11"/>
  <c r="V47" i="11"/>
  <c r="U47" i="11"/>
  <c r="R47" i="11"/>
  <c r="Q47" i="11"/>
  <c r="P47" i="11"/>
  <c r="O47" i="11"/>
  <c r="N47" i="11"/>
  <c r="K47" i="11"/>
  <c r="J47" i="11"/>
  <c r="I47" i="11"/>
  <c r="H47" i="11"/>
  <c r="G47" i="11"/>
  <c r="L48" i="11" s="1"/>
  <c r="BO46" i="11"/>
  <c r="BN46" i="11"/>
  <c r="BM46" i="11"/>
  <c r="BL46" i="11"/>
  <c r="BK46" i="11"/>
  <c r="BP47" i="11" s="1"/>
  <c r="BH46" i="11"/>
  <c r="BG46" i="11"/>
  <c r="BF46" i="11"/>
  <c r="BE46" i="11"/>
  <c r="BD46" i="11"/>
  <c r="BA46" i="11"/>
  <c r="AZ46" i="11"/>
  <c r="AY46" i="11"/>
  <c r="AX46" i="11"/>
  <c r="AW46" i="11"/>
  <c r="AT46" i="11"/>
  <c r="AS46" i="11"/>
  <c r="AR46" i="11"/>
  <c r="AQ46" i="11"/>
  <c r="AP46" i="11"/>
  <c r="AU47" i="11" s="1"/>
  <c r="AM46" i="11"/>
  <c r="AL46" i="11"/>
  <c r="AK46" i="11"/>
  <c r="AJ46" i="11"/>
  <c r="AI46" i="11"/>
  <c r="AN47" i="11" s="1"/>
  <c r="AF46" i="11"/>
  <c r="AE46" i="11"/>
  <c r="AD46" i="11"/>
  <c r="AC46" i="11"/>
  <c r="AB46" i="11"/>
  <c r="Y46" i="11"/>
  <c r="X46" i="11"/>
  <c r="W46" i="11"/>
  <c r="V46" i="11"/>
  <c r="U46" i="11"/>
  <c r="R46" i="11"/>
  <c r="Q46" i="11"/>
  <c r="P46" i="11"/>
  <c r="O46" i="11"/>
  <c r="N46" i="11"/>
  <c r="S47" i="11" s="1"/>
  <c r="K46" i="11"/>
  <c r="J46" i="11"/>
  <c r="I46" i="11"/>
  <c r="H46" i="11"/>
  <c r="G46" i="11"/>
  <c r="L47" i="11" s="1"/>
  <c r="BO45" i="11"/>
  <c r="BN45" i="11"/>
  <c r="BM45" i="11"/>
  <c r="BL45" i="11"/>
  <c r="BK45" i="11"/>
  <c r="BH45" i="11"/>
  <c r="BG45" i="11"/>
  <c r="BF45" i="11"/>
  <c r="BE45" i="11"/>
  <c r="BD45" i="11"/>
  <c r="BA45" i="11"/>
  <c r="AZ45" i="11"/>
  <c r="AY45" i="11"/>
  <c r="AX45" i="11"/>
  <c r="AW45" i="11"/>
  <c r="BB46" i="11" s="1"/>
  <c r="AT45" i="11"/>
  <c r="AS45" i="11"/>
  <c r="AR45" i="11"/>
  <c r="AQ45" i="11"/>
  <c r="AP45" i="11"/>
  <c r="AU46" i="11" s="1"/>
  <c r="AM45" i="11"/>
  <c r="AL45" i="11"/>
  <c r="AK45" i="11"/>
  <c r="AJ45" i="11"/>
  <c r="AI45" i="11"/>
  <c r="AF45" i="11"/>
  <c r="AE45" i="11"/>
  <c r="AD45" i="11"/>
  <c r="AC45" i="11"/>
  <c r="AB45" i="11"/>
  <c r="Y45" i="11"/>
  <c r="X45" i="11"/>
  <c r="W45" i="11"/>
  <c r="V45" i="11"/>
  <c r="U45" i="11"/>
  <c r="Z46" i="11" s="1"/>
  <c r="R45" i="11"/>
  <c r="Q45" i="11"/>
  <c r="P45" i="11"/>
  <c r="O45" i="11"/>
  <c r="N45" i="11"/>
  <c r="S46" i="11" s="1"/>
  <c r="K45" i="11"/>
  <c r="J45" i="11"/>
  <c r="I45" i="11"/>
  <c r="H45" i="11"/>
  <c r="G45" i="11"/>
  <c r="BO44" i="11"/>
  <c r="BN44" i="11"/>
  <c r="BM44" i="11"/>
  <c r="BL44" i="11"/>
  <c r="BK44" i="11"/>
  <c r="BH44" i="11"/>
  <c r="BG44" i="11"/>
  <c r="BF44" i="11"/>
  <c r="BE44" i="11"/>
  <c r="BD44" i="11"/>
  <c r="BI45" i="11" s="1"/>
  <c r="BA44" i="11"/>
  <c r="AZ44" i="11"/>
  <c r="AY44" i="11"/>
  <c r="AX44" i="11"/>
  <c r="AW44" i="11"/>
  <c r="BB45" i="11" s="1"/>
  <c r="AT44" i="11"/>
  <c r="AS44" i="11"/>
  <c r="AR44" i="11"/>
  <c r="AQ44" i="11"/>
  <c r="AP44" i="11"/>
  <c r="AM44" i="11"/>
  <c r="AL44" i="11"/>
  <c r="AK44" i="11"/>
  <c r="AJ44" i="11"/>
  <c r="AI44" i="11"/>
  <c r="AF44" i="11"/>
  <c r="AE44" i="11"/>
  <c r="AD44" i="11"/>
  <c r="AC44" i="11"/>
  <c r="AB44" i="11"/>
  <c r="AG45" i="11" s="1"/>
  <c r="Y44" i="11"/>
  <c r="X44" i="11"/>
  <c r="W44" i="11"/>
  <c r="V44" i="11"/>
  <c r="U44" i="11"/>
  <c r="Z45" i="11" s="1"/>
  <c r="R44" i="11"/>
  <c r="Q44" i="11"/>
  <c r="P44" i="11"/>
  <c r="O44" i="11"/>
  <c r="N44" i="11"/>
  <c r="K44" i="11"/>
  <c r="J44" i="11"/>
  <c r="I44" i="11"/>
  <c r="H44" i="11"/>
  <c r="G44" i="11"/>
  <c r="BO43" i="11"/>
  <c r="BN43" i="11"/>
  <c r="BM43" i="11"/>
  <c r="BL43" i="11"/>
  <c r="BK43" i="11"/>
  <c r="BP44" i="11" s="1"/>
  <c r="BH43" i="11"/>
  <c r="BG43" i="11"/>
  <c r="BF43" i="11"/>
  <c r="BE43" i="11"/>
  <c r="BD43" i="11"/>
  <c r="BI44" i="11" s="1"/>
  <c r="BA43" i="11"/>
  <c r="AZ43" i="11"/>
  <c r="AY43" i="11"/>
  <c r="AX43" i="11"/>
  <c r="AW43" i="11"/>
  <c r="AT43" i="11"/>
  <c r="AS43" i="11"/>
  <c r="AR43" i="11"/>
  <c r="AQ43" i="11"/>
  <c r="AP43" i="11"/>
  <c r="AM43" i="11"/>
  <c r="AL43" i="11"/>
  <c r="AK43" i="11"/>
  <c r="AJ43" i="11"/>
  <c r="AI43" i="11"/>
  <c r="AN44" i="11" s="1"/>
  <c r="AF43" i="11"/>
  <c r="AE43" i="11"/>
  <c r="AD43" i="11"/>
  <c r="AC43" i="11"/>
  <c r="AB43" i="11"/>
  <c r="AG44" i="11" s="1"/>
  <c r="Y43" i="11"/>
  <c r="X43" i="11"/>
  <c r="W43" i="11"/>
  <c r="V43" i="11"/>
  <c r="U43" i="11"/>
  <c r="R43" i="11"/>
  <c r="Q43" i="11"/>
  <c r="P43" i="11"/>
  <c r="O43" i="11"/>
  <c r="N43" i="11"/>
  <c r="K43" i="11"/>
  <c r="J43" i="11"/>
  <c r="I43" i="11"/>
  <c r="H43" i="11"/>
  <c r="G43" i="11"/>
  <c r="L44" i="11" s="1"/>
  <c r="BO42" i="11"/>
  <c r="BN42" i="11"/>
  <c r="BM42" i="11"/>
  <c r="BL42" i="11"/>
  <c r="BK42" i="11"/>
  <c r="BP43" i="11" s="1"/>
  <c r="BH42" i="11"/>
  <c r="BG42" i="11"/>
  <c r="BF42" i="11"/>
  <c r="BE42" i="11"/>
  <c r="BD42" i="11"/>
  <c r="BA42" i="11"/>
  <c r="AZ42" i="11"/>
  <c r="AY42" i="11"/>
  <c r="AX42" i="11"/>
  <c r="AW42" i="11"/>
  <c r="AT42" i="11"/>
  <c r="AS42" i="11"/>
  <c r="AR42" i="11"/>
  <c r="AQ42" i="11"/>
  <c r="AP42" i="11"/>
  <c r="AU43" i="11" s="1"/>
  <c r="AM42" i="11"/>
  <c r="AL42" i="11"/>
  <c r="AK42" i="11"/>
  <c r="AJ42" i="11"/>
  <c r="AI42" i="11"/>
  <c r="AN43" i="11" s="1"/>
  <c r="AF42" i="11"/>
  <c r="AE42" i="11"/>
  <c r="AD42" i="11"/>
  <c r="AC42" i="11"/>
  <c r="AB42" i="11"/>
  <c r="Y42" i="11"/>
  <c r="X42" i="11"/>
  <c r="W42" i="11"/>
  <c r="V42" i="11"/>
  <c r="U42" i="11"/>
  <c r="R42" i="11"/>
  <c r="Q42" i="11"/>
  <c r="P42" i="11"/>
  <c r="O42" i="11"/>
  <c r="N42" i="11"/>
  <c r="S43" i="11" s="1"/>
  <c r="K42" i="11"/>
  <c r="J42" i="11"/>
  <c r="I42" i="11"/>
  <c r="H42" i="11"/>
  <c r="G42" i="11"/>
  <c r="L43" i="11" s="1"/>
  <c r="BO41" i="11"/>
  <c r="BN41" i="11"/>
  <c r="BM41" i="11"/>
  <c r="BL41" i="11"/>
  <c r="BK41" i="11"/>
  <c r="BH41" i="11"/>
  <c r="BG41" i="11"/>
  <c r="BF41" i="11"/>
  <c r="BE41" i="11"/>
  <c r="BD41" i="11"/>
  <c r="BA41" i="11"/>
  <c r="AZ41" i="11"/>
  <c r="AY41" i="11"/>
  <c r="AX41" i="11"/>
  <c r="AW41" i="11"/>
  <c r="BB42" i="11" s="1"/>
  <c r="AT41" i="11"/>
  <c r="AS41" i="11"/>
  <c r="AR41" i="11"/>
  <c r="AQ41" i="11"/>
  <c r="AP41" i="11"/>
  <c r="AU42" i="11" s="1"/>
  <c r="AM41" i="11"/>
  <c r="AL41" i="11"/>
  <c r="AK41" i="11"/>
  <c r="AJ41" i="11"/>
  <c r="AI41" i="11"/>
  <c r="AF41" i="11"/>
  <c r="AE41" i="11"/>
  <c r="AD41" i="11"/>
  <c r="AC41" i="11"/>
  <c r="AB41" i="11"/>
  <c r="Y41" i="11"/>
  <c r="X41" i="11"/>
  <c r="W41" i="11"/>
  <c r="V41" i="11"/>
  <c r="U41" i="11"/>
  <c r="Z42" i="11" s="1"/>
  <c r="R41" i="11"/>
  <c r="Q41" i="11"/>
  <c r="P41" i="11"/>
  <c r="O41" i="11"/>
  <c r="N41" i="11"/>
  <c r="S42" i="11" s="1"/>
  <c r="K41" i="11"/>
  <c r="J41" i="11"/>
  <c r="I41" i="11"/>
  <c r="H41" i="11"/>
  <c r="G41" i="11"/>
  <c r="BO40" i="11"/>
  <c r="BN40" i="11"/>
  <c r="BM40" i="11"/>
  <c r="BL40" i="11"/>
  <c r="BK40" i="11"/>
  <c r="BH40" i="11"/>
  <c r="BG40" i="11"/>
  <c r="BF40" i="11"/>
  <c r="BE40" i="11"/>
  <c r="BD40" i="11"/>
  <c r="BI41" i="11" s="1"/>
  <c r="BA40" i="11"/>
  <c r="AZ40" i="11"/>
  <c r="AY40" i="11"/>
  <c r="AX40" i="11"/>
  <c r="AW40" i="11"/>
  <c r="BB41" i="11" s="1"/>
  <c r="AT40" i="11"/>
  <c r="AS40" i="11"/>
  <c r="AR40" i="11"/>
  <c r="AQ40" i="11"/>
  <c r="AP40" i="11"/>
  <c r="AM40" i="11"/>
  <c r="AL40" i="11"/>
  <c r="AK40" i="11"/>
  <c r="AJ40" i="11"/>
  <c r="AI40" i="11"/>
  <c r="AF40" i="11"/>
  <c r="AE40" i="11"/>
  <c r="AD40" i="11"/>
  <c r="AC40" i="11"/>
  <c r="AB40" i="11"/>
  <c r="AG41" i="11" s="1"/>
  <c r="Y40" i="11"/>
  <c r="X40" i="11"/>
  <c r="W40" i="11"/>
  <c r="V40" i="11"/>
  <c r="U40" i="11"/>
  <c r="Z41" i="11" s="1"/>
  <c r="R40" i="11"/>
  <c r="Q40" i="11"/>
  <c r="P40" i="11"/>
  <c r="O40" i="11"/>
  <c r="N40" i="11"/>
  <c r="K40" i="11"/>
  <c r="J40" i="11"/>
  <c r="I40" i="11"/>
  <c r="H40" i="11"/>
  <c r="G40" i="11"/>
  <c r="BO39" i="11"/>
  <c r="BN39" i="11"/>
  <c r="BM39" i="11"/>
  <c r="BL39" i="11"/>
  <c r="BK39" i="11"/>
  <c r="BP40" i="11" s="1"/>
  <c r="BH39" i="11"/>
  <c r="BG39" i="11"/>
  <c r="BF39" i="11"/>
  <c r="BE39" i="11"/>
  <c r="BD39" i="11"/>
  <c r="BI40" i="11" s="1"/>
  <c r="BA39" i="11"/>
  <c r="AZ39" i="11"/>
  <c r="AY39" i="11"/>
  <c r="AX39" i="11"/>
  <c r="AW39" i="11"/>
  <c r="AT39" i="11"/>
  <c r="AS39" i="11"/>
  <c r="AR39" i="11"/>
  <c r="AQ39" i="11"/>
  <c r="AP39" i="11"/>
  <c r="AM39" i="11"/>
  <c r="AL39" i="11"/>
  <c r="AK39" i="11"/>
  <c r="AJ39" i="11"/>
  <c r="AI39" i="11"/>
  <c r="AN40" i="11" s="1"/>
  <c r="AF39" i="11"/>
  <c r="AE39" i="11"/>
  <c r="AD39" i="11"/>
  <c r="AC39" i="11"/>
  <c r="AB39" i="11"/>
  <c r="AG40" i="11" s="1"/>
  <c r="Y39" i="11"/>
  <c r="X39" i="11"/>
  <c r="W39" i="11"/>
  <c r="V39" i="11"/>
  <c r="U39" i="11"/>
  <c r="R39" i="11"/>
  <c r="Q39" i="11"/>
  <c r="P39" i="11"/>
  <c r="O39" i="11"/>
  <c r="N39" i="11"/>
  <c r="K39" i="11"/>
  <c r="J39" i="11"/>
  <c r="I39" i="11"/>
  <c r="H39" i="11"/>
  <c r="G39" i="11"/>
  <c r="L40" i="11" s="1"/>
  <c r="BO38" i="11"/>
  <c r="BN38" i="11"/>
  <c r="BM38" i="11"/>
  <c r="BL38" i="11"/>
  <c r="BK38" i="11"/>
  <c r="BP39" i="11" s="1"/>
  <c r="BH38" i="11"/>
  <c r="BG38" i="11"/>
  <c r="BF38" i="11"/>
  <c r="BE38" i="11"/>
  <c r="BD38" i="11"/>
  <c r="BA38" i="11"/>
  <c r="AZ38" i="11"/>
  <c r="AY38" i="11"/>
  <c r="AX38" i="11"/>
  <c r="AW38" i="11"/>
  <c r="AT38" i="11"/>
  <c r="AS38" i="11"/>
  <c r="AR38" i="11"/>
  <c r="AQ38" i="11"/>
  <c r="AP38" i="11"/>
  <c r="AU39" i="11" s="1"/>
  <c r="AM38" i="11"/>
  <c r="AL38" i="11"/>
  <c r="AK38" i="11"/>
  <c r="AJ38" i="11"/>
  <c r="AI38" i="11"/>
  <c r="AN39" i="11" s="1"/>
  <c r="AF38" i="11"/>
  <c r="AE38" i="11"/>
  <c r="AD38" i="11"/>
  <c r="AC38" i="11"/>
  <c r="AB38" i="11"/>
  <c r="Y38" i="11"/>
  <c r="X38" i="11"/>
  <c r="W38" i="11"/>
  <c r="V38" i="11"/>
  <c r="U38" i="11"/>
  <c r="R38" i="11"/>
  <c r="Q38" i="11"/>
  <c r="P38" i="11"/>
  <c r="O38" i="11"/>
  <c r="N38" i="11"/>
  <c r="S39" i="11" s="1"/>
  <c r="K38" i="11"/>
  <c r="J38" i="11"/>
  <c r="I38" i="11"/>
  <c r="H38" i="11"/>
  <c r="G38" i="11"/>
  <c r="L39" i="11" s="1"/>
  <c r="BO37" i="11"/>
  <c r="BN37" i="11"/>
  <c r="BM37" i="11"/>
  <c r="BL37" i="11"/>
  <c r="BK37" i="11"/>
  <c r="BH37" i="11"/>
  <c r="BG37" i="11"/>
  <c r="BF37" i="11"/>
  <c r="BE37" i="11"/>
  <c r="BD37" i="11"/>
  <c r="BA37" i="11"/>
  <c r="AZ37" i="11"/>
  <c r="AY37" i="11"/>
  <c r="AX37" i="11"/>
  <c r="AW37" i="11"/>
  <c r="BB38" i="11" s="1"/>
  <c r="AT37" i="11"/>
  <c r="AS37" i="11"/>
  <c r="AR37" i="11"/>
  <c r="AQ37" i="11"/>
  <c r="AP37" i="11"/>
  <c r="AU38" i="11" s="1"/>
  <c r="AM37" i="11"/>
  <c r="AL37" i="11"/>
  <c r="AK37" i="11"/>
  <c r="AJ37" i="11"/>
  <c r="AI37" i="11"/>
  <c r="AF37" i="11"/>
  <c r="AE37" i="11"/>
  <c r="AD37" i="11"/>
  <c r="AC37" i="11"/>
  <c r="AB37" i="11"/>
  <c r="Y37" i="11"/>
  <c r="X37" i="11"/>
  <c r="W37" i="11"/>
  <c r="V37" i="11"/>
  <c r="U37" i="11"/>
  <c r="Z38" i="11" s="1"/>
  <c r="R37" i="11"/>
  <c r="Q37" i="11"/>
  <c r="P37" i="11"/>
  <c r="O37" i="11"/>
  <c r="N37" i="11"/>
  <c r="S38" i="11" s="1"/>
  <c r="K37" i="11"/>
  <c r="J37" i="11"/>
  <c r="I37" i="11"/>
  <c r="H37" i="11"/>
  <c r="G37" i="11"/>
  <c r="BO36" i="11"/>
  <c r="BN36" i="11"/>
  <c r="BM36" i="11"/>
  <c r="BL36" i="11"/>
  <c r="BK36" i="11"/>
  <c r="BH36" i="11"/>
  <c r="BG36" i="11"/>
  <c r="BF36" i="11"/>
  <c r="BE36" i="11"/>
  <c r="BD36" i="11"/>
  <c r="BI37" i="11" s="1"/>
  <c r="BA36" i="11"/>
  <c r="AZ36" i="11"/>
  <c r="AY36" i="11"/>
  <c r="AX36" i="11"/>
  <c r="AW36" i="11"/>
  <c r="BB37" i="11" s="1"/>
  <c r="AT36" i="11"/>
  <c r="AS36" i="11"/>
  <c r="AR36" i="11"/>
  <c r="AQ36" i="11"/>
  <c r="AP36" i="11"/>
  <c r="AM36" i="11"/>
  <c r="AL36" i="11"/>
  <c r="AK36" i="11"/>
  <c r="AJ36" i="11"/>
  <c r="AI36" i="11"/>
  <c r="AF36" i="11"/>
  <c r="AE36" i="11"/>
  <c r="AD36" i="11"/>
  <c r="AC36" i="11"/>
  <c r="AB36" i="11"/>
  <c r="AG37" i="11" s="1"/>
  <c r="Y36" i="11"/>
  <c r="X36" i="11"/>
  <c r="W36" i="11"/>
  <c r="V36" i="11"/>
  <c r="U36" i="11"/>
  <c r="Z37" i="11" s="1"/>
  <c r="R36" i="11"/>
  <c r="Q36" i="11"/>
  <c r="P36" i="11"/>
  <c r="O36" i="11"/>
  <c r="N36" i="11"/>
  <c r="K36" i="11"/>
  <c r="J36" i="11"/>
  <c r="I36" i="11"/>
  <c r="H36" i="11"/>
  <c r="G36" i="11"/>
  <c r="BO35" i="11"/>
  <c r="BN35" i="11"/>
  <c r="BM35" i="11"/>
  <c r="BL35" i="11"/>
  <c r="BK35" i="11"/>
  <c r="BP36" i="11" s="1"/>
  <c r="BH35" i="11"/>
  <c r="BG35" i="11"/>
  <c r="BF35" i="11"/>
  <c r="BE35" i="11"/>
  <c r="BD35" i="11"/>
  <c r="BI36" i="11" s="1"/>
  <c r="BA35" i="11"/>
  <c r="AZ35" i="11"/>
  <c r="AY35" i="11"/>
  <c r="AX35" i="11"/>
  <c r="AW35" i="11"/>
  <c r="AT35" i="11"/>
  <c r="AS35" i="11"/>
  <c r="AR35" i="11"/>
  <c r="AQ35" i="11"/>
  <c r="AP35" i="11"/>
  <c r="AM35" i="11"/>
  <c r="AL35" i="11"/>
  <c r="AK35" i="11"/>
  <c r="AJ35" i="11"/>
  <c r="AI35" i="11"/>
  <c r="AN36" i="11" s="1"/>
  <c r="AF35" i="11"/>
  <c r="AE35" i="11"/>
  <c r="AD35" i="11"/>
  <c r="AC35" i="11"/>
  <c r="AB35" i="11"/>
  <c r="AG36" i="11" s="1"/>
  <c r="Y35" i="11"/>
  <c r="X35" i="11"/>
  <c r="W35" i="11"/>
  <c r="V35" i="11"/>
  <c r="U35" i="11"/>
  <c r="R35" i="11"/>
  <c r="Q35" i="11"/>
  <c r="P35" i="11"/>
  <c r="O35" i="11"/>
  <c r="N35" i="11"/>
  <c r="K35" i="11"/>
  <c r="J35" i="11"/>
  <c r="I35" i="11"/>
  <c r="H35" i="11"/>
  <c r="G35" i="11"/>
  <c r="L36" i="11" s="1"/>
  <c r="BO34" i="11"/>
  <c r="BN34" i="11"/>
  <c r="BM34" i="11"/>
  <c r="BL34" i="11"/>
  <c r="BK34" i="11"/>
  <c r="BP35" i="11" s="1"/>
  <c r="BH34" i="11"/>
  <c r="BG34" i="11"/>
  <c r="BF34" i="11"/>
  <c r="BE34" i="11"/>
  <c r="BD34" i="11"/>
  <c r="BA34" i="11"/>
  <c r="AZ34" i="11"/>
  <c r="AY34" i="11"/>
  <c r="AX34" i="11"/>
  <c r="AW34" i="11"/>
  <c r="AT34" i="11"/>
  <c r="AS34" i="11"/>
  <c r="AR34" i="11"/>
  <c r="AQ34" i="11"/>
  <c r="AP34" i="11"/>
  <c r="AU35" i="11" s="1"/>
  <c r="AM34" i="11"/>
  <c r="AL34" i="11"/>
  <c r="AK34" i="11"/>
  <c r="AJ34" i="11"/>
  <c r="AI34" i="11"/>
  <c r="AN35" i="11" s="1"/>
  <c r="AF34" i="11"/>
  <c r="AE34" i="11"/>
  <c r="AD34" i="11"/>
  <c r="AC34" i="11"/>
  <c r="AB34" i="11"/>
  <c r="Y34" i="11"/>
  <c r="X34" i="11"/>
  <c r="W34" i="11"/>
  <c r="V34" i="11"/>
  <c r="Z36" i="11" s="1"/>
  <c r="U34" i="11"/>
  <c r="R34" i="11"/>
  <c r="Q34" i="11"/>
  <c r="P34" i="11"/>
  <c r="O34" i="11"/>
  <c r="S36" i="11" s="1"/>
  <c r="N34" i="11"/>
  <c r="S35" i="11" s="1"/>
  <c r="K34" i="11"/>
  <c r="J34" i="11"/>
  <c r="I34" i="11"/>
  <c r="H34" i="11"/>
  <c r="G34" i="11"/>
  <c r="L35" i="11" s="1"/>
  <c r="BO33" i="11"/>
  <c r="BN33" i="11"/>
  <c r="BM33" i="11"/>
  <c r="BL33" i="11"/>
  <c r="BK33" i="11"/>
  <c r="BH33" i="11"/>
  <c r="BG33" i="11"/>
  <c r="BF33" i="11"/>
  <c r="BE33" i="11"/>
  <c r="BD33" i="11"/>
  <c r="BA33" i="11"/>
  <c r="AZ33" i="11"/>
  <c r="AY33" i="11"/>
  <c r="AX33" i="11"/>
  <c r="AW33" i="11"/>
  <c r="BB34" i="11" s="1"/>
  <c r="AT33" i="11"/>
  <c r="AS33" i="11"/>
  <c r="AR33" i="11"/>
  <c r="AQ33" i="11"/>
  <c r="AP33" i="11"/>
  <c r="AU34" i="11" s="1"/>
  <c r="AM33" i="11"/>
  <c r="AL33" i="11"/>
  <c r="AK33" i="11"/>
  <c r="AJ33" i="11"/>
  <c r="AI33" i="11"/>
  <c r="AF33" i="11"/>
  <c r="AE33" i="11"/>
  <c r="AD33" i="11"/>
  <c r="AC33" i="11"/>
  <c r="AG35" i="11" s="1"/>
  <c r="AB33" i="11"/>
  <c r="Y33" i="11"/>
  <c r="X33" i="11"/>
  <c r="W33" i="11"/>
  <c r="V33" i="11"/>
  <c r="Z35" i="11" s="1"/>
  <c r="U33" i="11"/>
  <c r="Z34" i="11" s="1"/>
  <c r="R33" i="11"/>
  <c r="Q33" i="11"/>
  <c r="P33" i="11"/>
  <c r="O33" i="11"/>
  <c r="N33" i="11"/>
  <c r="S34" i="11" s="1"/>
  <c r="K33" i="11"/>
  <c r="J33" i="11"/>
  <c r="I33" i="11"/>
  <c r="H33" i="11"/>
  <c r="G33" i="11"/>
  <c r="BO32" i="11"/>
  <c r="BN32" i="11"/>
  <c r="BM32" i="11"/>
  <c r="BL32" i="11"/>
  <c r="BK32" i="11"/>
  <c r="BH32" i="11"/>
  <c r="BG32" i="11"/>
  <c r="BF32" i="11"/>
  <c r="BE32" i="11"/>
  <c r="BD32" i="11"/>
  <c r="BI33" i="11" s="1"/>
  <c r="BA32" i="11"/>
  <c r="AZ32" i="11"/>
  <c r="AY32" i="11"/>
  <c r="AX32" i="11"/>
  <c r="AW32" i="11"/>
  <c r="BB33" i="11" s="1"/>
  <c r="AT32" i="11"/>
  <c r="AS32" i="11"/>
  <c r="AR32" i="11"/>
  <c r="AQ32" i="11"/>
  <c r="AP32" i="11"/>
  <c r="AM32" i="11"/>
  <c r="AL32" i="11"/>
  <c r="AK32" i="11"/>
  <c r="AJ32" i="11"/>
  <c r="AN34" i="11" s="1"/>
  <c r="AI32" i="11"/>
  <c r="AF32" i="11"/>
  <c r="AE32" i="11"/>
  <c r="AD32" i="11"/>
  <c r="AC32" i="11"/>
  <c r="AG34" i="11" s="1"/>
  <c r="AB32" i="11"/>
  <c r="AG33" i="11" s="1"/>
  <c r="Y32" i="11"/>
  <c r="X32" i="11"/>
  <c r="W32" i="11"/>
  <c r="V32" i="11"/>
  <c r="U32" i="11"/>
  <c r="Z33" i="11" s="1"/>
  <c r="R32" i="11"/>
  <c r="Q32" i="11"/>
  <c r="P32" i="11"/>
  <c r="O32" i="11"/>
  <c r="N32" i="11"/>
  <c r="K32" i="11"/>
  <c r="J32" i="11"/>
  <c r="I32" i="11"/>
  <c r="H32" i="11"/>
  <c r="G32" i="11"/>
  <c r="BO31" i="11"/>
  <c r="BN31" i="11"/>
  <c r="BM31" i="11"/>
  <c r="BL31" i="11"/>
  <c r="BK31" i="11"/>
  <c r="BP32" i="11" s="1"/>
  <c r="BH31" i="11"/>
  <c r="BG31" i="11"/>
  <c r="BF31" i="11"/>
  <c r="BE31" i="11"/>
  <c r="BD31" i="11"/>
  <c r="BI32" i="11" s="1"/>
  <c r="BA31" i="11"/>
  <c r="AZ31" i="11"/>
  <c r="AY31" i="11"/>
  <c r="AX31" i="11"/>
  <c r="AW31" i="11"/>
  <c r="AT31" i="11"/>
  <c r="AS31" i="11"/>
  <c r="AR31" i="11"/>
  <c r="AQ31" i="11"/>
  <c r="AU33" i="11" s="1"/>
  <c r="AP31" i="11"/>
  <c r="AM31" i="11"/>
  <c r="AL31" i="11"/>
  <c r="AK31" i="11"/>
  <c r="AJ31" i="11"/>
  <c r="AN33" i="11" s="1"/>
  <c r="AI31" i="11"/>
  <c r="AN32" i="11" s="1"/>
  <c r="AF31" i="11"/>
  <c r="AE31" i="11"/>
  <c r="AD31" i="11"/>
  <c r="AC31" i="11"/>
  <c r="AB31" i="11"/>
  <c r="AG32" i="11" s="1"/>
  <c r="Y31" i="11"/>
  <c r="X31" i="11"/>
  <c r="W31" i="11"/>
  <c r="V31" i="11"/>
  <c r="U31" i="11"/>
  <c r="R31" i="11"/>
  <c r="Q31" i="11"/>
  <c r="P31" i="11"/>
  <c r="O31" i="11"/>
  <c r="N31" i="11"/>
  <c r="K31" i="11"/>
  <c r="J31" i="11"/>
  <c r="I31" i="11"/>
  <c r="H31" i="11"/>
  <c r="G31" i="11"/>
  <c r="L32" i="11" s="1"/>
  <c r="BO30" i="11"/>
  <c r="BN30" i="11"/>
  <c r="BM30" i="11"/>
  <c r="BL30" i="11"/>
  <c r="BK30" i="11"/>
  <c r="BP31" i="11" s="1"/>
  <c r="BH30" i="11"/>
  <c r="BG30" i="11"/>
  <c r="BF30" i="11"/>
  <c r="BE30" i="11"/>
  <c r="BD30" i="11"/>
  <c r="BA30" i="11"/>
  <c r="AZ30" i="11"/>
  <c r="AY30" i="11"/>
  <c r="AX30" i="11"/>
  <c r="BB32" i="11" s="1"/>
  <c r="AW30" i="11"/>
  <c r="AT30" i="11"/>
  <c r="AS30" i="11"/>
  <c r="AR30" i="11"/>
  <c r="AQ30" i="11"/>
  <c r="AU32" i="11" s="1"/>
  <c r="AP30" i="11"/>
  <c r="AU31" i="11" s="1"/>
  <c r="AM30" i="11"/>
  <c r="AL30" i="11"/>
  <c r="AK30" i="11"/>
  <c r="AJ30" i="11"/>
  <c r="AI30" i="11"/>
  <c r="AN31" i="11" s="1"/>
  <c r="AF30" i="11"/>
  <c r="AE30" i="11"/>
  <c r="AD30" i="11"/>
  <c r="AC30" i="11"/>
  <c r="AB30" i="11"/>
  <c r="Y30" i="11"/>
  <c r="X30" i="11"/>
  <c r="W30" i="11"/>
  <c r="V30" i="11"/>
  <c r="U30" i="11"/>
  <c r="R30" i="11"/>
  <c r="Q30" i="11"/>
  <c r="P30" i="11"/>
  <c r="O30" i="11"/>
  <c r="N30" i="11"/>
  <c r="S31" i="11" s="1"/>
  <c r="K30" i="11"/>
  <c r="J30" i="11"/>
  <c r="I30" i="11"/>
  <c r="H30" i="11"/>
  <c r="G30" i="11"/>
  <c r="L31" i="11" s="1"/>
  <c r="BO29" i="11"/>
  <c r="BN29" i="11"/>
  <c r="BM29" i="11"/>
  <c r="BL29" i="11"/>
  <c r="BK29" i="11"/>
  <c r="BH29" i="11"/>
  <c r="BG29" i="11"/>
  <c r="BF29" i="11"/>
  <c r="BE29" i="11"/>
  <c r="BI31" i="11" s="1"/>
  <c r="BD29" i="11"/>
  <c r="BA29" i="11"/>
  <c r="AZ29" i="11"/>
  <c r="AY29" i="11"/>
  <c r="AX29" i="11"/>
  <c r="BB31" i="11" s="1"/>
  <c r="AW29" i="11"/>
  <c r="BB30" i="11" s="1"/>
  <c r="AT29" i="11"/>
  <c r="AS29" i="11"/>
  <c r="AR29" i="11"/>
  <c r="AQ29" i="11"/>
  <c r="AP29" i="11"/>
  <c r="AU30" i="11" s="1"/>
  <c r="AM29" i="11"/>
  <c r="AL29" i="11"/>
  <c r="AK29" i="11"/>
  <c r="AJ29" i="11"/>
  <c r="AI29" i="11"/>
  <c r="AF29" i="11"/>
  <c r="AE29" i="11"/>
  <c r="AD29" i="11"/>
  <c r="AC29" i="11"/>
  <c r="AB29" i="11"/>
  <c r="Y29" i="11"/>
  <c r="X29" i="11"/>
  <c r="W29" i="11"/>
  <c r="V29" i="11"/>
  <c r="U29" i="11"/>
  <c r="Z30" i="11" s="1"/>
  <c r="R29" i="11"/>
  <c r="Q29" i="11"/>
  <c r="P29" i="11"/>
  <c r="O29" i="11"/>
  <c r="N29" i="11"/>
  <c r="S30" i="11" s="1"/>
  <c r="K29" i="11"/>
  <c r="J29" i="11"/>
  <c r="I29" i="11"/>
  <c r="H29" i="11"/>
  <c r="G29" i="11"/>
  <c r="BO28" i="11"/>
  <c r="BN28" i="11"/>
  <c r="BM28" i="11"/>
  <c r="BL28" i="11"/>
  <c r="BK28" i="11"/>
  <c r="BH28" i="11"/>
  <c r="BG28" i="11"/>
  <c r="BF28" i="11"/>
  <c r="BE28" i="11"/>
  <c r="BI30" i="11" s="1"/>
  <c r="BD28" i="11"/>
  <c r="BI29" i="11" s="1"/>
  <c r="BA28" i="11"/>
  <c r="AZ28" i="11"/>
  <c r="AY28" i="11"/>
  <c r="AX28" i="11"/>
  <c r="AW28" i="11"/>
  <c r="BB29" i="11" s="1"/>
  <c r="AT28" i="11"/>
  <c r="AS28" i="11"/>
  <c r="AR28" i="11"/>
  <c r="AQ28" i="11"/>
  <c r="AP28" i="11"/>
  <c r="AM28" i="11"/>
  <c r="AL28" i="11"/>
  <c r="AK28" i="11"/>
  <c r="AJ28" i="11"/>
  <c r="AI28" i="11"/>
  <c r="AF28" i="11"/>
  <c r="AE28" i="11"/>
  <c r="AD28" i="11"/>
  <c r="AC28" i="11"/>
  <c r="AB28" i="11"/>
  <c r="AG29" i="11" s="1"/>
  <c r="Y28" i="11"/>
  <c r="X28" i="11"/>
  <c r="W28" i="11"/>
  <c r="V28" i="11"/>
  <c r="U28" i="11"/>
  <c r="Z29" i="11" s="1"/>
  <c r="R28" i="11"/>
  <c r="Q28" i="11"/>
  <c r="P28" i="11"/>
  <c r="O28" i="11"/>
  <c r="N28" i="11"/>
  <c r="K28" i="11"/>
  <c r="J28" i="11"/>
  <c r="I28" i="11"/>
  <c r="H28" i="11"/>
  <c r="G28" i="11"/>
  <c r="BO27" i="11"/>
  <c r="BN27" i="11"/>
  <c r="BM27" i="11"/>
  <c r="BL27" i="11"/>
  <c r="BP29" i="11" s="1"/>
  <c r="BK27" i="11"/>
  <c r="BP28" i="11" s="1"/>
  <c r="BH27" i="11"/>
  <c r="BG27" i="11"/>
  <c r="BF27" i="11"/>
  <c r="BE27" i="11"/>
  <c r="BD27" i="11"/>
  <c r="BI28" i="11" s="1"/>
  <c r="BA27" i="11"/>
  <c r="AZ27" i="11"/>
  <c r="AY27" i="11"/>
  <c r="AX27" i="11"/>
  <c r="AW27" i="11"/>
  <c r="AT27" i="11"/>
  <c r="AS27" i="11"/>
  <c r="AR27" i="11"/>
  <c r="AQ27" i="11"/>
  <c r="AP27" i="11"/>
  <c r="AM27" i="11"/>
  <c r="AL27" i="11"/>
  <c r="AK27" i="11"/>
  <c r="AJ27" i="11"/>
  <c r="AI27" i="11"/>
  <c r="AN28" i="11" s="1"/>
  <c r="AF27" i="11"/>
  <c r="AE27" i="11"/>
  <c r="AD27" i="11"/>
  <c r="AC27" i="11"/>
  <c r="AB27" i="11"/>
  <c r="AG28" i="11" s="1"/>
  <c r="Y27" i="11"/>
  <c r="X27" i="11"/>
  <c r="W27" i="11"/>
  <c r="V27" i="11"/>
  <c r="U27" i="11"/>
  <c r="R27" i="11"/>
  <c r="Q27" i="11"/>
  <c r="P27" i="11"/>
  <c r="O27" i="11"/>
  <c r="N27" i="11"/>
  <c r="K27" i="11"/>
  <c r="J27" i="11"/>
  <c r="I27" i="11"/>
  <c r="H27" i="11"/>
  <c r="L29" i="11" s="1"/>
  <c r="G27" i="11"/>
  <c r="L28" i="11" s="1"/>
  <c r="BO26" i="11"/>
  <c r="BN26" i="11"/>
  <c r="BM26" i="11"/>
  <c r="BL26" i="11"/>
  <c r="BK26" i="11"/>
  <c r="BH26" i="11"/>
  <c r="BG26" i="11"/>
  <c r="BF26" i="11"/>
  <c r="BE26" i="11"/>
  <c r="BD26" i="11"/>
  <c r="BA26" i="11"/>
  <c r="AZ26" i="11"/>
  <c r="AY26" i="11"/>
  <c r="AX26" i="11"/>
  <c r="AW26" i="11"/>
  <c r="AT26" i="11"/>
  <c r="AS26" i="11"/>
  <c r="AR26" i="11"/>
  <c r="AQ26" i="11"/>
  <c r="AU28" i="11" s="1"/>
  <c r="AP26" i="11"/>
  <c r="AU27" i="11" s="1"/>
  <c r="AM26" i="11"/>
  <c r="AL26" i="11"/>
  <c r="AK26" i="11"/>
  <c r="AJ26" i="11"/>
  <c r="AI26" i="11"/>
  <c r="AF26" i="11"/>
  <c r="AE26" i="11"/>
  <c r="AD26" i="11"/>
  <c r="AC26" i="11"/>
  <c r="AB26" i="11"/>
  <c r="Y26" i="11"/>
  <c r="X26" i="11"/>
  <c r="W26" i="11"/>
  <c r="V26" i="11"/>
  <c r="U26" i="11"/>
  <c r="R26" i="11"/>
  <c r="Q26" i="11"/>
  <c r="P26" i="11"/>
  <c r="O26" i="11"/>
  <c r="N26" i="11"/>
  <c r="S27" i="11" s="1"/>
  <c r="K26" i="11"/>
  <c r="J26" i="11"/>
  <c r="I26" i="11"/>
  <c r="H26" i="11"/>
  <c r="G26" i="11"/>
  <c r="BO25" i="11"/>
  <c r="BN25" i="11"/>
  <c r="BM25" i="11"/>
  <c r="BL25" i="11"/>
  <c r="BK25" i="11"/>
  <c r="BH25" i="11"/>
  <c r="BG25" i="11"/>
  <c r="BF25" i="11"/>
  <c r="BE25" i="11"/>
  <c r="BI27" i="11" s="1"/>
  <c r="BD25" i="11"/>
  <c r="BA25" i="11"/>
  <c r="AZ25" i="11"/>
  <c r="AY25" i="11"/>
  <c r="AX25" i="11"/>
  <c r="AW25" i="11"/>
  <c r="BB26" i="11" s="1"/>
  <c r="AT25" i="11"/>
  <c r="AS25" i="11"/>
  <c r="AR25" i="11"/>
  <c r="AQ25" i="11"/>
  <c r="AP25" i="11"/>
  <c r="AM25" i="11"/>
  <c r="AL25" i="11"/>
  <c r="AK25" i="11"/>
  <c r="AJ25" i="11"/>
  <c r="AI25" i="11"/>
  <c r="AF25" i="11"/>
  <c r="AE25" i="11"/>
  <c r="AD25" i="11"/>
  <c r="AC25" i="11"/>
  <c r="AB25" i="11"/>
  <c r="Y25" i="11"/>
  <c r="X25" i="11"/>
  <c r="W25" i="11"/>
  <c r="V25" i="11"/>
  <c r="Z27" i="11" s="1"/>
  <c r="U25" i="11"/>
  <c r="Z26" i="11" s="1"/>
  <c r="R25" i="11"/>
  <c r="Q25" i="11"/>
  <c r="P25" i="11"/>
  <c r="O25" i="11"/>
  <c r="N25" i="11"/>
  <c r="S26" i="11" s="1"/>
  <c r="K25" i="11"/>
  <c r="J25" i="11"/>
  <c r="I25" i="11"/>
  <c r="H25" i="11"/>
  <c r="G25" i="11"/>
  <c r="BO24" i="11"/>
  <c r="BN24" i="11"/>
  <c r="BM24" i="11"/>
  <c r="BL24" i="11"/>
  <c r="BP26" i="11" s="1"/>
  <c r="BK24" i="11"/>
  <c r="BH24" i="11"/>
  <c r="BG24" i="11"/>
  <c r="BF24" i="11"/>
  <c r="BE24" i="11"/>
  <c r="BI26" i="11" s="1"/>
  <c r="BD24" i="11"/>
  <c r="BI25" i="11" s="1"/>
  <c r="BA24" i="11"/>
  <c r="AZ24" i="11"/>
  <c r="AY24" i="11"/>
  <c r="AX24" i="11"/>
  <c r="AW24" i="11"/>
  <c r="AT24" i="11"/>
  <c r="AS24" i="11"/>
  <c r="AR24" i="11"/>
  <c r="AQ24" i="11"/>
  <c r="AP24" i="11"/>
  <c r="AM24" i="11"/>
  <c r="AL24" i="11"/>
  <c r="AK24" i="11"/>
  <c r="AJ24" i="11"/>
  <c r="AI24" i="11"/>
  <c r="AF24" i="11"/>
  <c r="AE24" i="11"/>
  <c r="AD24" i="11"/>
  <c r="AC24" i="11"/>
  <c r="AG26" i="11" s="1"/>
  <c r="AB24" i="11"/>
  <c r="AG25" i="11" s="1"/>
  <c r="Y24" i="11"/>
  <c r="X24" i="11"/>
  <c r="W24" i="11"/>
  <c r="V24" i="11"/>
  <c r="U24" i="11"/>
  <c r="Z25" i="11" s="1"/>
  <c r="R24" i="11"/>
  <c r="Q24" i="11"/>
  <c r="P24" i="11"/>
  <c r="O24" i="11"/>
  <c r="N24" i="11"/>
  <c r="K24" i="11"/>
  <c r="J24" i="11"/>
  <c r="I24" i="11"/>
  <c r="H24" i="11"/>
  <c r="L26" i="11" s="1"/>
  <c r="G24" i="11"/>
  <c r="BO23" i="11"/>
  <c r="BN23" i="11"/>
  <c r="BM23" i="11"/>
  <c r="BL23" i="11"/>
  <c r="BK23" i="11"/>
  <c r="BP24" i="11" s="1"/>
  <c r="BH23" i="11"/>
  <c r="BG23" i="11"/>
  <c r="BF23" i="11"/>
  <c r="BE23" i="11"/>
  <c r="BD23" i="11"/>
  <c r="BI24" i="11" s="1"/>
  <c r="BA23" i="11"/>
  <c r="AZ23" i="11"/>
  <c r="AY23" i="11"/>
  <c r="AX23" i="11"/>
  <c r="BB25" i="11" s="1"/>
  <c r="AW23" i="11"/>
  <c r="AT23" i="11"/>
  <c r="AS23" i="11"/>
  <c r="AR23" i="11"/>
  <c r="AQ23" i="11"/>
  <c r="AP23" i="11"/>
  <c r="AM23" i="11"/>
  <c r="AL23" i="11"/>
  <c r="AK23" i="11"/>
  <c r="AJ23" i="11"/>
  <c r="AI23" i="11"/>
  <c r="AN24" i="11" s="1"/>
  <c r="AF23" i="11"/>
  <c r="AE23" i="11"/>
  <c r="AD23" i="11"/>
  <c r="AC23" i="11"/>
  <c r="AB23" i="11"/>
  <c r="Y23" i="11"/>
  <c r="X23" i="11"/>
  <c r="W23" i="11"/>
  <c r="V23" i="11"/>
  <c r="U23" i="11"/>
  <c r="R23" i="11"/>
  <c r="Q23" i="11"/>
  <c r="P23" i="11"/>
  <c r="O23" i="11"/>
  <c r="N23" i="11"/>
  <c r="L23" i="11"/>
  <c r="K23" i="11"/>
  <c r="J23" i="11"/>
  <c r="I23" i="11"/>
  <c r="H23" i="11"/>
  <c r="L25" i="11" s="1"/>
  <c r="G23" i="11"/>
  <c r="BO22" i="11"/>
  <c r="BN22" i="11"/>
  <c r="BM22" i="11"/>
  <c r="BL22" i="11"/>
  <c r="BK22" i="11"/>
  <c r="BP23" i="11" s="1"/>
  <c r="BH22" i="11"/>
  <c r="BG22" i="11"/>
  <c r="BF22" i="11"/>
  <c r="BE22" i="11"/>
  <c r="BD22" i="11"/>
  <c r="BA22" i="11"/>
  <c r="AZ22" i="11"/>
  <c r="AY22" i="11"/>
  <c r="AX22" i="11"/>
  <c r="AW22" i="11"/>
  <c r="AT22" i="11"/>
  <c r="AS22" i="11"/>
  <c r="AR22" i="11"/>
  <c r="AQ22" i="11"/>
  <c r="AU24" i="11" s="1"/>
  <c r="AP22" i="11"/>
  <c r="AU23" i="11" s="1"/>
  <c r="AM22" i="11"/>
  <c r="AL22" i="11"/>
  <c r="AK22" i="11"/>
  <c r="AJ22" i="11"/>
  <c r="AI22" i="11"/>
  <c r="AF22" i="11"/>
  <c r="AE22" i="11"/>
  <c r="AD22" i="11"/>
  <c r="AC22" i="11"/>
  <c r="AG24" i="11" s="1"/>
  <c r="AB22" i="11"/>
  <c r="Y22" i="11"/>
  <c r="X22" i="11"/>
  <c r="W22" i="11"/>
  <c r="V22" i="11"/>
  <c r="Z24" i="11" s="1"/>
  <c r="U22" i="11"/>
  <c r="S22" i="11"/>
  <c r="R22" i="11"/>
  <c r="Q22" i="11"/>
  <c r="P22" i="11"/>
  <c r="O22" i="11"/>
  <c r="N22" i="11"/>
  <c r="K22" i="11"/>
  <c r="J22" i="11"/>
  <c r="I22" i="11"/>
  <c r="H22" i="11"/>
  <c r="G22" i="11"/>
  <c r="BO21" i="11"/>
  <c r="BN21" i="11"/>
  <c r="BM21" i="11"/>
  <c r="BL21" i="11"/>
  <c r="BK21" i="11"/>
  <c r="BH21" i="11"/>
  <c r="BG21" i="11"/>
  <c r="BF21" i="11"/>
  <c r="BE21" i="11"/>
  <c r="BD21" i="11"/>
  <c r="BA21" i="11"/>
  <c r="AZ21" i="11"/>
  <c r="AY21" i="11"/>
  <c r="AX21" i="11"/>
  <c r="AW21" i="11"/>
  <c r="AT21" i="11"/>
  <c r="AS21" i="11"/>
  <c r="AR21" i="11"/>
  <c r="AQ21" i="11"/>
  <c r="AP21" i="11"/>
  <c r="AU22" i="11" s="1"/>
  <c r="AM21" i="11"/>
  <c r="AL21" i="11"/>
  <c r="AK21" i="11"/>
  <c r="AJ21" i="11"/>
  <c r="AI21" i="11"/>
  <c r="AF21" i="11"/>
  <c r="AE21" i="11"/>
  <c r="AD21" i="11"/>
  <c r="AC21" i="11"/>
  <c r="AB21" i="11"/>
  <c r="Y21" i="11"/>
  <c r="X21" i="11"/>
  <c r="W21" i="11"/>
  <c r="V21" i="11"/>
  <c r="U21" i="11"/>
  <c r="R21" i="11"/>
  <c r="Q21" i="11"/>
  <c r="P21" i="11"/>
  <c r="O21" i="11"/>
  <c r="N21" i="11"/>
  <c r="K21" i="11"/>
  <c r="J21" i="11"/>
  <c r="I21" i="11"/>
  <c r="H21" i="11"/>
  <c r="G21" i="11"/>
  <c r="BO20" i="11"/>
  <c r="BN20" i="11"/>
  <c r="BM20" i="11"/>
  <c r="BL20" i="11"/>
  <c r="BK20" i="11"/>
  <c r="BH20" i="11"/>
  <c r="BG20" i="11"/>
  <c r="BF20" i="11"/>
  <c r="BE20" i="11"/>
  <c r="BD20" i="11"/>
  <c r="BA20" i="11"/>
  <c r="AZ20" i="11"/>
  <c r="AY20" i="11"/>
  <c r="AX20" i="11"/>
  <c r="AW20" i="11"/>
  <c r="BB21" i="11" s="1"/>
  <c r="AT20" i="11"/>
  <c r="AS20" i="11"/>
  <c r="AR20" i="11"/>
  <c r="AQ20" i="11"/>
  <c r="AP20" i="11"/>
  <c r="AM20" i="11"/>
  <c r="AL20" i="11"/>
  <c r="AK20" i="11"/>
  <c r="AN23" i="11" s="1"/>
  <c r="AJ20" i="11"/>
  <c r="AI20" i="11"/>
  <c r="AF20" i="11"/>
  <c r="AE20" i="11"/>
  <c r="AD20" i="11"/>
  <c r="AC20" i="11"/>
  <c r="AB20" i="11"/>
  <c r="Y20" i="11"/>
  <c r="X20" i="11"/>
  <c r="W20" i="11"/>
  <c r="V20" i="11"/>
  <c r="U20" i="11"/>
  <c r="Z21" i="11" s="1"/>
  <c r="R20" i="11"/>
  <c r="Q20" i="11"/>
  <c r="P20" i="11"/>
  <c r="O20" i="11"/>
  <c r="N20" i="11"/>
  <c r="K20" i="11"/>
  <c r="J20" i="11"/>
  <c r="I20" i="11"/>
  <c r="H20" i="11"/>
  <c r="G20" i="11"/>
  <c r="BO19" i="11"/>
  <c r="BN19" i="11"/>
  <c r="BM19" i="11"/>
  <c r="BL19" i="11"/>
  <c r="BP21" i="11" s="1"/>
  <c r="BK19" i="11"/>
  <c r="BH19" i="11"/>
  <c r="BG19" i="11"/>
  <c r="BF19" i="11"/>
  <c r="BE19" i="11"/>
  <c r="BD19" i="11"/>
  <c r="BA19" i="11"/>
  <c r="AZ19" i="11"/>
  <c r="AY19" i="11"/>
  <c r="AX19" i="11"/>
  <c r="AW19" i="11"/>
  <c r="AT19" i="11"/>
  <c r="AS19" i="11"/>
  <c r="AR19" i="11"/>
  <c r="AQ19" i="11"/>
  <c r="AU21" i="11" s="1"/>
  <c r="AP19" i="11"/>
  <c r="AM19" i="11"/>
  <c r="AL19" i="11"/>
  <c r="AK19" i="11"/>
  <c r="AJ19" i="11"/>
  <c r="AI19" i="11"/>
  <c r="AG19" i="11"/>
  <c r="AF19" i="11"/>
  <c r="AE19" i="11"/>
  <c r="AD19" i="11"/>
  <c r="AC19" i="11"/>
  <c r="AB19" i="11"/>
  <c r="AG20" i="11" s="1"/>
  <c r="Y19" i="11"/>
  <c r="X19" i="11"/>
  <c r="W19" i="11"/>
  <c r="V19" i="11"/>
  <c r="U19" i="11"/>
  <c r="R19" i="11"/>
  <c r="Q19" i="11"/>
  <c r="P19" i="11"/>
  <c r="O19" i="11"/>
  <c r="N19" i="11"/>
  <c r="K19" i="11"/>
  <c r="J19" i="11"/>
  <c r="I19" i="11"/>
  <c r="H19" i="11"/>
  <c r="G19" i="11"/>
  <c r="BO18" i="11"/>
  <c r="BN18" i="11"/>
  <c r="BM18" i="11"/>
  <c r="BL18" i="11"/>
  <c r="BK18" i="11"/>
  <c r="BP19" i="11" s="1"/>
  <c r="BH18" i="11"/>
  <c r="BG18" i="11"/>
  <c r="BF18" i="11"/>
  <c r="BE18" i="11"/>
  <c r="BI20" i="11" s="1"/>
  <c r="BD18" i="11"/>
  <c r="BA18" i="11"/>
  <c r="AZ18" i="11"/>
  <c r="AY18" i="11"/>
  <c r="AX18" i="11"/>
  <c r="AW18" i="11"/>
  <c r="AU18" i="11"/>
  <c r="AT18" i="11"/>
  <c r="AS18" i="11"/>
  <c r="AR18" i="11"/>
  <c r="AQ18" i="11"/>
  <c r="AP18" i="11"/>
  <c r="AM18" i="11"/>
  <c r="AL18" i="11"/>
  <c r="AK18" i="11"/>
  <c r="AJ18" i="11"/>
  <c r="AI18" i="11"/>
  <c r="AF18" i="11"/>
  <c r="AE18" i="11"/>
  <c r="AD18" i="11"/>
  <c r="AC18" i="11"/>
  <c r="AB18" i="11"/>
  <c r="Y18" i="11"/>
  <c r="X18" i="11"/>
  <c r="W18" i="11"/>
  <c r="V18" i="11"/>
  <c r="U18" i="11"/>
  <c r="R18" i="11"/>
  <c r="Q18" i="11"/>
  <c r="P18" i="11"/>
  <c r="O18" i="11"/>
  <c r="S20" i="11" s="1"/>
  <c r="N18" i="11"/>
  <c r="K18" i="11"/>
  <c r="J18" i="11"/>
  <c r="I18" i="11"/>
  <c r="H18" i="11"/>
  <c r="G18" i="11"/>
  <c r="L19" i="11" s="1"/>
  <c r="BO17" i="11"/>
  <c r="BN17" i="11"/>
  <c r="BM17" i="11"/>
  <c r="BL17" i="11"/>
  <c r="BK17" i="11"/>
  <c r="BH17" i="11"/>
  <c r="BG17" i="11"/>
  <c r="BF17" i="11"/>
  <c r="BE17" i="11"/>
  <c r="BD17" i="11"/>
  <c r="BA17" i="11"/>
  <c r="AZ17" i="11"/>
  <c r="AY17" i="11"/>
  <c r="AX17" i="11"/>
  <c r="BB19" i="11" s="1"/>
  <c r="AW17" i="11"/>
  <c r="AT17" i="11"/>
  <c r="AS17" i="11"/>
  <c r="AR17" i="11"/>
  <c r="AQ17" i="11"/>
  <c r="AP17" i="11"/>
  <c r="AM17" i="11"/>
  <c r="AL17" i="11"/>
  <c r="AK17" i="11"/>
  <c r="AJ17" i="11"/>
  <c r="AI17" i="11"/>
  <c r="AN18" i="11" s="1"/>
  <c r="AF17" i="11"/>
  <c r="AE17" i="11"/>
  <c r="AD17" i="11"/>
  <c r="AC17" i="11"/>
  <c r="AB17" i="11"/>
  <c r="Y17" i="11"/>
  <c r="X17" i="11"/>
  <c r="W17" i="11"/>
  <c r="V17" i="11"/>
  <c r="Z19" i="11" s="1"/>
  <c r="U17" i="11"/>
  <c r="R17" i="11"/>
  <c r="Q17" i="11"/>
  <c r="P17" i="11"/>
  <c r="O17" i="11"/>
  <c r="N17" i="11"/>
  <c r="S18" i="11" s="1"/>
  <c r="K17" i="11"/>
  <c r="J17" i="11"/>
  <c r="I17" i="11"/>
  <c r="H17" i="11"/>
  <c r="G17" i="11"/>
  <c r="L18" i="11" s="1"/>
  <c r="BO16" i="11"/>
  <c r="BN16" i="11"/>
  <c r="BM16" i="11"/>
  <c r="BL16" i="11"/>
  <c r="BP18" i="11" s="1"/>
  <c r="BK16" i="11"/>
  <c r="BH16" i="11"/>
  <c r="BG16" i="11"/>
  <c r="BF16" i="11"/>
  <c r="BE16" i="11"/>
  <c r="BI18" i="11" s="1"/>
  <c r="BD16" i="11"/>
  <c r="BI17" i="11" s="1"/>
  <c r="BA16" i="11"/>
  <c r="AZ16" i="11"/>
  <c r="AY16" i="11"/>
  <c r="AX16" i="11"/>
  <c r="AW16" i="11"/>
  <c r="BB17" i="11" s="1"/>
  <c r="AT16" i="11"/>
  <c r="AS16" i="11"/>
  <c r="AR16" i="11"/>
  <c r="AQ16" i="11"/>
  <c r="AP16" i="11"/>
  <c r="AU17" i="11" s="1"/>
  <c r="AM16" i="11"/>
  <c r="AL16" i="11"/>
  <c r="AK16" i="11"/>
  <c r="AN19" i="11" s="1"/>
  <c r="AJ16" i="11"/>
  <c r="AI16" i="11"/>
  <c r="AF16" i="11"/>
  <c r="AE16" i="11"/>
  <c r="AD16" i="11"/>
  <c r="AC16" i="11"/>
  <c r="AB16" i="11"/>
  <c r="AG17" i="11" s="1"/>
  <c r="Y16" i="11"/>
  <c r="X16" i="11"/>
  <c r="W16" i="11"/>
  <c r="V16" i="11"/>
  <c r="U16" i="11"/>
  <c r="Z17" i="11" s="1"/>
  <c r="R16" i="11"/>
  <c r="Q16" i="11"/>
  <c r="P16" i="11"/>
  <c r="O16" i="11"/>
  <c r="N16" i="11"/>
  <c r="S17" i="11" s="1"/>
  <c r="K16" i="11"/>
  <c r="J16" i="11"/>
  <c r="I16" i="11"/>
  <c r="H16" i="11"/>
  <c r="G16" i="11"/>
  <c r="BO15" i="11"/>
  <c r="BN15" i="11"/>
  <c r="BM15" i="11"/>
  <c r="BL15" i="11"/>
  <c r="BP17" i="11" s="1"/>
  <c r="BK15" i="11"/>
  <c r="BP16" i="11" s="1"/>
  <c r="BH15" i="11"/>
  <c r="BG15" i="11"/>
  <c r="BF15" i="11"/>
  <c r="BE15" i="11"/>
  <c r="BD15" i="11"/>
  <c r="BI16" i="11" s="1"/>
  <c r="BA15" i="11"/>
  <c r="AZ15" i="11"/>
  <c r="AY15" i="11"/>
  <c r="AX15" i="11"/>
  <c r="AW15" i="11"/>
  <c r="BB16" i="11" s="1"/>
  <c r="AT15" i="11"/>
  <c r="AS15" i="11"/>
  <c r="AR15" i="11"/>
  <c r="AQ15" i="11"/>
  <c r="AP15" i="11"/>
  <c r="AM15" i="11"/>
  <c r="AL15" i="11"/>
  <c r="AK15" i="11"/>
  <c r="AJ15" i="11"/>
  <c r="AN17" i="11" s="1"/>
  <c r="AI15" i="11"/>
  <c r="AN16" i="11" s="1"/>
  <c r="AF15" i="11"/>
  <c r="AE15" i="11"/>
  <c r="AD15" i="11"/>
  <c r="AG18" i="11" s="1"/>
  <c r="AC15" i="11"/>
  <c r="AB15" i="11"/>
  <c r="AG16" i="11" s="1"/>
  <c r="Y15" i="11"/>
  <c r="X15" i="11"/>
  <c r="W15" i="11"/>
  <c r="V15" i="11"/>
  <c r="U15" i="11"/>
  <c r="Z16" i="11" s="1"/>
  <c r="R15" i="11"/>
  <c r="Q15" i="11"/>
  <c r="P15" i="11"/>
  <c r="O15" i="11"/>
  <c r="N15" i="11"/>
  <c r="K15" i="11"/>
  <c r="J15" i="11"/>
  <c r="I15" i="11"/>
  <c r="H15" i="11"/>
  <c r="L17" i="11" s="1"/>
  <c r="G15" i="11"/>
  <c r="L16" i="11" s="1"/>
  <c r="BO14" i="11"/>
  <c r="BN14" i="11"/>
  <c r="BM14" i="11"/>
  <c r="BL14" i="11"/>
  <c r="BK14" i="11"/>
  <c r="BP15" i="11" s="1"/>
  <c r="BH14" i="11"/>
  <c r="BG14" i="11"/>
  <c r="BF14" i="11"/>
  <c r="BE14" i="11"/>
  <c r="BD14" i="11"/>
  <c r="BI15" i="11" s="1"/>
  <c r="BA14" i="11"/>
  <c r="AZ14" i="11"/>
  <c r="AY14" i="11"/>
  <c r="AX14" i="11"/>
  <c r="AW14" i="11"/>
  <c r="AT14" i="11"/>
  <c r="AS14" i="11"/>
  <c r="AR14" i="11"/>
  <c r="AQ14" i="11"/>
  <c r="AU16" i="11" s="1"/>
  <c r="AP14" i="11"/>
  <c r="AU15" i="11" s="1"/>
  <c r="AM14" i="11"/>
  <c r="AL14" i="11"/>
  <c r="AK14" i="11"/>
  <c r="AJ14" i="11"/>
  <c r="AI14" i="11"/>
  <c r="AN15" i="11" s="1"/>
  <c r="AF14" i="11"/>
  <c r="AE14" i="11"/>
  <c r="AD14" i="11"/>
  <c r="AC14" i="11"/>
  <c r="AB14" i="11"/>
  <c r="AG15" i="11" s="1"/>
  <c r="Y14" i="11"/>
  <c r="X14" i="11"/>
  <c r="W14" i="11"/>
  <c r="V14" i="11"/>
  <c r="U14" i="11"/>
  <c r="R14" i="11"/>
  <c r="Q14" i="11"/>
  <c r="P14" i="11"/>
  <c r="O14" i="11"/>
  <c r="S16" i="11" s="1"/>
  <c r="N14" i="11"/>
  <c r="S15" i="11" s="1"/>
  <c r="K14" i="11"/>
  <c r="J14" i="11"/>
  <c r="I14" i="11"/>
  <c r="H14" i="11"/>
  <c r="G14" i="11"/>
  <c r="L15" i="11" s="1"/>
  <c r="BO13" i="11"/>
  <c r="BN13" i="11"/>
  <c r="BM13" i="11"/>
  <c r="BL13" i="11"/>
  <c r="BK13" i="11"/>
  <c r="BP14" i="11" s="1"/>
  <c r="BH13" i="11"/>
  <c r="BG13" i="11"/>
  <c r="BF13" i="11"/>
  <c r="BE13" i="11"/>
  <c r="BD13" i="11"/>
  <c r="BA13" i="11"/>
  <c r="AZ13" i="11"/>
  <c r="AY13" i="11"/>
  <c r="AX13" i="11"/>
  <c r="BB15" i="11" s="1"/>
  <c r="AW13" i="11"/>
  <c r="BB14" i="11" s="1"/>
  <c r="AT13" i="11"/>
  <c r="AS13" i="11"/>
  <c r="AR13" i="11"/>
  <c r="AQ13" i="11"/>
  <c r="AP13" i="11"/>
  <c r="AU14" i="11" s="1"/>
  <c r="AM13" i="11"/>
  <c r="AL13" i="11"/>
  <c r="AK13" i="11"/>
  <c r="AJ13" i="11"/>
  <c r="AI13" i="11"/>
  <c r="AN14" i="11" s="1"/>
  <c r="AF13" i="11"/>
  <c r="AE13" i="11"/>
  <c r="AD13" i="11"/>
  <c r="AC13" i="11"/>
  <c r="AB13" i="11"/>
  <c r="Y13" i="11"/>
  <c r="X13" i="11"/>
  <c r="W13" i="11"/>
  <c r="V13" i="11"/>
  <c r="Z15" i="11" s="1"/>
  <c r="U13" i="11"/>
  <c r="Z14" i="11" s="1"/>
  <c r="R13" i="11"/>
  <c r="Q13" i="11"/>
  <c r="P13" i="11"/>
  <c r="O13" i="11"/>
  <c r="N13" i="11"/>
  <c r="S14" i="11" s="1"/>
  <c r="K13" i="11"/>
  <c r="J13" i="11"/>
  <c r="I13" i="11"/>
  <c r="H13" i="11"/>
  <c r="G13" i="11"/>
  <c r="L14" i="11" s="1"/>
  <c r="BO12" i="11"/>
  <c r="BN12" i="11"/>
  <c r="BM12" i="11"/>
  <c r="BL12" i="11"/>
  <c r="BK12" i="11"/>
  <c r="BH12" i="11"/>
  <c r="BG12" i="11"/>
  <c r="BF12" i="11"/>
  <c r="BE12" i="11"/>
  <c r="BI14" i="11" s="1"/>
  <c r="BD12" i="11"/>
  <c r="BI13" i="11" s="1"/>
  <c r="BA12" i="11"/>
  <c r="AZ12" i="11"/>
  <c r="AY12" i="11"/>
  <c r="AX12" i="11"/>
  <c r="AW12" i="11"/>
  <c r="BB13" i="11" s="1"/>
  <c r="AT12" i="11"/>
  <c r="AS12" i="11"/>
  <c r="AR12" i="11"/>
  <c r="AQ12" i="11"/>
  <c r="AP12" i="11"/>
  <c r="AU13" i="11" s="1"/>
  <c r="AM12" i="11"/>
  <c r="AL12" i="11"/>
  <c r="AK12" i="11"/>
  <c r="AJ12" i="11"/>
  <c r="AI12" i="11"/>
  <c r="AF12" i="11"/>
  <c r="AE12" i="11"/>
  <c r="AD12" i="11"/>
  <c r="AC12" i="11"/>
  <c r="AG14" i="11" s="1"/>
  <c r="AB12" i="11"/>
  <c r="AG13" i="11" s="1"/>
  <c r="Y12" i="11"/>
  <c r="X12" i="11"/>
  <c r="W12" i="11"/>
  <c r="V12" i="11"/>
  <c r="U12" i="11"/>
  <c r="Z13" i="11" s="1"/>
  <c r="R12" i="11"/>
  <c r="Q12" i="11"/>
  <c r="P12" i="11"/>
  <c r="O12" i="11"/>
  <c r="N12" i="11"/>
  <c r="S13" i="11" s="1"/>
  <c r="K12" i="11"/>
  <c r="J12" i="11"/>
  <c r="I12" i="11"/>
  <c r="H12" i="11"/>
  <c r="G12" i="11"/>
  <c r="BO11" i="11"/>
  <c r="BN11" i="11"/>
  <c r="BM11" i="11"/>
  <c r="BL11" i="11"/>
  <c r="BP13" i="11" s="1"/>
  <c r="BK11" i="11"/>
  <c r="BP12" i="11" s="1"/>
  <c r="BH11" i="11"/>
  <c r="BG11" i="11"/>
  <c r="BF11" i="11"/>
  <c r="BE11" i="11"/>
  <c r="BD11" i="11"/>
  <c r="BI12" i="11" s="1"/>
  <c r="BA11" i="11"/>
  <c r="AZ11" i="11"/>
  <c r="AY11" i="11"/>
  <c r="AX11" i="11"/>
  <c r="AW11" i="11"/>
  <c r="BB12" i="11" s="1"/>
  <c r="AT11" i="11"/>
  <c r="AS11" i="11"/>
  <c r="AR11" i="11"/>
  <c r="AQ11" i="11"/>
  <c r="AP11" i="11"/>
  <c r="AM11" i="11"/>
  <c r="AL11" i="11"/>
  <c r="AK11" i="11"/>
  <c r="AJ11" i="11"/>
  <c r="AN13" i="11" s="1"/>
  <c r="AI11" i="11"/>
  <c r="AN12" i="11" s="1"/>
  <c r="AF11" i="11"/>
  <c r="AE11" i="11"/>
  <c r="AD11" i="11"/>
  <c r="AC11" i="11"/>
  <c r="AB11" i="11"/>
  <c r="AG12" i="11" s="1"/>
  <c r="Y11" i="11"/>
  <c r="X11" i="11"/>
  <c r="W11" i="11"/>
  <c r="V11" i="11"/>
  <c r="U11" i="11"/>
  <c r="Z12" i="11" s="1"/>
  <c r="R11" i="11"/>
  <c r="Q11" i="11"/>
  <c r="P11" i="11"/>
  <c r="O11" i="11"/>
  <c r="N11" i="11"/>
  <c r="K11" i="11"/>
  <c r="J11" i="11"/>
  <c r="I11" i="11"/>
  <c r="H11" i="11"/>
  <c r="L13" i="11" s="1"/>
  <c r="G11" i="11"/>
  <c r="L12" i="11" s="1"/>
  <c r="BO10" i="11"/>
  <c r="BN10" i="11"/>
  <c r="BM10" i="11"/>
  <c r="BL10" i="11"/>
  <c r="BK10" i="11"/>
  <c r="BP11" i="11" s="1"/>
  <c r="BH10" i="11"/>
  <c r="BG10" i="11"/>
  <c r="BF10" i="11"/>
  <c r="BE10" i="11"/>
  <c r="BD10" i="11"/>
  <c r="BI11" i="11" s="1"/>
  <c r="BA10" i="11"/>
  <c r="AZ10" i="11"/>
  <c r="AY10" i="11"/>
  <c r="AX10" i="11"/>
  <c r="AW10" i="11"/>
  <c r="AT10" i="11"/>
  <c r="AS10" i="11"/>
  <c r="AR10" i="11"/>
  <c r="AQ10" i="11"/>
  <c r="AU12" i="11" s="1"/>
  <c r="AP10" i="11"/>
  <c r="AU11" i="11" s="1"/>
  <c r="AM10" i="11"/>
  <c r="AL10" i="11"/>
  <c r="AK10" i="11"/>
  <c r="AJ10" i="11"/>
  <c r="AI10" i="11"/>
  <c r="AN11" i="11" s="1"/>
  <c r="AF10" i="11"/>
  <c r="AE10" i="11"/>
  <c r="AD10" i="11"/>
  <c r="AC10" i="11"/>
  <c r="AB10" i="11"/>
  <c r="AG11" i="11" s="1"/>
  <c r="Y10" i="11"/>
  <c r="X10" i="11"/>
  <c r="W10" i="11"/>
  <c r="V10" i="11"/>
  <c r="U10" i="11"/>
  <c r="R10" i="11"/>
  <c r="Q10" i="11"/>
  <c r="P10" i="11"/>
  <c r="O10" i="11"/>
  <c r="S12" i="11" s="1"/>
  <c r="N10" i="11"/>
  <c r="S11" i="11" s="1"/>
  <c r="K10" i="11"/>
  <c r="J10" i="11"/>
  <c r="I10" i="11"/>
  <c r="H10" i="11"/>
  <c r="G10" i="11"/>
  <c r="L11" i="11" s="1"/>
  <c r="BO9" i="11"/>
  <c r="BN9" i="11"/>
  <c r="BM9" i="11"/>
  <c r="BL9" i="11"/>
  <c r="BK9" i="11"/>
  <c r="BP10" i="11" s="1"/>
  <c r="BH9" i="11"/>
  <c r="BG9" i="11"/>
  <c r="BF9" i="11"/>
  <c r="BE9" i="11"/>
  <c r="BD9" i="11"/>
  <c r="BA9" i="11"/>
  <c r="AZ9" i="11"/>
  <c r="AY9" i="11"/>
  <c r="AX9" i="11"/>
  <c r="BB11" i="11" s="1"/>
  <c r="AW9" i="11"/>
  <c r="BB10" i="11" s="1"/>
  <c r="AT9" i="11"/>
  <c r="AS9" i="11"/>
  <c r="AR9" i="11"/>
  <c r="AQ9" i="11"/>
  <c r="AP9" i="11"/>
  <c r="AU10" i="11" s="1"/>
  <c r="AM9" i="11"/>
  <c r="AL9" i="11"/>
  <c r="AK9" i="11"/>
  <c r="AJ9" i="11"/>
  <c r="AI9" i="11"/>
  <c r="AN10" i="11" s="1"/>
  <c r="AF9" i="11"/>
  <c r="AE9" i="11"/>
  <c r="AD9" i="11"/>
  <c r="AC9" i="11"/>
  <c r="AB9" i="11"/>
  <c r="Y9" i="11"/>
  <c r="X9" i="11"/>
  <c r="W9" i="11"/>
  <c r="V9" i="11"/>
  <c r="Z11" i="11" s="1"/>
  <c r="U9" i="11"/>
  <c r="Z10" i="11" s="1"/>
  <c r="R9" i="11"/>
  <c r="Q9" i="11"/>
  <c r="P9" i="11"/>
  <c r="O9" i="11"/>
  <c r="N9" i="11"/>
  <c r="S10" i="11" s="1"/>
  <c r="K9" i="11"/>
  <c r="J9" i="11"/>
  <c r="I9" i="11"/>
  <c r="H9" i="11"/>
  <c r="G9" i="11"/>
  <c r="L10" i="11" s="1"/>
  <c r="BO8" i="11"/>
  <c r="BN8" i="11"/>
  <c r="BM8" i="11"/>
  <c r="BL8" i="11"/>
  <c r="BK8" i="11"/>
  <c r="BH8" i="11"/>
  <c r="BG8" i="11"/>
  <c r="BF8" i="11"/>
  <c r="BE8" i="11"/>
  <c r="BI10" i="11" s="1"/>
  <c r="BD8" i="11"/>
  <c r="BI9" i="11" s="1"/>
  <c r="BA8" i="11"/>
  <c r="AZ8" i="11"/>
  <c r="AY8" i="11"/>
  <c r="AX8" i="11"/>
  <c r="AW8" i="11"/>
  <c r="BB9" i="11" s="1"/>
  <c r="AT8" i="11"/>
  <c r="AS8" i="11"/>
  <c r="AR8" i="11"/>
  <c r="AQ8" i="11"/>
  <c r="AP8" i="11"/>
  <c r="AU9" i="11" s="1"/>
  <c r="AM8" i="11"/>
  <c r="AL8" i="11"/>
  <c r="AK8" i="11"/>
  <c r="AJ8" i="11"/>
  <c r="AI8" i="11"/>
  <c r="AF8" i="11"/>
  <c r="AE8" i="11"/>
  <c r="AD8" i="11"/>
  <c r="AC8" i="11"/>
  <c r="AG10" i="11" s="1"/>
  <c r="AB8" i="11"/>
  <c r="AG9" i="11" s="1"/>
  <c r="Y8" i="11"/>
  <c r="X8" i="11"/>
  <c r="W8" i="11"/>
  <c r="V8" i="11"/>
  <c r="U8" i="11"/>
  <c r="Z9" i="11" s="1"/>
  <c r="R8" i="11"/>
  <c r="Q8" i="11"/>
  <c r="P8" i="11"/>
  <c r="O8" i="11"/>
  <c r="N8" i="11"/>
  <c r="S9" i="11" s="1"/>
  <c r="K8" i="11"/>
  <c r="J8" i="11"/>
  <c r="I8" i="11"/>
  <c r="H8" i="11"/>
  <c r="G8" i="11"/>
  <c r="BO7" i="11"/>
  <c r="BN7" i="11"/>
  <c r="BM7" i="11"/>
  <c r="BL7" i="11"/>
  <c r="BP9" i="11" s="1"/>
  <c r="BK7" i="11"/>
  <c r="BP8" i="11" s="1"/>
  <c r="BH7" i="11"/>
  <c r="BG7" i="11"/>
  <c r="BF7" i="11"/>
  <c r="BE7" i="11"/>
  <c r="BD7" i="11"/>
  <c r="BI8" i="11" s="1"/>
  <c r="BA7" i="11"/>
  <c r="AZ7" i="11"/>
  <c r="AY7" i="11"/>
  <c r="AX7" i="11"/>
  <c r="AW7" i="11"/>
  <c r="BB8" i="11" s="1"/>
  <c r="AT7" i="11"/>
  <c r="AS7" i="11"/>
  <c r="AR7" i="11"/>
  <c r="AQ7" i="11"/>
  <c r="AP7" i="11"/>
  <c r="AM7" i="11"/>
  <c r="AL7" i="11"/>
  <c r="AK7" i="11"/>
  <c r="AJ7" i="11"/>
  <c r="AN9" i="11" s="1"/>
  <c r="AI7" i="11"/>
  <c r="AN8" i="11" s="1"/>
  <c r="AF7" i="11"/>
  <c r="AE7" i="11"/>
  <c r="AD7" i="11"/>
  <c r="AC7" i="11"/>
  <c r="AB7" i="11"/>
  <c r="AG8" i="11" s="1"/>
  <c r="Y7" i="11"/>
  <c r="X7" i="11"/>
  <c r="W7" i="11"/>
  <c r="V7" i="11"/>
  <c r="U7" i="11"/>
  <c r="Z8" i="11" s="1"/>
  <c r="R7" i="11"/>
  <c r="Q7" i="11"/>
  <c r="P7" i="11"/>
  <c r="O7" i="11"/>
  <c r="N7" i="11"/>
  <c r="K7" i="11"/>
  <c r="J7" i="11"/>
  <c r="I7" i="11"/>
  <c r="H7" i="11"/>
  <c r="L9" i="11" s="1"/>
  <c r="G7" i="11"/>
  <c r="L8" i="11" s="1"/>
  <c r="BO6" i="11"/>
  <c r="BN6" i="11"/>
  <c r="BM6" i="11"/>
  <c r="BL6" i="11"/>
  <c r="BK6" i="11"/>
  <c r="BP7" i="11" s="1"/>
  <c r="BH6" i="11"/>
  <c r="BG6" i="11"/>
  <c r="BF6" i="11"/>
  <c r="BE6" i="11"/>
  <c r="BD6" i="11"/>
  <c r="BI7" i="11" s="1"/>
  <c r="BA6" i="11"/>
  <c r="AZ6" i="11"/>
  <c r="AY6" i="11"/>
  <c r="AX6" i="11"/>
  <c r="AW6" i="11"/>
  <c r="AT6" i="11"/>
  <c r="AS6" i="11"/>
  <c r="AR6" i="11"/>
  <c r="AQ6" i="11"/>
  <c r="AU8" i="11" s="1"/>
  <c r="AP6" i="11"/>
  <c r="AU7" i="11" s="1"/>
  <c r="AM6" i="11"/>
  <c r="AL6" i="11"/>
  <c r="AK6" i="11"/>
  <c r="AJ6" i="11"/>
  <c r="AI6" i="11"/>
  <c r="AN7" i="11" s="1"/>
  <c r="AF6" i="11"/>
  <c r="AE6" i="11"/>
  <c r="AD6" i="11"/>
  <c r="AC6" i="11"/>
  <c r="AB6" i="11"/>
  <c r="AG7" i="11" s="1"/>
  <c r="Y6" i="11"/>
  <c r="X6" i="11"/>
  <c r="W6" i="11"/>
  <c r="V6" i="11"/>
  <c r="U6" i="11"/>
  <c r="R6" i="11"/>
  <c r="Q6" i="11"/>
  <c r="P6" i="11"/>
  <c r="O6" i="11"/>
  <c r="S8" i="11" s="1"/>
  <c r="N6" i="11"/>
  <c r="S7" i="11" s="1"/>
  <c r="K6" i="11"/>
  <c r="J6" i="11"/>
  <c r="I6" i="11"/>
  <c r="H6" i="11"/>
  <c r="G6" i="11"/>
  <c r="L7" i="11" s="1"/>
  <c r="BO5" i="11"/>
  <c r="BN5" i="11"/>
  <c r="BM5" i="11"/>
  <c r="BL5" i="11"/>
  <c r="BK5" i="11"/>
  <c r="BP6" i="11" s="1"/>
  <c r="BH5" i="11"/>
  <c r="BG5" i="11"/>
  <c r="BF5" i="11"/>
  <c r="BE5" i="11"/>
  <c r="BD5" i="11"/>
  <c r="BA5" i="11"/>
  <c r="AZ5" i="11"/>
  <c r="AY5" i="11"/>
  <c r="AX5" i="11"/>
  <c r="BB7" i="11" s="1"/>
  <c r="AW5" i="11"/>
  <c r="BB6" i="11" s="1"/>
  <c r="AT5" i="11"/>
  <c r="AS5" i="11"/>
  <c r="AR5" i="11"/>
  <c r="AQ5" i="11"/>
  <c r="AP5" i="11"/>
  <c r="AU6" i="11" s="1"/>
  <c r="AM5" i="11"/>
  <c r="AL5" i="11"/>
  <c r="AK5" i="11"/>
  <c r="AJ5" i="11"/>
  <c r="AI5" i="11"/>
  <c r="AN6" i="11" s="1"/>
  <c r="AF5" i="11"/>
  <c r="AE5" i="11"/>
  <c r="AD5" i="11"/>
  <c r="AC5" i="11"/>
  <c r="AB5" i="11"/>
  <c r="Y5" i="11"/>
  <c r="X5" i="11"/>
  <c r="W5" i="11"/>
  <c r="V5" i="11"/>
  <c r="Z7" i="11" s="1"/>
  <c r="U5" i="11"/>
  <c r="Z6" i="11" s="1"/>
  <c r="R5" i="11"/>
  <c r="Q5" i="11"/>
  <c r="P5" i="11"/>
  <c r="O5" i="11"/>
  <c r="N5" i="11"/>
  <c r="S6" i="11" s="1"/>
  <c r="K5" i="11"/>
  <c r="J5" i="11"/>
  <c r="I5" i="11"/>
  <c r="H5" i="11"/>
  <c r="G5" i="11"/>
  <c r="L6" i="11" s="1"/>
  <c r="BO4" i="11"/>
  <c r="BN4" i="11"/>
  <c r="BM4" i="11"/>
  <c r="BL4" i="11"/>
  <c r="BK4" i="11"/>
  <c r="BH4" i="11"/>
  <c r="BG4" i="11"/>
  <c r="BF4" i="11"/>
  <c r="BE4" i="11"/>
  <c r="BI6" i="11" s="1"/>
  <c r="BD4" i="11"/>
  <c r="BI5" i="11" s="1"/>
  <c r="BA4" i="11"/>
  <c r="AZ4" i="11"/>
  <c r="AY4" i="11"/>
  <c r="AX4" i="11"/>
  <c r="AW4" i="11"/>
  <c r="BB5" i="11" s="1"/>
  <c r="AU4" i="11"/>
  <c r="AT4" i="11"/>
  <c r="AS4" i="11"/>
  <c r="AR4" i="11"/>
  <c r="AQ4" i="11"/>
  <c r="AP4" i="11"/>
  <c r="AU5" i="11" s="1"/>
  <c r="AM4" i="11"/>
  <c r="AL4" i="11"/>
  <c r="AK4" i="11"/>
  <c r="AJ4" i="11"/>
  <c r="AI4" i="11"/>
  <c r="AF4" i="11"/>
  <c r="AE4" i="11"/>
  <c r="AD4" i="11"/>
  <c r="AC4" i="11"/>
  <c r="AG6" i="11" s="1"/>
  <c r="AB4" i="11"/>
  <c r="AG5" i="11" s="1"/>
  <c r="Y4" i="11"/>
  <c r="X4" i="11"/>
  <c r="W4" i="11"/>
  <c r="V4" i="11"/>
  <c r="U4" i="11"/>
  <c r="Z5" i="11" s="1"/>
  <c r="S4" i="11"/>
  <c r="R4" i="11"/>
  <c r="Q4" i="11"/>
  <c r="P4" i="11"/>
  <c r="O4" i="11"/>
  <c r="N4" i="11"/>
  <c r="S5" i="11" s="1"/>
  <c r="K4" i="11"/>
  <c r="J4" i="11"/>
  <c r="I4" i="11"/>
  <c r="H4" i="11"/>
  <c r="G4" i="11"/>
  <c r="BP3" i="11"/>
  <c r="BO3" i="11"/>
  <c r="BN3" i="11"/>
  <c r="BM3" i="11"/>
  <c r="BL3" i="11"/>
  <c r="BP5" i="11" s="1"/>
  <c r="BK3" i="11"/>
  <c r="BP4" i="11" s="1"/>
  <c r="BI3" i="11"/>
  <c r="BH3" i="11"/>
  <c r="BG3" i="11"/>
  <c r="BF3" i="11"/>
  <c r="BE3" i="11"/>
  <c r="BD3" i="11"/>
  <c r="BI4" i="11" s="1"/>
  <c r="BB3" i="11"/>
  <c r="BA3" i="11"/>
  <c r="AZ3" i="11"/>
  <c r="AY3" i="11"/>
  <c r="AX3" i="11"/>
  <c r="AW3" i="11"/>
  <c r="BB4" i="11" s="1"/>
  <c r="AU3" i="11"/>
  <c r="AT3" i="11"/>
  <c r="AS3" i="11"/>
  <c r="AR3" i="11"/>
  <c r="AQ3" i="11"/>
  <c r="AP3" i="11"/>
  <c r="AN3" i="11"/>
  <c r="AM3" i="11"/>
  <c r="AL3" i="11"/>
  <c r="AK3" i="11"/>
  <c r="AJ3" i="11"/>
  <c r="AN5" i="11" s="1"/>
  <c r="AI3" i="11"/>
  <c r="AN4" i="11" s="1"/>
  <c r="AG3" i="11"/>
  <c r="AF3" i="11"/>
  <c r="AE3" i="11"/>
  <c r="AD3" i="11"/>
  <c r="AC3" i="11"/>
  <c r="AB3" i="11"/>
  <c r="AG4" i="11" s="1"/>
  <c r="Z3" i="11"/>
  <c r="Y3" i="11"/>
  <c r="X3" i="11"/>
  <c r="W3" i="11"/>
  <c r="V3" i="11"/>
  <c r="U3" i="11"/>
  <c r="Z4" i="11" s="1"/>
  <c r="S3" i="11"/>
  <c r="R3" i="11"/>
  <c r="Q3" i="11"/>
  <c r="P3" i="11"/>
  <c r="O3" i="11"/>
  <c r="N3" i="11"/>
  <c r="L3" i="11"/>
  <c r="K3" i="11"/>
  <c r="J3" i="11"/>
  <c r="I3" i="11"/>
  <c r="H3" i="11"/>
  <c r="L5" i="11" s="1"/>
  <c r="G3" i="11"/>
  <c r="L4" i="11" s="1"/>
  <c r="Z39" i="11" l="1"/>
  <c r="S40" i="11"/>
  <c r="BB43" i="11"/>
  <c r="AU44" i="11"/>
  <c r="AG46" i="11"/>
  <c r="Z47" i="11"/>
  <c r="BI50" i="11"/>
  <c r="AU52" i="11"/>
  <c r="AG54" i="11"/>
  <c r="S21" i="11"/>
  <c r="AN20" i="11"/>
  <c r="BP22" i="11"/>
  <c r="S23" i="11"/>
  <c r="AN25" i="11"/>
  <c r="AN26" i="11"/>
  <c r="L27" i="11"/>
  <c r="BB28" i="11"/>
  <c r="AU29" i="11"/>
  <c r="AN30" i="11"/>
  <c r="AG31" i="11"/>
  <c r="Z32" i="11"/>
  <c r="S33" i="11"/>
  <c r="L34" i="11"/>
  <c r="BP34" i="11"/>
  <c r="BI35" i="11"/>
  <c r="BB36" i="11"/>
  <c r="S37" i="11"/>
  <c r="L38" i="11"/>
  <c r="BP38" i="11"/>
  <c r="BI39" i="11"/>
  <c r="BB40" i="11"/>
  <c r="AU41" i="11"/>
  <c r="AN42" i="11"/>
  <c r="AG43" i="11"/>
  <c r="Z44" i="11"/>
  <c r="S45" i="11"/>
  <c r="L46" i="11"/>
  <c r="BP46" i="11"/>
  <c r="BI47" i="11"/>
  <c r="BB48" i="11"/>
  <c r="AU49" i="11"/>
  <c r="AN50" i="11"/>
  <c r="AG51" i="11"/>
  <c r="Z52" i="11"/>
  <c r="S53" i="11"/>
  <c r="L54" i="11"/>
  <c r="BP54" i="11"/>
  <c r="BI55" i="11"/>
  <c r="Z23" i="11"/>
  <c r="AU36" i="11"/>
  <c r="AN37" i="11"/>
  <c r="AG38" i="11"/>
  <c r="L41" i="11"/>
  <c r="BI42" i="11"/>
  <c r="AN45" i="11"/>
  <c r="S48" i="11"/>
  <c r="BP49" i="11"/>
  <c r="BB51" i="11"/>
  <c r="AN53" i="11"/>
  <c r="Z55" i="11"/>
  <c r="BB20" i="11"/>
  <c r="L20" i="11"/>
  <c r="AN21" i="11"/>
  <c r="BI21" i="11"/>
  <c r="S24" i="11"/>
  <c r="S25" i="11"/>
  <c r="BB27" i="11"/>
  <c r="BP27" i="11"/>
  <c r="BP41" i="11"/>
  <c r="L49" i="11"/>
  <c r="BI19" i="11"/>
  <c r="Z20" i="11"/>
  <c r="AU19" i="11"/>
  <c r="L21" i="11"/>
  <c r="BI22" i="11"/>
  <c r="BI23" i="11"/>
  <c r="L24" i="11"/>
  <c r="AG27" i="11"/>
  <c r="Z18" i="11"/>
  <c r="BB18" i="11"/>
  <c r="S19" i="11"/>
  <c r="AU20" i="11"/>
  <c r="AN22" i="11"/>
  <c r="BB22" i="11"/>
  <c r="AU26" i="11"/>
  <c r="AN29" i="11"/>
  <c r="AG30" i="11"/>
  <c r="Z31" i="11"/>
  <c r="S32" i="11"/>
  <c r="L33" i="11"/>
  <c r="BP33" i="11"/>
  <c r="BI34" i="11"/>
  <c r="BB35" i="11"/>
  <c r="L37" i="11"/>
  <c r="BP37" i="11"/>
  <c r="BI38" i="11"/>
  <c r="BB39" i="11"/>
  <c r="AU40" i="11"/>
  <c r="AN41" i="11"/>
  <c r="AG42" i="11"/>
  <c r="Z43" i="11"/>
  <c r="S44" i="11"/>
  <c r="L45" i="11"/>
  <c r="BP45" i="11"/>
  <c r="BI46" i="11"/>
  <c r="BB47" i="11"/>
  <c r="AU48" i="11"/>
  <c r="AN49" i="11"/>
  <c r="AG50" i="11"/>
  <c r="Z51" i="11"/>
  <c r="S52" i="11"/>
  <c r="L53" i="11"/>
  <c r="BP53" i="11"/>
  <c r="BI54" i="11"/>
  <c r="BB55" i="11"/>
  <c r="AG21" i="11"/>
  <c r="BB23" i="11"/>
  <c r="BB24" i="11"/>
  <c r="Z28" i="11"/>
  <c r="S29" i="11"/>
  <c r="L30" i="11"/>
  <c r="BP30" i="11"/>
  <c r="AU37" i="11"/>
  <c r="AN38" i="11"/>
  <c r="AG39" i="11"/>
  <c r="Z40" i="11"/>
  <c r="S41" i="11"/>
  <c r="L42" i="11"/>
  <c r="BP42" i="11"/>
  <c r="BI43" i="11"/>
  <c r="BB44" i="11"/>
  <c r="AU45" i="11"/>
  <c r="AN46" i="11"/>
  <c r="AG47" i="11"/>
  <c r="Z48" i="11"/>
  <c r="S49" i="11"/>
  <c r="L50" i="11"/>
  <c r="BP50" i="11"/>
  <c r="BI51" i="11"/>
  <c r="BB52" i="11"/>
  <c r="AU53" i="11"/>
  <c r="AN54" i="11"/>
  <c r="AG55" i="11"/>
  <c r="L22" i="11"/>
  <c r="AG22" i="11"/>
  <c r="AG23" i="11"/>
  <c r="BP25" i="11"/>
  <c r="AN27" i="11"/>
  <c r="BP20" i="11"/>
  <c r="Z22" i="11"/>
  <c r="AU25" i="11"/>
  <c r="S28" i="11"/>
  <c r="Y68" i="8"/>
  <c r="X68" i="8"/>
  <c r="W68" i="8"/>
  <c r="V68" i="8"/>
  <c r="U68" i="8"/>
  <c r="T68" i="8"/>
  <c r="S68" i="8"/>
  <c r="R68" i="8"/>
  <c r="Q68" i="8"/>
  <c r="G68" i="8"/>
  <c r="W57" i="8"/>
  <c r="Y57" i="8"/>
  <c r="Q57" i="8"/>
  <c r="X57" i="8"/>
  <c r="V57" i="8"/>
  <c r="U57" i="8"/>
  <c r="T57" i="8"/>
  <c r="S57" i="8"/>
  <c r="R57" i="8"/>
  <c r="Y51" i="8"/>
  <c r="W51" i="8"/>
  <c r="U51" i="8"/>
  <c r="T51" i="8"/>
  <c r="S51" i="8"/>
  <c r="R51" i="8"/>
  <c r="Q51" i="8"/>
  <c r="Y45" i="8"/>
  <c r="Q45" i="8"/>
  <c r="X45" i="8"/>
  <c r="T45" i="8"/>
  <c r="V38" i="8"/>
  <c r="S32" i="8"/>
  <c r="S19" i="8"/>
  <c r="V6" i="8"/>
  <c r="G72" i="8"/>
  <c r="G71" i="8"/>
  <c r="G70" i="8"/>
  <c r="G69" i="8"/>
  <c r="G67" i="8"/>
  <c r="G66" i="8"/>
  <c r="G65" i="8"/>
  <c r="G64" i="8"/>
  <c r="G63" i="8"/>
  <c r="G62" i="8"/>
  <c r="G61" i="8"/>
  <c r="G60" i="8"/>
  <c r="G59" i="8"/>
  <c r="G58" i="8"/>
  <c r="G56" i="8"/>
  <c r="G55" i="8"/>
  <c r="G57" i="8" s="1"/>
  <c r="G54" i="8"/>
  <c r="G53" i="8"/>
  <c r="G52" i="8"/>
  <c r="G50" i="8"/>
  <c r="G49" i="8"/>
  <c r="G51" i="8" s="1"/>
  <c r="G48" i="8"/>
  <c r="G47" i="8"/>
  <c r="G46" i="8"/>
  <c r="G44" i="8"/>
  <c r="G43" i="8"/>
  <c r="G42" i="8"/>
  <c r="G41" i="8"/>
  <c r="G40" i="8"/>
  <c r="G39" i="8"/>
  <c r="G37" i="8"/>
  <c r="G36" i="8"/>
  <c r="G35" i="8"/>
  <c r="G34" i="8"/>
  <c r="G33" i="8"/>
  <c r="G31" i="8"/>
  <c r="G30" i="8"/>
  <c r="G32" i="8" s="1"/>
  <c r="G29" i="8"/>
  <c r="G28" i="8"/>
  <c r="G27" i="8"/>
  <c r="G26" i="8"/>
  <c r="G25" i="8"/>
  <c r="G24" i="8"/>
  <c r="G23" i="8"/>
  <c r="G22" i="8"/>
  <c r="G21" i="8"/>
  <c r="G20" i="8"/>
  <c r="G18" i="8"/>
  <c r="G17" i="8"/>
  <c r="G16" i="8"/>
  <c r="G15" i="8"/>
  <c r="G14" i="8"/>
  <c r="G12" i="8"/>
  <c r="G11" i="8"/>
  <c r="G10" i="8"/>
  <c r="G9" i="8"/>
  <c r="G8" i="8"/>
  <c r="G7" i="8"/>
  <c r="G5" i="8"/>
  <c r="G4" i="8"/>
  <c r="G3" i="8"/>
  <c r="W45" i="8" l="1"/>
  <c r="V32" i="8"/>
  <c r="Q38" i="8"/>
  <c r="Y38" i="8"/>
  <c r="S45" i="8"/>
  <c r="V51" i="8"/>
  <c r="G45" i="8"/>
  <c r="U45" i="8"/>
  <c r="X51" i="8"/>
  <c r="Q32" i="8"/>
  <c r="Y32" i="8"/>
  <c r="T38" i="8"/>
  <c r="V45" i="8"/>
  <c r="R38" i="8"/>
  <c r="R6" i="8"/>
  <c r="U32" i="8"/>
  <c r="X38" i="8"/>
  <c r="R45" i="8"/>
  <c r="X32" i="8"/>
  <c r="S38" i="8"/>
  <c r="G38" i="8"/>
  <c r="R32" i="8"/>
  <c r="U38" i="8"/>
  <c r="T32" i="8"/>
  <c r="W38" i="8"/>
  <c r="G19" i="8"/>
  <c r="V19" i="8"/>
  <c r="T13" i="8"/>
  <c r="W19" i="8"/>
  <c r="W32" i="8"/>
  <c r="U6" i="8"/>
  <c r="W13" i="8"/>
  <c r="Q19" i="8"/>
  <c r="Y19" i="8"/>
  <c r="T19" i="8"/>
  <c r="G13" i="8"/>
  <c r="U13" i="8"/>
  <c r="X19" i="8"/>
  <c r="S6" i="8"/>
  <c r="V13" i="8"/>
  <c r="R19" i="8"/>
  <c r="X13" i="8"/>
  <c r="W6" i="8"/>
  <c r="Q13" i="8"/>
  <c r="Y13" i="8"/>
  <c r="U19" i="8"/>
  <c r="T6" i="8"/>
  <c r="X6" i="8"/>
  <c r="R13" i="8"/>
  <c r="Y6" i="8"/>
  <c r="S13" i="8"/>
  <c r="Q6" i="8"/>
  <c r="G6" i="8"/>
</calcChain>
</file>

<file path=xl/sharedStrings.xml><?xml version="1.0" encoding="utf-8"?>
<sst xmlns="http://schemas.openxmlformats.org/spreadsheetml/2006/main" count="274" uniqueCount="60">
  <si>
    <t>Year</t>
  </si>
  <si>
    <t>Month</t>
  </si>
  <si>
    <t>Total Investment</t>
  </si>
  <si>
    <t>TV</t>
  </si>
  <si>
    <t>Digital</t>
  </si>
  <si>
    <t>Sponsorship</t>
  </si>
  <si>
    <t>Content Marketing</t>
  </si>
  <si>
    <t>Online marketing</t>
  </si>
  <si>
    <t xml:space="preserve"> Affiliates</t>
  </si>
  <si>
    <t>SEM</t>
  </si>
  <si>
    <t>Radio</t>
  </si>
  <si>
    <t>Other</t>
  </si>
  <si>
    <t>Sales Calendar</t>
  </si>
  <si>
    <t>Eid &amp; Rathayatra sale</t>
  </si>
  <si>
    <t>Independence Sale</t>
  </si>
  <si>
    <t>Rakshabandhan Sale</t>
  </si>
  <si>
    <t>Big Diwali Sale</t>
  </si>
  <si>
    <t>Christmas &amp; New Year Sale</t>
  </si>
  <si>
    <t>Republic Day</t>
  </si>
  <si>
    <t>BED</t>
  </si>
  <si>
    <t>FHSD</t>
  </si>
  <si>
    <t>Valentine's Day</t>
  </si>
  <si>
    <t>BSD-5</t>
  </si>
  <si>
    <t>Pacman</t>
  </si>
  <si>
    <t>NPS</t>
  </si>
  <si>
    <t>Date</t>
  </si>
  <si>
    <t>07</t>
  </si>
  <si>
    <t>08</t>
  </si>
  <si>
    <t>09</t>
  </si>
  <si>
    <t>01</t>
  </si>
  <si>
    <t>02</t>
  </si>
  <si>
    <t>03</t>
  </si>
  <si>
    <t>04</t>
  </si>
  <si>
    <t>05</t>
  </si>
  <si>
    <t>06</t>
  </si>
  <si>
    <t xml:space="preserve"> </t>
  </si>
  <si>
    <t>no of days in week</t>
  </si>
  <si>
    <t>no of days in month</t>
  </si>
  <si>
    <t>TVWeekly</t>
  </si>
  <si>
    <t>DigitalWeekly</t>
  </si>
  <si>
    <t>SponsorshipWeekly</t>
  </si>
  <si>
    <t>ContentMarketingWeekly</t>
  </si>
  <si>
    <t>OnlinemarketingWeekly</t>
  </si>
  <si>
    <t xml:space="preserve"> AffiliatesWeekly</t>
  </si>
  <si>
    <t>SEMWeekly</t>
  </si>
  <si>
    <t>RadioWeekly</t>
  </si>
  <si>
    <t>OtherWeekly</t>
  </si>
  <si>
    <t>TotalInvestmentWeekly</t>
  </si>
  <si>
    <t>Dussehra sale</t>
  </si>
  <si>
    <t>week_updated</t>
  </si>
  <si>
    <t>Week</t>
  </si>
  <si>
    <t>TVAdstock</t>
  </si>
  <si>
    <t>DigitalAdstock</t>
  </si>
  <si>
    <t>SponsorshipAdstock</t>
  </si>
  <si>
    <t>ContentMediaAdstock</t>
  </si>
  <si>
    <t>OnlineMediaAdstock</t>
  </si>
  <si>
    <t>AffiliatesAdstock</t>
  </si>
  <si>
    <t>SEMAdstock</t>
  </si>
  <si>
    <t>RadioAdstock</t>
  </si>
  <si>
    <t>OtherAdstock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</si>
</sst>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6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0" fontId="3" fillId="0" borderId="1" xfId="2" applyFont="1" applyBorder="1" applyAlignment="1">
      <alignment horizontal="left" wrapText="1"/>
    </xf>
    <xf numFmtId="0" fontId="4" fillId="0" borderId="1" xfId="0" applyFont="1" applyBorder="1"/>
    <xf numFmtId="0" fontId="3" fillId="2" borderId="1" xfId="2" applyFont="1" applyFill="1" applyBorder="1" applyAlignment="1">
      <alignment vertical="top" wrapText="1"/>
    </xf>
    <xf numFmtId="164" fontId="4" fillId="0" borderId="1" xfId="0" applyNumberFormat="1" applyFont="1" applyBorder="1"/>
    <xf numFmtId="164" fontId="2" fillId="0" borderId="1" xfId="2" applyNumberFormat="1" applyBorder="1"/>
    <xf numFmtId="0" fontId="0" fillId="0" borderId="1" xfId="0" applyBorder="1"/>
    <xf numFmtId="14" fontId="0" fillId="0" borderId="1" xfId="0" applyNumberFormat="1" applyBorder="1"/>
    <xf numFmtId="0" fontId="4" fillId="3" borderId="1" xfId="0" applyFont="1" applyFill="1" applyBorder="1"/>
    <xf numFmtId="0" fontId="0" fillId="0" borderId="0" xfId="0" applyFont="1"/>
    <xf numFmtId="49" fontId="3" fillId="2" borderId="1" xfId="2" applyNumberFormat="1" applyFont="1" applyFill="1" applyBorder="1" applyAlignment="1">
      <alignment horizontal="center" vertical="top"/>
    </xf>
    <xf numFmtId="0" fontId="0" fillId="0" borderId="0" xfId="0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164" fontId="5" fillId="0" borderId="0" xfId="1" applyNumberFormat="1" applyFont="1"/>
    <xf numFmtId="164" fontId="4" fillId="0" borderId="0" xfId="1" applyNumberFormat="1" applyFon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Fill="1"/>
    <xf numFmtId="0" fontId="4" fillId="0" borderId="2" xfId="0" applyFont="1" applyFill="1" applyBorder="1"/>
    <xf numFmtId="0" fontId="0" fillId="0" borderId="0" xfId="0" applyFont="1" applyAlignment="1">
      <alignment wrapText="1"/>
    </xf>
    <xf numFmtId="1" fontId="0" fillId="0" borderId="0" xfId="0" applyNumberFormat="1" applyFont="1"/>
    <xf numFmtId="1" fontId="0" fillId="0" borderId="0" xfId="0" applyNumberFormat="1" applyFont="1" applyFill="1"/>
    <xf numFmtId="164" fontId="2" fillId="0" borderId="1" xfId="2" applyNumberFormat="1" applyFont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Alignment="1">
      <alignment horizontal="left"/>
    </xf>
    <xf numFmtId="0" fontId="6" fillId="0" borderId="0" xfId="0" applyFont="1"/>
    <xf numFmtId="0" fontId="6" fillId="3" borderId="0" xfId="0" applyFont="1" applyFill="1"/>
    <xf numFmtId="9" fontId="0" fillId="0" borderId="0" xfId="0" applyNumberFormat="1"/>
    <xf numFmtId="0" fontId="0" fillId="3" borderId="0" xfId="0" applyFill="1"/>
  </cellXfs>
  <cellStyles count="3">
    <cellStyle name="Normal" xfId="0" builtinId="0"/>
    <cellStyle name="Normal_Sheet2" xfId="2" xr:uid="{1F1B7932-9CBF-4D04-BA74-3BE8C7823C7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E25C8-74DB-44B2-977F-A27548F50A4C}">
  <dimension ref="A1:L13"/>
  <sheetViews>
    <sheetView workbookViewId="0">
      <selection sqref="A1:L14"/>
    </sheetView>
  </sheetViews>
  <sheetFormatPr defaultRowHeight="14.3" x14ac:dyDescent="0.25"/>
  <sheetData>
    <row r="1" spans="1:12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3">
        <v>2015</v>
      </c>
      <c r="B2" s="10" t="s">
        <v>26</v>
      </c>
      <c r="C2" s="4">
        <v>17.061775442667841</v>
      </c>
      <c r="D2" s="4">
        <v>0.21533020396222111</v>
      </c>
      <c r="E2" s="4">
        <v>2.5330137084473194</v>
      </c>
      <c r="F2" s="4">
        <v>7.4142697336242191</v>
      </c>
      <c r="G2" s="4">
        <v>9.3289753682087304E-4</v>
      </c>
      <c r="H2" s="4">
        <v>1.3272775950244984</v>
      </c>
      <c r="I2" s="4">
        <v>0.54725385895565959</v>
      </c>
      <c r="J2" s="4">
        <v>5.0236974451171017</v>
      </c>
      <c r="K2" s="4"/>
      <c r="L2" s="4"/>
    </row>
    <row r="3" spans="1:12" x14ac:dyDescent="0.25">
      <c r="A3" s="3">
        <v>2015</v>
      </c>
      <c r="B3" s="10" t="s">
        <v>27</v>
      </c>
      <c r="C3" s="4">
        <v>5.0643060892169363</v>
      </c>
      <c r="D3" s="4">
        <v>6.4380731495531042E-3</v>
      </c>
      <c r="E3" s="4">
        <v>1.2780736840772653</v>
      </c>
      <c r="F3" s="4">
        <v>1.0633317580757207</v>
      </c>
      <c r="G3" s="4">
        <v>6.325130361591579E-6</v>
      </c>
      <c r="H3" s="4">
        <v>0.1292442640170309</v>
      </c>
      <c r="I3" s="4">
        <v>7.3683980295496873E-2</v>
      </c>
      <c r="J3" s="4">
        <v>2.5135280044715076</v>
      </c>
      <c r="K3" s="4"/>
      <c r="L3" s="4"/>
    </row>
    <row r="4" spans="1:12" x14ac:dyDescent="0.25">
      <c r="A4" s="3">
        <v>2015</v>
      </c>
      <c r="B4" s="10" t="s">
        <v>28</v>
      </c>
      <c r="C4" s="4">
        <v>96.25437986467243</v>
      </c>
      <c r="D4" s="4">
        <v>3.8795036167977668</v>
      </c>
      <c r="E4" s="4">
        <v>1.3565275983276777</v>
      </c>
      <c r="F4" s="4">
        <v>62.787651313630626</v>
      </c>
      <c r="G4" s="4">
        <v>0.61029208176419303</v>
      </c>
      <c r="H4" s="4">
        <v>16.379989993029152</v>
      </c>
      <c r="I4" s="4">
        <v>5.0382662158398999</v>
      </c>
      <c r="J4" s="4">
        <v>6.2021490452831252</v>
      </c>
      <c r="K4" s="4"/>
      <c r="L4" s="4"/>
    </row>
    <row r="5" spans="1:12" x14ac:dyDescent="0.25">
      <c r="A5" s="3">
        <v>2015</v>
      </c>
      <c r="B5" s="10">
        <v>10</v>
      </c>
      <c r="C5" s="5">
        <v>170.15629736833822</v>
      </c>
      <c r="D5" s="4">
        <v>6.1447110948142418</v>
      </c>
      <c r="E5" s="4">
        <v>12.622479766458156</v>
      </c>
      <c r="F5" s="4">
        <v>84.672531526274852</v>
      </c>
      <c r="G5" s="4">
        <v>3.444074756685334</v>
      </c>
      <c r="H5" s="4">
        <v>24.3717777370356</v>
      </c>
      <c r="I5" s="4">
        <v>6.9737111079099403</v>
      </c>
      <c r="J5" s="4">
        <v>31.927011379160092</v>
      </c>
      <c r="K5" s="4"/>
      <c r="L5" s="4"/>
    </row>
    <row r="6" spans="1:12" x14ac:dyDescent="0.25">
      <c r="A6" s="3">
        <v>2015</v>
      </c>
      <c r="B6" s="10">
        <v>11</v>
      </c>
      <c r="C6" s="5">
        <v>51.216220416191383</v>
      </c>
      <c r="D6" s="4">
        <v>4.220629739884755</v>
      </c>
      <c r="E6" s="4">
        <v>1.2754689919649849</v>
      </c>
      <c r="F6" s="4">
        <v>14.172115918327016</v>
      </c>
      <c r="G6" s="4">
        <v>0.16863318886057149</v>
      </c>
      <c r="H6" s="4">
        <v>19.561574349711883</v>
      </c>
      <c r="I6" s="4">
        <v>6.5957665560487913</v>
      </c>
      <c r="J6" s="4">
        <v>5.2220316713933812</v>
      </c>
      <c r="K6" s="4"/>
      <c r="L6" s="4"/>
    </row>
    <row r="7" spans="1:12" x14ac:dyDescent="0.25">
      <c r="A7" s="3">
        <v>2015</v>
      </c>
      <c r="B7" s="10">
        <v>12</v>
      </c>
      <c r="C7" s="5">
        <v>106.74531171634455</v>
      </c>
      <c r="D7" s="4">
        <v>5.3975022244024844</v>
      </c>
      <c r="E7" s="4">
        <v>3.06336002674621</v>
      </c>
      <c r="F7" s="4">
        <v>56.705418670464212</v>
      </c>
      <c r="G7" s="4">
        <v>1.0673068660328491</v>
      </c>
      <c r="H7" s="4">
        <v>22.503755561006209</v>
      </c>
      <c r="I7" s="4">
        <v>6.8269379369362024</v>
      </c>
      <c r="J7" s="4">
        <v>11.18103043075638</v>
      </c>
      <c r="K7" s="4"/>
      <c r="L7" s="4"/>
    </row>
    <row r="8" spans="1:12" x14ac:dyDescent="0.25">
      <c r="A8" s="3">
        <v>2016</v>
      </c>
      <c r="B8" s="10" t="s">
        <v>29</v>
      </c>
      <c r="C8" s="4">
        <v>74.196000000000026</v>
      </c>
      <c r="D8" s="4">
        <v>4.379999999999999</v>
      </c>
      <c r="E8" s="4">
        <v>0.45600000000000024</v>
      </c>
      <c r="F8" s="4">
        <v>4.2000000000000037</v>
      </c>
      <c r="G8" s="4">
        <v>0.90000000000000036</v>
      </c>
      <c r="H8" s="4">
        <v>22.899999999999991</v>
      </c>
      <c r="I8" s="4">
        <v>7.3699999999999948</v>
      </c>
      <c r="J8" s="4">
        <v>4.2000000000000037</v>
      </c>
      <c r="K8" s="4">
        <v>2.7</v>
      </c>
      <c r="L8" s="4">
        <v>27.090000000000025</v>
      </c>
    </row>
    <row r="9" spans="1:12" x14ac:dyDescent="0.25">
      <c r="A9" s="3">
        <v>2016</v>
      </c>
      <c r="B9" s="10" t="s">
        <v>30</v>
      </c>
      <c r="C9" s="4">
        <v>48.052000000000028</v>
      </c>
      <c r="D9" s="4">
        <v>2.5860076171551589</v>
      </c>
      <c r="E9" s="4">
        <v>1.9126510183805268</v>
      </c>
      <c r="F9" s="4">
        <v>11.725555307170065</v>
      </c>
      <c r="G9" s="4">
        <v>0.59677098857426736</v>
      </c>
      <c r="H9" s="4">
        <v>19.892366285808922</v>
      </c>
      <c r="I9" s="4">
        <v>6.4650190428878993</v>
      </c>
      <c r="J9" s="4">
        <v>4.8736297400231878</v>
      </c>
      <c r="K9" s="4"/>
      <c r="L9" s="4"/>
    </row>
    <row r="10" spans="1:12" x14ac:dyDescent="0.25">
      <c r="A10" s="3">
        <v>2016</v>
      </c>
      <c r="B10" s="10" t="s">
        <v>31</v>
      </c>
      <c r="C10" s="4">
        <v>100.02462142925962</v>
      </c>
      <c r="D10" s="4">
        <v>9.3000000000000007</v>
      </c>
      <c r="E10" s="4">
        <v>2.1000000000000019</v>
      </c>
      <c r="F10" s="4">
        <v>41.589999999999996</v>
      </c>
      <c r="G10" s="4">
        <v>0.37000000000000022</v>
      </c>
      <c r="H10" s="4">
        <v>18.437818279569896</v>
      </c>
      <c r="I10" s="4">
        <v>6.2176666666666698</v>
      </c>
      <c r="J10" s="4">
        <v>5.1935913978494659</v>
      </c>
      <c r="K10" s="4">
        <v>0.87</v>
      </c>
      <c r="L10" s="4">
        <v>15.945545085173592</v>
      </c>
    </row>
    <row r="11" spans="1:12" x14ac:dyDescent="0.25">
      <c r="A11" s="3">
        <v>2016</v>
      </c>
      <c r="B11" s="10" t="s">
        <v>32</v>
      </c>
      <c r="C11" s="4">
        <v>56.848241379310373</v>
      </c>
      <c r="D11" s="4">
        <v>5.2051962551875395</v>
      </c>
      <c r="E11" s="4">
        <v>0.87189217004816444</v>
      </c>
      <c r="F11" s="4">
        <v>24.308353700942821</v>
      </c>
      <c r="G11" s="4">
        <v>3.487568680192657E-2</v>
      </c>
      <c r="H11" s="4">
        <v>16.514509592882295</v>
      </c>
      <c r="I11" s="4">
        <v>5.6934558704145113</v>
      </c>
      <c r="J11" s="4">
        <v>4.2199581030331164</v>
      </c>
      <c r="K11" s="4"/>
      <c r="L11" s="4"/>
    </row>
    <row r="12" spans="1:12" x14ac:dyDescent="0.25">
      <c r="A12" s="3">
        <v>2016</v>
      </c>
      <c r="B12" s="10" t="s">
        <v>33</v>
      </c>
      <c r="C12" s="4">
        <v>78.057000000000002</v>
      </c>
      <c r="D12" s="4">
        <v>1.37</v>
      </c>
      <c r="E12" s="4">
        <v>0.76999999999999946</v>
      </c>
      <c r="F12" s="4">
        <v>31.680000000000017</v>
      </c>
      <c r="G12" s="4">
        <v>0.79000000000000059</v>
      </c>
      <c r="H12" s="4">
        <v>23.649999999999995</v>
      </c>
      <c r="I12" s="4">
        <v>6.8000000000000025</v>
      </c>
      <c r="J12" s="4">
        <v>6.9099999999999948</v>
      </c>
      <c r="K12" s="4">
        <v>1.1000000000000001</v>
      </c>
      <c r="L12" s="4">
        <v>4.987000000000009</v>
      </c>
    </row>
    <row r="13" spans="1:12" x14ac:dyDescent="0.25">
      <c r="A13" s="3">
        <v>2016</v>
      </c>
      <c r="B13" s="10" t="s">
        <v>34</v>
      </c>
      <c r="C13" s="5">
        <v>42.834216425311411</v>
      </c>
      <c r="D13" s="4">
        <v>1.6627168830166317</v>
      </c>
      <c r="E13" s="4">
        <v>1.4207605065642244</v>
      </c>
      <c r="F13" s="4">
        <v>25.048540773496338</v>
      </c>
      <c r="G13" s="4">
        <v>4.5080625211399251E-2</v>
      </c>
      <c r="H13" s="4">
        <v>7.9712998662186099</v>
      </c>
      <c r="I13" s="4">
        <v>2.7680230607624554</v>
      </c>
      <c r="J13" s="4">
        <v>3.7355159778409486</v>
      </c>
      <c r="K13" s="4"/>
      <c r="L1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5EC3-8349-4845-9CCC-9205D71ED100}">
  <dimension ref="A1:Y73"/>
  <sheetViews>
    <sheetView tabSelected="1" topLeftCell="A39" workbookViewId="0">
      <selection activeCell="Y1" sqref="Y1:Y1048576"/>
    </sheetView>
  </sheetViews>
  <sheetFormatPr defaultColWidth="8.875" defaultRowHeight="14.3" x14ac:dyDescent="0.25"/>
  <cols>
    <col min="1" max="6" width="8.875" style="9"/>
    <col min="7" max="7" width="15" style="9" customWidth="1"/>
    <col min="8" max="16" width="8.875" style="9"/>
    <col min="17" max="17" width="9.25" style="9" bestFit="1" customWidth="1"/>
    <col min="18" max="18" width="11.75" style="9" bestFit="1" customWidth="1"/>
    <col min="19" max="19" width="13.25" style="9" customWidth="1"/>
    <col min="20" max="20" width="8.875" style="9"/>
    <col min="21" max="21" width="13.375" style="9" customWidth="1"/>
    <col min="22" max="22" width="11.625" style="9" customWidth="1"/>
    <col min="23" max="23" width="10.75" style="9" customWidth="1"/>
    <col min="24" max="16384" width="8.875" style="9"/>
  </cols>
  <sheetData>
    <row r="1" spans="1:25" ht="42.8" x14ac:dyDescent="0.25">
      <c r="A1" s="20" t="s">
        <v>49</v>
      </c>
      <c r="B1" s="20" t="s">
        <v>1</v>
      </c>
      <c r="C1" s="20" t="s">
        <v>0</v>
      </c>
      <c r="D1" s="21" t="s">
        <v>36</v>
      </c>
      <c r="E1" s="21" t="s">
        <v>37</v>
      </c>
      <c r="F1" s="2" t="s">
        <v>2</v>
      </c>
      <c r="G1" s="2" t="s">
        <v>47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  <c r="Y1" s="2" t="s">
        <v>46</v>
      </c>
    </row>
    <row r="2" spans="1:25" x14ac:dyDescent="0.25">
      <c r="A2" s="22">
        <v>27</v>
      </c>
      <c r="B2" s="10" t="s">
        <v>26</v>
      </c>
      <c r="C2" s="12">
        <v>2015</v>
      </c>
      <c r="D2" s="9">
        <v>4</v>
      </c>
      <c r="E2" s="9">
        <v>31</v>
      </c>
      <c r="F2" s="4">
        <v>17.061775442667841</v>
      </c>
      <c r="G2" s="4">
        <f>F2*10000000*D2/E2</f>
        <v>22015194.11957141</v>
      </c>
      <c r="H2" s="4">
        <v>0.21533020396222111</v>
      </c>
      <c r="I2" s="4">
        <v>2.5330137084473194</v>
      </c>
      <c r="J2" s="4">
        <v>7.4142697336242191</v>
      </c>
      <c r="K2" s="4">
        <v>9.3289753682087304E-4</v>
      </c>
      <c r="L2" s="4">
        <v>1.3272775950244984</v>
      </c>
      <c r="M2" s="4">
        <v>0.54725385895565959</v>
      </c>
      <c r="N2" s="4">
        <v>5.0236974451171017</v>
      </c>
      <c r="O2" s="4">
        <v>0</v>
      </c>
      <c r="P2" s="4">
        <v>0</v>
      </c>
      <c r="Q2" s="4">
        <f>H2*10000000*D2/E2</f>
        <v>277845.42446738208</v>
      </c>
      <c r="R2" s="4">
        <f>I2*10000000*D2/E2</f>
        <v>3268404.7850933154</v>
      </c>
      <c r="S2" s="4">
        <f>J2*10000000*D2/E2</f>
        <v>9566799.6562893167</v>
      </c>
      <c r="T2" s="4">
        <f>K2*10000000*D2/E2</f>
        <v>1203.7387571882232</v>
      </c>
      <c r="U2" s="4">
        <f>L2*10000000*D2/E2</f>
        <v>1712616.251644514</v>
      </c>
      <c r="V2" s="4">
        <f>M2*10000000*D2/E2</f>
        <v>706134.01155568985</v>
      </c>
      <c r="W2" s="4">
        <f>N2*10000000*D2/E2</f>
        <v>6482190.2517640023</v>
      </c>
      <c r="X2" s="4">
        <f>O2*10000000*D2/E2</f>
        <v>0</v>
      </c>
      <c r="Y2" s="4">
        <f>P2*10000000*D2/E2</f>
        <v>0</v>
      </c>
    </row>
    <row r="3" spans="1:25" x14ac:dyDescent="0.25">
      <c r="A3" s="22">
        <v>28</v>
      </c>
      <c r="B3" s="10" t="s">
        <v>26</v>
      </c>
      <c r="C3" s="12">
        <v>2015</v>
      </c>
      <c r="D3" s="9">
        <v>7</v>
      </c>
      <c r="E3" s="9">
        <v>31</v>
      </c>
      <c r="F3" s="4">
        <v>17.061775442667841</v>
      </c>
      <c r="G3" s="4">
        <f t="shared" ref="G3:G72" si="0">F3*10000000*D3/E3</f>
        <v>38526589.709249966</v>
      </c>
      <c r="H3" s="4">
        <v>0.21533020396222111</v>
      </c>
      <c r="I3" s="4">
        <v>2.5330137084473194</v>
      </c>
      <c r="J3" s="4">
        <v>7.4142697336242191</v>
      </c>
      <c r="K3" s="4">
        <v>9.3289753682087304E-4</v>
      </c>
      <c r="L3" s="4">
        <v>1.3272775950244984</v>
      </c>
      <c r="M3" s="4">
        <v>0.54725385895565959</v>
      </c>
      <c r="N3" s="4">
        <v>5.0236974451171017</v>
      </c>
      <c r="O3" s="4">
        <v>0</v>
      </c>
      <c r="P3" s="4">
        <v>0</v>
      </c>
      <c r="Q3" s="4">
        <f>H3*10000000*D3/E3</f>
        <v>486229.4928179186</v>
      </c>
      <c r="R3" s="4">
        <f>I3*10000000*D3/E3</f>
        <v>5719708.3739133012</v>
      </c>
      <c r="S3" s="4">
        <f>J3*10000000*D3/E3</f>
        <v>16741899.398506302</v>
      </c>
      <c r="T3" s="4">
        <f>K3*10000000*D3/E3</f>
        <v>2106.5428250793907</v>
      </c>
      <c r="U3" s="4">
        <f>L3*10000000*D3/E3</f>
        <v>2997078.4403778999</v>
      </c>
      <c r="V3" s="4">
        <f>M3*10000000*D3/E3</f>
        <v>1235734.5202224571</v>
      </c>
      <c r="W3" s="4">
        <f>N3*10000000*D3/E3</f>
        <v>11343832.940587003</v>
      </c>
      <c r="X3" s="4">
        <f>O3*10000000*D3/E3</f>
        <v>0</v>
      </c>
      <c r="Y3" s="4">
        <f>P3*10000000*D3/E3</f>
        <v>0</v>
      </c>
    </row>
    <row r="4" spans="1:25" x14ac:dyDescent="0.25">
      <c r="A4" s="22">
        <v>29</v>
      </c>
      <c r="B4" s="10" t="s">
        <v>26</v>
      </c>
      <c r="C4" s="12">
        <v>2015</v>
      </c>
      <c r="D4" s="9">
        <v>7</v>
      </c>
      <c r="E4" s="9">
        <v>31</v>
      </c>
      <c r="F4" s="4">
        <v>17.061775442667841</v>
      </c>
      <c r="G4" s="4">
        <f t="shared" si="0"/>
        <v>38526589.709249966</v>
      </c>
      <c r="H4" s="4">
        <v>0.21533020396222111</v>
      </c>
      <c r="I4" s="4">
        <v>2.5330137084473194</v>
      </c>
      <c r="J4" s="4">
        <v>7.4142697336242191</v>
      </c>
      <c r="K4" s="4">
        <v>9.3289753682087304E-4</v>
      </c>
      <c r="L4" s="4">
        <v>1.3272775950244984</v>
      </c>
      <c r="M4" s="4">
        <v>0.54725385895565959</v>
      </c>
      <c r="N4" s="4">
        <v>5.0236974451171017</v>
      </c>
      <c r="O4" s="4">
        <v>0</v>
      </c>
      <c r="P4" s="4">
        <v>0</v>
      </c>
      <c r="Q4" s="4">
        <f>H4*10000000*D4/E4</f>
        <v>486229.4928179186</v>
      </c>
      <c r="R4" s="4">
        <f>I4*10000000*D4/E4</f>
        <v>5719708.3739133012</v>
      </c>
      <c r="S4" s="4">
        <f>J4*10000000*D4/E4</f>
        <v>16741899.398506302</v>
      </c>
      <c r="T4" s="4">
        <f>K4*10000000*D4/E4</f>
        <v>2106.5428250793907</v>
      </c>
      <c r="U4" s="4">
        <f>L4*10000000*D4/E4</f>
        <v>2997078.4403778999</v>
      </c>
      <c r="V4" s="4">
        <f>M4*10000000*D4/E4</f>
        <v>1235734.5202224571</v>
      </c>
      <c r="W4" s="4">
        <f>N4*10000000*D4/E4</f>
        <v>11343832.940587003</v>
      </c>
      <c r="X4" s="4">
        <f>O4*10000000*D4/E4</f>
        <v>0</v>
      </c>
      <c r="Y4" s="4">
        <f>P4*10000000*D4/E4</f>
        <v>0</v>
      </c>
    </row>
    <row r="5" spans="1:25" x14ac:dyDescent="0.25">
      <c r="A5" s="22">
        <v>30</v>
      </c>
      <c r="B5" s="10" t="s">
        <v>26</v>
      </c>
      <c r="C5" s="12">
        <v>2015</v>
      </c>
      <c r="D5" s="9">
        <v>7</v>
      </c>
      <c r="E5" s="9">
        <v>31</v>
      </c>
      <c r="F5" s="4">
        <v>17.061775442667841</v>
      </c>
      <c r="G5" s="4">
        <f t="shared" si="0"/>
        <v>38526589.709249966</v>
      </c>
      <c r="H5" s="4">
        <v>0.21533020396222111</v>
      </c>
      <c r="I5" s="4">
        <v>2.5330137084473194</v>
      </c>
      <c r="J5" s="4">
        <v>7.4142697336242191</v>
      </c>
      <c r="K5" s="4">
        <v>9.3289753682087304E-4</v>
      </c>
      <c r="L5" s="4">
        <v>1.3272775950244984</v>
      </c>
      <c r="M5" s="4">
        <v>0.54725385895565959</v>
      </c>
      <c r="N5" s="4">
        <v>5.0236974451171017</v>
      </c>
      <c r="O5" s="4">
        <v>0</v>
      </c>
      <c r="P5" s="4">
        <v>0</v>
      </c>
      <c r="Q5" s="4">
        <f>H5*10000000*D5/E5</f>
        <v>486229.4928179186</v>
      </c>
      <c r="R5" s="4">
        <f>I5*10000000*D5/E5</f>
        <v>5719708.3739133012</v>
      </c>
      <c r="S5" s="4">
        <f>J5*10000000*D5/E5</f>
        <v>16741899.398506302</v>
      </c>
      <c r="T5" s="4">
        <f>K5*10000000*D5/E5</f>
        <v>2106.5428250793907</v>
      </c>
      <c r="U5" s="4">
        <f>L5*10000000*D5/E5</f>
        <v>2997078.4403778999</v>
      </c>
      <c r="V5" s="4">
        <f>M5*10000000*D5/E5</f>
        <v>1235734.5202224571</v>
      </c>
      <c r="W5" s="4">
        <f>N5*10000000*D5/E5</f>
        <v>11343832.940587003</v>
      </c>
      <c r="X5" s="4">
        <f>O5*10000000*D5/E5</f>
        <v>0</v>
      </c>
      <c r="Y5" s="4">
        <f>P5*10000000*D5/E5</f>
        <v>0</v>
      </c>
    </row>
    <row r="6" spans="1:25" x14ac:dyDescent="0.25">
      <c r="A6" s="22">
        <v>31</v>
      </c>
      <c r="B6" s="10"/>
      <c r="C6" s="12"/>
      <c r="F6" s="4"/>
      <c r="G6" s="4">
        <f>G7+G8</f>
        <v>34656438.304910965</v>
      </c>
      <c r="H6" s="4"/>
      <c r="I6" s="4"/>
      <c r="J6" s="4"/>
      <c r="K6" s="4"/>
      <c r="L6" s="4"/>
      <c r="M6" s="4"/>
      <c r="N6" s="4"/>
      <c r="O6" s="4"/>
      <c r="P6" s="4"/>
      <c r="Q6" s="4">
        <f t="shared" ref="Q6:W6" si="1">Q7+Q8</f>
        <v>418844.93449125154</v>
      </c>
      <c r="R6" s="4">
        <f t="shared" si="1"/>
        <v>5314889.011213284</v>
      </c>
      <c r="S6" s="4">
        <f t="shared" si="1"/>
        <v>14693209.728974529</v>
      </c>
      <c r="T6" s="4">
        <f t="shared" si="1"/>
        <v>1807.6485004151064</v>
      </c>
      <c r="U6" s="4">
        <f t="shared" si="1"/>
        <v>2610616.075536781</v>
      </c>
      <c r="V6" s="4">
        <f t="shared" si="1"/>
        <v>1082970.043235308</v>
      </c>
      <c r="W6" s="4">
        <f t="shared" si="1"/>
        <v>10534100.862959394</v>
      </c>
      <c r="X6" s="4">
        <f t="shared" ref="X6" si="2">X7+X8</f>
        <v>0</v>
      </c>
      <c r="Y6" s="4">
        <f t="shared" ref="Y6" si="3">Y7+Y8</f>
        <v>0</v>
      </c>
    </row>
    <row r="7" spans="1:25" x14ac:dyDescent="0.25">
      <c r="A7" s="22">
        <v>31</v>
      </c>
      <c r="B7" s="10" t="s">
        <v>26</v>
      </c>
      <c r="C7" s="12">
        <v>2015</v>
      </c>
      <c r="D7" s="9">
        <v>6</v>
      </c>
      <c r="E7" s="9">
        <v>31</v>
      </c>
      <c r="F7" s="4">
        <v>17.061775442667841</v>
      </c>
      <c r="G7" s="4">
        <f t="shared" si="0"/>
        <v>33022791.179357115</v>
      </c>
      <c r="H7" s="4">
        <v>0.21533020396222111</v>
      </c>
      <c r="I7" s="4">
        <v>2.5330137084473194</v>
      </c>
      <c r="J7" s="4">
        <v>7.41426973362422</v>
      </c>
      <c r="K7" s="4">
        <v>9.3289753682087304E-4</v>
      </c>
      <c r="L7" s="4">
        <v>1.3272775950244984</v>
      </c>
      <c r="M7" s="4">
        <v>0.54725385895565959</v>
      </c>
      <c r="N7" s="4">
        <v>5.0236974451171017</v>
      </c>
      <c r="O7" s="4">
        <v>0</v>
      </c>
      <c r="P7" s="4">
        <v>0</v>
      </c>
      <c r="Q7" s="4">
        <f>H7*10000000*D7/E7</f>
        <v>416768.13670107309</v>
      </c>
      <c r="R7" s="4">
        <f>I7*10000000*D7/E7</f>
        <v>4902607.1776399724</v>
      </c>
      <c r="S7" s="4">
        <f>J7*10000000*D7/E7</f>
        <v>14350199.484433973</v>
      </c>
      <c r="T7" s="4">
        <f>K7*10000000*D7/E7</f>
        <v>1805.6081357823348</v>
      </c>
      <c r="U7" s="4">
        <f>L7*10000000*D7/E7</f>
        <v>2568924.3774667708</v>
      </c>
      <c r="V7" s="4">
        <f>M7*10000000*D7/E7</f>
        <v>1059201.0173335348</v>
      </c>
      <c r="W7" s="4">
        <f>N7*10000000*D7/E7</f>
        <v>9723285.3776460048</v>
      </c>
      <c r="X7" s="4">
        <f>O7*10000000*D7/E7</f>
        <v>0</v>
      </c>
      <c r="Y7" s="4">
        <f>P7*10000000*D7/E7</f>
        <v>0</v>
      </c>
    </row>
    <row r="8" spans="1:25" x14ac:dyDescent="0.25">
      <c r="A8" s="22">
        <v>31</v>
      </c>
      <c r="B8" s="10" t="s">
        <v>27</v>
      </c>
      <c r="C8" s="12">
        <v>2015</v>
      </c>
      <c r="D8" s="9">
        <v>1</v>
      </c>
      <c r="E8" s="9">
        <v>31</v>
      </c>
      <c r="F8" s="4">
        <v>5.0643060892169363</v>
      </c>
      <c r="G8" s="4">
        <f t="shared" si="0"/>
        <v>1633647.1255538506</v>
      </c>
      <c r="H8" s="4">
        <v>6.4380731495531042E-3</v>
      </c>
      <c r="I8" s="4">
        <v>1.2780736840772653</v>
      </c>
      <c r="J8" s="4">
        <v>1.0633317580757207</v>
      </c>
      <c r="K8" s="4">
        <v>6.325130361591579E-6</v>
      </c>
      <c r="L8" s="4">
        <v>0.1292442640170309</v>
      </c>
      <c r="M8" s="4">
        <v>7.3683980295496873E-2</v>
      </c>
      <c r="N8" s="4">
        <v>2.5135280044715076</v>
      </c>
      <c r="O8" s="4">
        <v>0</v>
      </c>
      <c r="P8" s="4">
        <v>0</v>
      </c>
      <c r="Q8" s="4">
        <f>H8*10000000*D8/E8</f>
        <v>2076.7977901784207</v>
      </c>
      <c r="R8" s="4">
        <f>I8*10000000*D8/E8</f>
        <v>412281.83357331139</v>
      </c>
      <c r="S8" s="4">
        <f>J8*10000000*D8/E8</f>
        <v>343010.24454055505</v>
      </c>
      <c r="T8" s="4">
        <f>K8*10000000*D8/E8</f>
        <v>2.0403646327714768</v>
      </c>
      <c r="U8" s="4">
        <f>L8*10000000*D8/E8</f>
        <v>41691.698070009967</v>
      </c>
      <c r="V8" s="4">
        <f>M8*10000000*D8/E8</f>
        <v>23769.025901773184</v>
      </c>
      <c r="W8" s="4">
        <f>N8*10000000*D8/E8</f>
        <v>810815.48531338957</v>
      </c>
      <c r="X8" s="4">
        <f>O8*10000000*D8/E8</f>
        <v>0</v>
      </c>
      <c r="Y8" s="4">
        <f>P8*10000000*D8/E8</f>
        <v>0</v>
      </c>
    </row>
    <row r="9" spans="1:25" x14ac:dyDescent="0.25">
      <c r="A9" s="22">
        <v>32</v>
      </c>
      <c r="B9" s="10" t="s">
        <v>27</v>
      </c>
      <c r="C9" s="12">
        <v>2015</v>
      </c>
      <c r="D9" s="9">
        <v>7</v>
      </c>
      <c r="E9" s="9">
        <v>31</v>
      </c>
      <c r="F9" s="4">
        <v>5.0643060892169363</v>
      </c>
      <c r="G9" s="4">
        <f t="shared" si="0"/>
        <v>11435529.878876952</v>
      </c>
      <c r="H9" s="4">
        <v>6.4380731495531042E-3</v>
      </c>
      <c r="I9" s="4">
        <v>1.2780736840772653</v>
      </c>
      <c r="J9" s="4">
        <v>1.0633317580757207</v>
      </c>
      <c r="K9" s="4">
        <v>6.325130361591579E-6</v>
      </c>
      <c r="L9" s="4">
        <v>0.1292442640170309</v>
      </c>
      <c r="M9" s="4">
        <v>7.3683980295496873E-2</v>
      </c>
      <c r="N9" s="4">
        <v>2.5135280044715076</v>
      </c>
      <c r="O9" s="4">
        <v>0</v>
      </c>
      <c r="P9" s="4">
        <v>0</v>
      </c>
      <c r="Q9" s="4">
        <f>H9*10000000*D9/E9</f>
        <v>14537.584531248945</v>
      </c>
      <c r="R9" s="4">
        <f>I9*10000000*D9/E9</f>
        <v>2885972.8350131796</v>
      </c>
      <c r="S9" s="4">
        <f>J9*10000000*D9/E9</f>
        <v>2401071.7117838855</v>
      </c>
      <c r="T9" s="4">
        <f>K9*10000000*D9/E9</f>
        <v>14.282552429400338</v>
      </c>
      <c r="U9" s="4">
        <f>L9*10000000*D9/E9</f>
        <v>291841.88649006974</v>
      </c>
      <c r="V9" s="4">
        <f>M9*10000000*D9/E9</f>
        <v>166383.18131241229</v>
      </c>
      <c r="W9" s="4">
        <f>N9*10000000*D9/E9</f>
        <v>5675708.3971937271</v>
      </c>
      <c r="X9" s="4">
        <f>O9*10000000*D9/E9</f>
        <v>0</v>
      </c>
      <c r="Y9" s="4">
        <f>P9*10000000*D9/E9</f>
        <v>0</v>
      </c>
    </row>
    <row r="10" spans="1:25" x14ac:dyDescent="0.25">
      <c r="A10" s="22">
        <v>33</v>
      </c>
      <c r="B10" s="10" t="s">
        <v>27</v>
      </c>
      <c r="C10" s="12">
        <v>2015</v>
      </c>
      <c r="D10" s="9">
        <v>7</v>
      </c>
      <c r="E10" s="9">
        <v>31</v>
      </c>
      <c r="F10" s="4">
        <v>5.0643060892169363</v>
      </c>
      <c r="G10" s="4">
        <f t="shared" si="0"/>
        <v>11435529.878876952</v>
      </c>
      <c r="H10" s="4">
        <v>6.4380731495531042E-3</v>
      </c>
      <c r="I10" s="4">
        <v>1.2780736840772653</v>
      </c>
      <c r="J10" s="4">
        <v>1.0633317580757207</v>
      </c>
      <c r="K10" s="4">
        <v>6.325130361591579E-6</v>
      </c>
      <c r="L10" s="4">
        <v>0.1292442640170309</v>
      </c>
      <c r="M10" s="4">
        <v>7.3683980295496873E-2</v>
      </c>
      <c r="N10" s="4">
        <v>2.5135280044715076</v>
      </c>
      <c r="O10" s="4">
        <v>0</v>
      </c>
      <c r="P10" s="4">
        <v>0</v>
      </c>
      <c r="Q10" s="4">
        <f>H10*10000000*D10/E10</f>
        <v>14537.584531248945</v>
      </c>
      <c r="R10" s="4">
        <f>I10*10000000*D10/E10</f>
        <v>2885972.8350131796</v>
      </c>
      <c r="S10" s="4">
        <f>J10*10000000*D10/E10</f>
        <v>2401071.7117838855</v>
      </c>
      <c r="T10" s="4">
        <f>K10*10000000*D10/E10</f>
        <v>14.282552429400338</v>
      </c>
      <c r="U10" s="4">
        <f>L10*10000000*D10/E10</f>
        <v>291841.88649006974</v>
      </c>
      <c r="V10" s="4">
        <f>M10*10000000*D10/E10</f>
        <v>166383.18131241229</v>
      </c>
      <c r="W10" s="4">
        <f>N10*10000000*D10/E10</f>
        <v>5675708.3971937271</v>
      </c>
      <c r="X10" s="4">
        <f>O10*10000000*D10/E10</f>
        <v>0</v>
      </c>
      <c r="Y10" s="4">
        <f>P10*10000000*D10/E10</f>
        <v>0</v>
      </c>
    </row>
    <row r="11" spans="1:25" x14ac:dyDescent="0.25">
      <c r="A11" s="22">
        <v>34</v>
      </c>
      <c r="B11" s="10" t="s">
        <v>27</v>
      </c>
      <c r="C11" s="12">
        <v>2015</v>
      </c>
      <c r="D11" s="9">
        <v>7</v>
      </c>
      <c r="E11" s="9">
        <v>31</v>
      </c>
      <c r="F11" s="4">
        <v>5.0643060892169363</v>
      </c>
      <c r="G11" s="4">
        <f t="shared" si="0"/>
        <v>11435529.878876952</v>
      </c>
      <c r="H11" s="4">
        <v>6.4380731495531042E-3</v>
      </c>
      <c r="I11" s="4">
        <v>1.2780736840772653</v>
      </c>
      <c r="J11" s="4">
        <v>1.0633317580757207</v>
      </c>
      <c r="K11" s="4">
        <v>6.325130361591579E-6</v>
      </c>
      <c r="L11" s="4">
        <v>0.1292442640170309</v>
      </c>
      <c r="M11" s="4">
        <v>7.3683980295496873E-2</v>
      </c>
      <c r="N11" s="4">
        <v>2.5135280044715076</v>
      </c>
      <c r="O11" s="4">
        <v>0</v>
      </c>
      <c r="P11" s="4">
        <v>0</v>
      </c>
      <c r="Q11" s="4">
        <f>H11*10000000*D11/E11</f>
        <v>14537.584531248945</v>
      </c>
      <c r="R11" s="4">
        <f>I11*10000000*D11/E11</f>
        <v>2885972.8350131796</v>
      </c>
      <c r="S11" s="4">
        <f>J11*10000000*D11/E11</f>
        <v>2401071.7117838855</v>
      </c>
      <c r="T11" s="4">
        <f>K11*10000000*D11/E11</f>
        <v>14.282552429400338</v>
      </c>
      <c r="U11" s="4">
        <f>L11*10000000*D11/E11</f>
        <v>291841.88649006974</v>
      </c>
      <c r="V11" s="4">
        <f>M11*10000000*D11/E11</f>
        <v>166383.18131241229</v>
      </c>
      <c r="W11" s="4">
        <f>N11*10000000*D11/E11</f>
        <v>5675708.3971937271</v>
      </c>
      <c r="X11" s="4">
        <f>O11*10000000*D11/E11</f>
        <v>0</v>
      </c>
      <c r="Y11" s="4">
        <f>P11*10000000*D11/E11</f>
        <v>0</v>
      </c>
    </row>
    <row r="12" spans="1:25" x14ac:dyDescent="0.25">
      <c r="A12" s="22">
        <v>35</v>
      </c>
      <c r="B12" s="10" t="s">
        <v>27</v>
      </c>
      <c r="C12" s="12">
        <v>2015</v>
      </c>
      <c r="D12" s="9">
        <v>7</v>
      </c>
      <c r="E12" s="9">
        <v>31</v>
      </c>
      <c r="F12" s="4">
        <v>5.0643060892169363</v>
      </c>
      <c r="G12" s="4">
        <f t="shared" si="0"/>
        <v>11435529.878876952</v>
      </c>
      <c r="H12" s="4">
        <v>6.4380731495531042E-3</v>
      </c>
      <c r="I12" s="4">
        <v>1.2780736840772653</v>
      </c>
      <c r="J12" s="4">
        <v>1.0633317580757207</v>
      </c>
      <c r="K12" s="4">
        <v>6.325130361591579E-6</v>
      </c>
      <c r="L12" s="4">
        <v>0.1292442640170309</v>
      </c>
      <c r="M12" s="4">
        <v>7.3683980295496873E-2</v>
      </c>
      <c r="N12" s="4">
        <v>2.5135280044715076</v>
      </c>
      <c r="O12" s="4">
        <v>0</v>
      </c>
      <c r="P12" s="4">
        <v>0</v>
      </c>
      <c r="Q12" s="4">
        <f>H12*10000000*D12/E12</f>
        <v>14537.584531248945</v>
      </c>
      <c r="R12" s="4">
        <f>I12*10000000*D12/E12</f>
        <v>2885972.8350131796</v>
      </c>
      <c r="S12" s="4">
        <f>J12*10000000*D12/E12</f>
        <v>2401071.7117838855</v>
      </c>
      <c r="T12" s="4">
        <f>K12*10000000*D12/E12</f>
        <v>14.282552429400338</v>
      </c>
      <c r="U12" s="4">
        <f>L12*10000000*D12/E12</f>
        <v>291841.88649006974</v>
      </c>
      <c r="V12" s="4">
        <f>M12*10000000*D12/E12</f>
        <v>166383.18131241229</v>
      </c>
      <c r="W12" s="4">
        <f>N12*10000000*D12/E12</f>
        <v>5675708.3971937271</v>
      </c>
      <c r="X12" s="4">
        <f>O12*10000000*D12/E12</f>
        <v>0</v>
      </c>
      <c r="Y12" s="4">
        <f>P12*10000000*D12/E12</f>
        <v>0</v>
      </c>
    </row>
    <row r="13" spans="1:25" x14ac:dyDescent="0.25">
      <c r="A13" s="22">
        <v>36</v>
      </c>
      <c r="B13" s="10"/>
      <c r="C13" s="12"/>
      <c r="F13" s="4"/>
      <c r="G13" s="4">
        <f>G14+G15</f>
        <v>163691260.69222841</v>
      </c>
      <c r="H13" s="4"/>
      <c r="I13" s="4"/>
      <c r="J13" s="4"/>
      <c r="K13" s="4"/>
      <c r="L13" s="4"/>
      <c r="M13" s="4"/>
      <c r="N13" s="4"/>
      <c r="O13" s="4"/>
      <c r="P13" s="4"/>
      <c r="Q13" s="4">
        <f t="shared" ref="Q13:Y13" si="4">Q14+Q15</f>
        <v>6469992.9569099685</v>
      </c>
      <c r="R13" s="4">
        <f t="shared" si="4"/>
        <v>3085442.9976927526</v>
      </c>
      <c r="S13" s="4">
        <f t="shared" si="4"/>
        <v>105332106.01179883</v>
      </c>
      <c r="T13" s="4">
        <f t="shared" si="4"/>
        <v>1017157.5503362539</v>
      </c>
      <c r="U13" s="4">
        <f t="shared" si="4"/>
        <v>27383366.717855275</v>
      </c>
      <c r="V13" s="4">
        <f t="shared" si="4"/>
        <v>8444648.4115367122</v>
      </c>
      <c r="W13" s="4">
        <f t="shared" si="4"/>
        <v>11958546.046098655</v>
      </c>
      <c r="X13" s="4">
        <f t="shared" si="4"/>
        <v>0</v>
      </c>
      <c r="Y13" s="4">
        <f t="shared" si="4"/>
        <v>0</v>
      </c>
    </row>
    <row r="14" spans="1:25" x14ac:dyDescent="0.25">
      <c r="A14" s="22">
        <v>36</v>
      </c>
      <c r="B14" s="10" t="s">
        <v>27</v>
      </c>
      <c r="C14" s="12">
        <v>2015</v>
      </c>
      <c r="D14" s="9">
        <v>2</v>
      </c>
      <c r="E14" s="9">
        <v>31</v>
      </c>
      <c r="F14" s="4">
        <v>5.0643060892169363</v>
      </c>
      <c r="G14" s="4">
        <f t="shared" si="0"/>
        <v>3267294.2511077011</v>
      </c>
      <c r="H14" s="4">
        <v>6.4380731495531042E-3</v>
      </c>
      <c r="I14" s="4">
        <v>1.2780736840772653</v>
      </c>
      <c r="J14" s="4">
        <v>1.0633317580757207</v>
      </c>
      <c r="K14" s="4">
        <v>6.325130361591579E-6</v>
      </c>
      <c r="L14" s="4">
        <v>0.1292442640170309</v>
      </c>
      <c r="M14" s="4">
        <v>7.3683980295496873E-2</v>
      </c>
      <c r="N14" s="4">
        <v>2.5135280044715076</v>
      </c>
      <c r="O14" s="4">
        <v>0</v>
      </c>
      <c r="P14" s="4">
        <v>0</v>
      </c>
      <c r="Q14" s="4">
        <f>H14*10000000*D14/E14</f>
        <v>4153.5955803568413</v>
      </c>
      <c r="R14" s="4">
        <f>I14*10000000*D14/E14</f>
        <v>824563.66714662279</v>
      </c>
      <c r="S14" s="4">
        <f>J14*10000000*D14/E14</f>
        <v>686020.48908111011</v>
      </c>
      <c r="T14" s="4">
        <f>K14*10000000*D14/E14</f>
        <v>4.0807292655429537</v>
      </c>
      <c r="U14" s="4">
        <f>L14*10000000*D14/E14</f>
        <v>83383.396140019933</v>
      </c>
      <c r="V14" s="4">
        <f>M14*10000000*D14/E14</f>
        <v>47538.051803546368</v>
      </c>
      <c r="W14" s="4">
        <f>N14*10000000*D14/E14</f>
        <v>1621630.9706267791</v>
      </c>
      <c r="X14" s="4">
        <f>O14*10000000*D14/E14</f>
        <v>0</v>
      </c>
      <c r="Y14" s="4">
        <f>P14*10000000*D14/E14</f>
        <v>0</v>
      </c>
    </row>
    <row r="15" spans="1:25" x14ac:dyDescent="0.25">
      <c r="A15" s="22">
        <v>36</v>
      </c>
      <c r="B15" s="10" t="s">
        <v>28</v>
      </c>
      <c r="C15" s="12">
        <v>2015</v>
      </c>
      <c r="D15" s="9">
        <v>5</v>
      </c>
      <c r="E15" s="9">
        <v>30</v>
      </c>
      <c r="F15" s="4">
        <v>96.25437986467243</v>
      </c>
      <c r="G15" s="4">
        <f t="shared" si="0"/>
        <v>160423966.44112071</v>
      </c>
      <c r="H15" s="4">
        <v>3.8795036167977668</v>
      </c>
      <c r="I15" s="4">
        <v>1.3565275983276777</v>
      </c>
      <c r="J15" s="4">
        <v>62.787651313630626</v>
      </c>
      <c r="K15" s="4">
        <v>0.61029208176419303</v>
      </c>
      <c r="L15" s="4">
        <v>16.379989993029152</v>
      </c>
      <c r="M15" s="4">
        <v>5.0382662158398999</v>
      </c>
      <c r="N15" s="4">
        <v>6.2021490452831252</v>
      </c>
      <c r="O15" s="4">
        <v>0</v>
      </c>
      <c r="P15" s="4">
        <v>0</v>
      </c>
      <c r="Q15" s="4">
        <f>H15*10000000*D15/E15</f>
        <v>6465839.3613296114</v>
      </c>
      <c r="R15" s="4">
        <f>I15*10000000*D15/E15</f>
        <v>2260879.33054613</v>
      </c>
      <c r="S15" s="4">
        <f>J15*10000000*D15/E15</f>
        <v>104646085.52271771</v>
      </c>
      <c r="T15" s="4">
        <f>K15*10000000*D15/E15</f>
        <v>1017153.4696069884</v>
      </c>
      <c r="U15" s="4">
        <f>L15*10000000*D15/E15</f>
        <v>27299983.321715254</v>
      </c>
      <c r="V15" s="4">
        <f>M15*10000000*D15/E15</f>
        <v>8397110.3597331662</v>
      </c>
      <c r="W15" s="4">
        <f>N15*10000000*D15/E15</f>
        <v>10336915.075471876</v>
      </c>
      <c r="X15" s="4">
        <f>O15*10000000*D15/E15</f>
        <v>0</v>
      </c>
      <c r="Y15" s="4">
        <f>P15*10000000*D15/E15</f>
        <v>0</v>
      </c>
    </row>
    <row r="16" spans="1:25" x14ac:dyDescent="0.25">
      <c r="A16" s="22">
        <v>37</v>
      </c>
      <c r="B16" s="10" t="s">
        <v>28</v>
      </c>
      <c r="C16" s="12">
        <v>2015</v>
      </c>
      <c r="D16" s="9">
        <v>7</v>
      </c>
      <c r="E16" s="9">
        <v>30</v>
      </c>
      <c r="F16" s="4">
        <v>96.25437986467243</v>
      </c>
      <c r="G16" s="4">
        <f t="shared" si="0"/>
        <v>224593553.01756901</v>
      </c>
      <c r="H16" s="4">
        <v>3.8795036167977668</v>
      </c>
      <c r="I16" s="4">
        <v>1.3565275983276777</v>
      </c>
      <c r="J16" s="4">
        <v>62.787651313630626</v>
      </c>
      <c r="K16" s="4">
        <v>0.61029208176419303</v>
      </c>
      <c r="L16" s="4">
        <v>16.379989993029152</v>
      </c>
      <c r="M16" s="4">
        <v>5.0382662158398999</v>
      </c>
      <c r="N16" s="4">
        <v>6.2021490452831252</v>
      </c>
      <c r="O16" s="4">
        <v>0</v>
      </c>
      <c r="P16" s="4">
        <v>0</v>
      </c>
      <c r="Q16" s="4">
        <f>H16*10000000*D16/E16</f>
        <v>9052175.1058614552</v>
      </c>
      <c r="R16" s="4">
        <f>I16*10000000*D16/E16</f>
        <v>3165231.0627645808</v>
      </c>
      <c r="S16" s="4">
        <f>J16*10000000*D16/E16</f>
        <v>146504519.73180479</v>
      </c>
      <c r="T16" s="4">
        <f>K16*10000000*D16/E16</f>
        <v>1424014.8574497839</v>
      </c>
      <c r="U16" s="4">
        <f>L16*10000000*D16/E16</f>
        <v>38219976.650401354</v>
      </c>
      <c r="V16" s="4">
        <f>M16*10000000*D16/E16</f>
        <v>11755954.503626434</v>
      </c>
      <c r="W16" s="4">
        <f>N16*10000000*D16/E16</f>
        <v>14471681.105660625</v>
      </c>
      <c r="X16" s="4">
        <f>O16*10000000*D16/E16</f>
        <v>0</v>
      </c>
      <c r="Y16" s="4">
        <f>P16*10000000*D16/E16</f>
        <v>0</v>
      </c>
    </row>
    <row r="17" spans="1:25" x14ac:dyDescent="0.25">
      <c r="A17" s="22">
        <v>38</v>
      </c>
      <c r="B17" s="10" t="s">
        <v>28</v>
      </c>
      <c r="C17" s="12">
        <v>2015</v>
      </c>
      <c r="D17" s="9">
        <v>7</v>
      </c>
      <c r="E17" s="9">
        <v>30</v>
      </c>
      <c r="F17" s="4">
        <v>96.25437986467243</v>
      </c>
      <c r="G17" s="4">
        <f t="shared" si="0"/>
        <v>224593553.01756901</v>
      </c>
      <c r="H17" s="4">
        <v>3.8795036167977668</v>
      </c>
      <c r="I17" s="4">
        <v>1.3565275983276777</v>
      </c>
      <c r="J17" s="4">
        <v>62.787651313630626</v>
      </c>
      <c r="K17" s="4">
        <v>0.61029208176419303</v>
      </c>
      <c r="L17" s="4">
        <v>16.379989993029152</v>
      </c>
      <c r="M17" s="4">
        <v>5.0382662158398999</v>
      </c>
      <c r="N17" s="4">
        <v>6.2021490452831252</v>
      </c>
      <c r="O17" s="4">
        <v>0</v>
      </c>
      <c r="P17" s="4">
        <v>0</v>
      </c>
      <c r="Q17" s="4">
        <f>H17*10000000*D17/E17</f>
        <v>9052175.1058614552</v>
      </c>
      <c r="R17" s="4">
        <f>I17*10000000*D17/E17</f>
        <v>3165231.0627645808</v>
      </c>
      <c r="S17" s="4">
        <f>J17*10000000*D17/E17</f>
        <v>146504519.73180479</v>
      </c>
      <c r="T17" s="4">
        <f>K17*10000000*D17/E17</f>
        <v>1424014.8574497839</v>
      </c>
      <c r="U17" s="4">
        <f>L17*10000000*D17/E17</f>
        <v>38219976.650401354</v>
      </c>
      <c r="V17" s="4">
        <f>M17*10000000*D17/E17</f>
        <v>11755954.503626434</v>
      </c>
      <c r="W17" s="4">
        <f>N17*10000000*D17/E17</f>
        <v>14471681.105660625</v>
      </c>
      <c r="X17" s="4">
        <f>O17*10000000*D17/E17</f>
        <v>0</v>
      </c>
      <c r="Y17" s="4">
        <f>P17*10000000*D17/E17</f>
        <v>0</v>
      </c>
    </row>
    <row r="18" spans="1:25" x14ac:dyDescent="0.25">
      <c r="A18" s="22">
        <v>39</v>
      </c>
      <c r="B18" s="10" t="s">
        <v>28</v>
      </c>
      <c r="C18" s="12">
        <v>2015</v>
      </c>
      <c r="D18" s="9">
        <v>7</v>
      </c>
      <c r="E18" s="9">
        <v>30</v>
      </c>
      <c r="F18" s="4">
        <v>96.25437986467243</v>
      </c>
      <c r="G18" s="4">
        <f t="shared" si="0"/>
        <v>224593553.01756901</v>
      </c>
      <c r="H18" s="4">
        <v>3.8795036167977668</v>
      </c>
      <c r="I18" s="4">
        <v>1.3565275983276777</v>
      </c>
      <c r="J18" s="4">
        <v>62.787651313630626</v>
      </c>
      <c r="K18" s="4">
        <v>0.61029208176419303</v>
      </c>
      <c r="L18" s="4">
        <v>16.379989993029152</v>
      </c>
      <c r="M18" s="4">
        <v>5.0382662158398999</v>
      </c>
      <c r="N18" s="4">
        <v>6.2021490452831252</v>
      </c>
      <c r="O18" s="4">
        <v>0</v>
      </c>
      <c r="P18" s="4">
        <v>0</v>
      </c>
      <c r="Q18" s="4">
        <f>H18*10000000*D18/E18</f>
        <v>9052175.1058614552</v>
      </c>
      <c r="R18" s="4">
        <f>I18*10000000*D18/E18</f>
        <v>3165231.0627645808</v>
      </c>
      <c r="S18" s="4">
        <f>J18*10000000*D18/E18</f>
        <v>146504519.73180479</v>
      </c>
      <c r="T18" s="4">
        <f>K18*10000000*D18/E18</f>
        <v>1424014.8574497839</v>
      </c>
      <c r="U18" s="4">
        <f>L18*10000000*D18/E18</f>
        <v>38219976.650401354</v>
      </c>
      <c r="V18" s="4">
        <f>M18*10000000*D18/E18</f>
        <v>11755954.503626434</v>
      </c>
      <c r="W18" s="4">
        <f>N18*10000000*D18/E18</f>
        <v>14471681.105660625</v>
      </c>
      <c r="X18" s="4">
        <f>O18*10000000*D18/E18</f>
        <v>0</v>
      </c>
      <c r="Y18" s="4">
        <f>P18*10000000*D18/E18</f>
        <v>0</v>
      </c>
    </row>
    <row r="19" spans="1:25" x14ac:dyDescent="0.25">
      <c r="A19" s="22">
        <v>40</v>
      </c>
      <c r="B19" s="10"/>
      <c r="C19" s="12"/>
      <c r="F19" s="4"/>
      <c r="G19" s="4">
        <f>G20+G21</f>
        <v>293006557.70290136</v>
      </c>
      <c r="H19" s="4"/>
      <c r="I19" s="4"/>
      <c r="J19" s="4"/>
      <c r="K19" s="4"/>
      <c r="L19" s="4"/>
      <c r="M19" s="4"/>
      <c r="N19" s="4"/>
      <c r="O19" s="4"/>
      <c r="P19" s="4"/>
      <c r="Q19" s="4">
        <f t="shared" ref="Q19:Y19" si="5">Q20+Q21</f>
        <v>11119166.096948441</v>
      </c>
      <c r="R19" s="4">
        <f t="shared" si="5"/>
        <v>14024006.46423512</v>
      </c>
      <c r="S19" s="4">
        <f t="shared" si="5"/>
        <v>165658027.95973048</v>
      </c>
      <c r="T19" s="4">
        <f t="shared" si="5"/>
        <v>4146698.3466713973</v>
      </c>
      <c r="U19" s="4">
        <f t="shared" si="5"/>
        <v>45425578.015793756</v>
      </c>
      <c r="V19" s="4">
        <f t="shared" si="5"/>
        <v>13466440.972860668</v>
      </c>
      <c r="W19" s="4">
        <f t="shared" si="5"/>
        <v>39166639.846661463</v>
      </c>
      <c r="X19" s="4">
        <f t="shared" si="5"/>
        <v>0</v>
      </c>
      <c r="Y19" s="4">
        <f t="shared" si="5"/>
        <v>0</v>
      </c>
    </row>
    <row r="20" spans="1:25" x14ac:dyDescent="0.25">
      <c r="A20" s="23">
        <v>40</v>
      </c>
      <c r="B20" s="10" t="s">
        <v>28</v>
      </c>
      <c r="C20" s="12">
        <v>2015</v>
      </c>
      <c r="D20" s="9">
        <v>4</v>
      </c>
      <c r="E20" s="9">
        <v>30</v>
      </c>
      <c r="F20" s="4">
        <v>96.25437986467243</v>
      </c>
      <c r="G20" s="4">
        <f t="shared" si="0"/>
        <v>128339173.15289658</v>
      </c>
      <c r="H20" s="4">
        <v>3.8795036167977668</v>
      </c>
      <c r="I20" s="4">
        <v>1.3565275983276777</v>
      </c>
      <c r="J20" s="4">
        <v>62.787651313630626</v>
      </c>
      <c r="K20" s="4">
        <v>0.61029208176419303</v>
      </c>
      <c r="L20" s="4">
        <v>16.379989993029152</v>
      </c>
      <c r="M20" s="4">
        <v>5.0382662158398999</v>
      </c>
      <c r="N20" s="4">
        <v>6.2021490452831252</v>
      </c>
      <c r="O20" s="4">
        <v>0</v>
      </c>
      <c r="P20" s="4">
        <v>0</v>
      </c>
      <c r="Q20" s="4">
        <f>H20*10000000*D20/E20</f>
        <v>5172671.4890636895</v>
      </c>
      <c r="R20" s="4">
        <f>I20*10000000*D20/E20</f>
        <v>1808703.4644369036</v>
      </c>
      <c r="S20" s="4">
        <f>J20*10000000*D20/E20</f>
        <v>83716868.418174177</v>
      </c>
      <c r="T20" s="4">
        <f>K20*10000000*D20/E20</f>
        <v>813722.77568559081</v>
      </c>
      <c r="U20" s="4">
        <f>L20*10000000*D20/E20</f>
        <v>21839986.657372203</v>
      </c>
      <c r="V20" s="4">
        <f>M20*10000000*D20/E20</f>
        <v>6717688.2877865331</v>
      </c>
      <c r="W20" s="4">
        <f>N20*10000000*D20/E20</f>
        <v>8269532.0603775</v>
      </c>
      <c r="X20" s="4">
        <f>O20*10000000*D20/E20</f>
        <v>0</v>
      </c>
      <c r="Y20" s="4">
        <f>P20*10000000*D20/E20</f>
        <v>0</v>
      </c>
    </row>
    <row r="21" spans="1:25" x14ac:dyDescent="0.25">
      <c r="A21" s="23">
        <v>40</v>
      </c>
      <c r="B21" s="12">
        <v>10</v>
      </c>
      <c r="C21" s="12">
        <v>2015</v>
      </c>
      <c r="D21" s="9">
        <v>3</v>
      </c>
      <c r="E21" s="9">
        <v>31</v>
      </c>
      <c r="F21" s="24">
        <v>170.15629736833822</v>
      </c>
      <c r="G21" s="4">
        <f t="shared" si="0"/>
        <v>164667384.55000475</v>
      </c>
      <c r="H21" s="4">
        <v>6.1447110948142418</v>
      </c>
      <c r="I21" s="4">
        <v>12.622479766458156</v>
      </c>
      <c r="J21" s="4">
        <v>84.672531526274852</v>
      </c>
      <c r="K21" s="4">
        <v>3.444074756685334</v>
      </c>
      <c r="L21" s="4">
        <v>24.3717777370356</v>
      </c>
      <c r="M21" s="4">
        <v>6.9737111079099403</v>
      </c>
      <c r="N21" s="4">
        <v>31.927011379160092</v>
      </c>
      <c r="O21" s="4">
        <v>0</v>
      </c>
      <c r="P21" s="4">
        <v>0</v>
      </c>
      <c r="Q21" s="4">
        <f>H21*10000000*D21/E21</f>
        <v>5946494.6078847507</v>
      </c>
      <c r="R21" s="4">
        <f>I21*10000000*D21/E21</f>
        <v>12215302.999798216</v>
      </c>
      <c r="S21" s="4">
        <f>J21*10000000*D21/E21</f>
        <v>81941159.541556299</v>
      </c>
      <c r="T21" s="4">
        <f>K21*10000000*D21/E21</f>
        <v>3332975.5709858066</v>
      </c>
      <c r="U21" s="4">
        <f>L21*10000000*D21/E21</f>
        <v>23585591.358421549</v>
      </c>
      <c r="V21" s="4">
        <f>M21*10000000*D21/E21</f>
        <v>6748752.6850741347</v>
      </c>
      <c r="W21" s="4">
        <f>N21*10000000*D21/E21</f>
        <v>30897107.786283962</v>
      </c>
      <c r="X21" s="4">
        <f>O21*10000000*D21/E21</f>
        <v>0</v>
      </c>
      <c r="Y21" s="4">
        <f>P21*10000000*D21/E21</f>
        <v>0</v>
      </c>
    </row>
    <row r="22" spans="1:25" x14ac:dyDescent="0.25">
      <c r="A22" s="22">
        <v>41</v>
      </c>
      <c r="B22" s="12">
        <v>10</v>
      </c>
      <c r="C22" s="12">
        <v>2015</v>
      </c>
      <c r="D22" s="9">
        <v>7</v>
      </c>
      <c r="E22" s="9">
        <v>31</v>
      </c>
      <c r="F22" s="24">
        <v>170.15629736833822</v>
      </c>
      <c r="G22" s="4">
        <f t="shared" si="0"/>
        <v>384223897.28334439</v>
      </c>
      <c r="H22" s="4">
        <v>6.1447110948142418</v>
      </c>
      <c r="I22" s="4">
        <v>12.622479766458156</v>
      </c>
      <c r="J22" s="4">
        <v>84.672531526274852</v>
      </c>
      <c r="K22" s="4">
        <v>3.444074756685334</v>
      </c>
      <c r="L22" s="4">
        <v>24.3717777370356</v>
      </c>
      <c r="M22" s="4">
        <v>6.9737111079099403</v>
      </c>
      <c r="N22" s="4">
        <v>31.927011379160092</v>
      </c>
      <c r="O22" s="4">
        <v>0</v>
      </c>
      <c r="P22" s="4">
        <v>0</v>
      </c>
      <c r="Q22" s="4">
        <f>H22*10000000*D22/E22</f>
        <v>13875154.085064417</v>
      </c>
      <c r="R22" s="4">
        <f>I22*10000000*D22/E22</f>
        <v>28502373.666195836</v>
      </c>
      <c r="S22" s="4">
        <f>J22*10000000*D22/E22</f>
        <v>191196038.93029803</v>
      </c>
      <c r="T22" s="4">
        <f>K22*10000000*D22/E22</f>
        <v>7776942.998966882</v>
      </c>
      <c r="U22" s="4">
        <f>L22*10000000*D22/E22</f>
        <v>55033046.502983607</v>
      </c>
      <c r="V22" s="4">
        <f>M22*10000000*D22/E22</f>
        <v>15747089.598506317</v>
      </c>
      <c r="W22" s="4">
        <f>N22*10000000*D22/E22</f>
        <v>72093251.501329243</v>
      </c>
      <c r="X22" s="4">
        <f>O22*10000000*D22/E22</f>
        <v>0</v>
      </c>
      <c r="Y22" s="4">
        <f>P22*10000000*D22/E22</f>
        <v>0</v>
      </c>
    </row>
    <row r="23" spans="1:25" x14ac:dyDescent="0.25">
      <c r="A23" s="22">
        <v>42</v>
      </c>
      <c r="B23" s="12">
        <v>10</v>
      </c>
      <c r="C23" s="12">
        <v>2015</v>
      </c>
      <c r="D23" s="9">
        <v>7</v>
      </c>
      <c r="E23" s="9">
        <v>31</v>
      </c>
      <c r="F23" s="24">
        <v>170.15629736833822</v>
      </c>
      <c r="G23" s="4">
        <f t="shared" si="0"/>
        <v>384223897.28334439</v>
      </c>
      <c r="H23" s="4">
        <v>6.1447110948142418</v>
      </c>
      <c r="I23" s="4">
        <v>12.622479766458156</v>
      </c>
      <c r="J23" s="4">
        <v>84.672531526274852</v>
      </c>
      <c r="K23" s="4">
        <v>3.444074756685334</v>
      </c>
      <c r="L23" s="4">
        <v>24.3717777370356</v>
      </c>
      <c r="M23" s="4">
        <v>6.9737111079099403</v>
      </c>
      <c r="N23" s="4">
        <v>31.927011379160092</v>
      </c>
      <c r="O23" s="4">
        <v>0</v>
      </c>
      <c r="P23" s="4">
        <v>0</v>
      </c>
      <c r="Q23" s="4">
        <f>H23*10000000*D23/E23</f>
        <v>13875154.085064417</v>
      </c>
      <c r="R23" s="4">
        <f>I23*10000000*D23/E23</f>
        <v>28502373.666195836</v>
      </c>
      <c r="S23" s="4">
        <f>J23*10000000*D23/E23</f>
        <v>191196038.93029803</v>
      </c>
      <c r="T23" s="4">
        <f>K23*10000000*D23/E23</f>
        <v>7776942.998966882</v>
      </c>
      <c r="U23" s="4">
        <f>L23*10000000*D23/E23</f>
        <v>55033046.502983607</v>
      </c>
      <c r="V23" s="4">
        <f>M23*10000000*D23/E23</f>
        <v>15747089.598506317</v>
      </c>
      <c r="W23" s="4">
        <f>N23*10000000*D23/E23</f>
        <v>72093251.501329243</v>
      </c>
      <c r="X23" s="4">
        <f>O23*10000000*D23/E23</f>
        <v>0</v>
      </c>
      <c r="Y23" s="4">
        <f>P23*10000000*D23/E23</f>
        <v>0</v>
      </c>
    </row>
    <row r="24" spans="1:25" x14ac:dyDescent="0.25">
      <c r="A24" s="22">
        <v>43</v>
      </c>
      <c r="B24" s="12">
        <v>10</v>
      </c>
      <c r="C24" s="12">
        <v>2015</v>
      </c>
      <c r="D24" s="9">
        <v>7</v>
      </c>
      <c r="E24" s="9">
        <v>31</v>
      </c>
      <c r="F24" s="24">
        <v>170.15629736833822</v>
      </c>
      <c r="G24" s="4">
        <f t="shared" si="0"/>
        <v>384223897.28334439</v>
      </c>
      <c r="H24" s="4">
        <v>6.1447110948142418</v>
      </c>
      <c r="I24" s="4">
        <v>12.622479766458156</v>
      </c>
      <c r="J24" s="4">
        <v>84.672531526274852</v>
      </c>
      <c r="K24" s="4">
        <v>3.444074756685334</v>
      </c>
      <c r="L24" s="4">
        <v>24.3717777370356</v>
      </c>
      <c r="M24" s="4">
        <v>6.9737111079099403</v>
      </c>
      <c r="N24" s="4">
        <v>31.927011379160092</v>
      </c>
      <c r="O24" s="4">
        <v>0</v>
      </c>
      <c r="P24" s="4">
        <v>0</v>
      </c>
      <c r="Q24" s="4">
        <f>H24*10000000*D24/E24</f>
        <v>13875154.085064417</v>
      </c>
      <c r="R24" s="4">
        <f>I24*10000000*D24/E24</f>
        <v>28502373.666195836</v>
      </c>
      <c r="S24" s="4">
        <f>J24*10000000*D24/E24</f>
        <v>191196038.93029803</v>
      </c>
      <c r="T24" s="4">
        <f>K24*10000000*D24/E24</f>
        <v>7776942.998966882</v>
      </c>
      <c r="U24" s="4">
        <f>L24*10000000*D24/E24</f>
        <v>55033046.502983607</v>
      </c>
      <c r="V24" s="4">
        <f>M24*10000000*D24/E24</f>
        <v>15747089.598506317</v>
      </c>
      <c r="W24" s="4">
        <f>N24*10000000*D24/E24</f>
        <v>72093251.501329243</v>
      </c>
      <c r="X24" s="4">
        <f>O24*10000000*D24/E24</f>
        <v>0</v>
      </c>
      <c r="Y24" s="4">
        <f>P24*10000000*D24/E24</f>
        <v>0</v>
      </c>
    </row>
    <row r="25" spans="1:25" x14ac:dyDescent="0.25">
      <c r="A25" s="22">
        <v>44</v>
      </c>
      <c r="B25" s="12">
        <v>10</v>
      </c>
      <c r="C25" s="12">
        <v>2015</v>
      </c>
      <c r="D25" s="9">
        <v>7</v>
      </c>
      <c r="E25" s="9">
        <v>31</v>
      </c>
      <c r="F25" s="24">
        <v>170.15629736833822</v>
      </c>
      <c r="G25" s="4">
        <f t="shared" si="0"/>
        <v>384223897.28334439</v>
      </c>
      <c r="H25" s="4">
        <v>6.1447110948142418</v>
      </c>
      <c r="I25" s="4">
        <v>12.622479766458156</v>
      </c>
      <c r="J25" s="4">
        <v>84.672531526274852</v>
      </c>
      <c r="K25" s="4">
        <v>3.444074756685334</v>
      </c>
      <c r="L25" s="4">
        <v>24.3717777370356</v>
      </c>
      <c r="M25" s="4">
        <v>6.9737111079099403</v>
      </c>
      <c r="N25" s="4">
        <v>31.927011379160092</v>
      </c>
      <c r="O25" s="4">
        <v>0</v>
      </c>
      <c r="P25" s="4">
        <v>0</v>
      </c>
      <c r="Q25" s="4">
        <f>H25*10000000*D25/E25</f>
        <v>13875154.085064417</v>
      </c>
      <c r="R25" s="4">
        <f>I25*10000000*D25/E25</f>
        <v>28502373.666195836</v>
      </c>
      <c r="S25" s="4">
        <f>J25*10000000*D25/E25</f>
        <v>191196038.93029803</v>
      </c>
      <c r="T25" s="4">
        <f>K25*10000000*D25/E25</f>
        <v>7776942.998966882</v>
      </c>
      <c r="U25" s="4">
        <f>L25*10000000*D25/E25</f>
        <v>55033046.502983607</v>
      </c>
      <c r="V25" s="4">
        <f>M25*10000000*D25/E25</f>
        <v>15747089.598506317</v>
      </c>
      <c r="W25" s="4">
        <f>N25*10000000*D25/E25</f>
        <v>72093251.501329243</v>
      </c>
      <c r="X25" s="4">
        <f>O25*10000000*D25/E25</f>
        <v>0</v>
      </c>
      <c r="Y25" s="4">
        <f>P25*10000000*D25/E25</f>
        <v>0</v>
      </c>
    </row>
    <row r="26" spans="1:25" x14ac:dyDescent="0.25">
      <c r="A26" s="22">
        <v>45</v>
      </c>
      <c r="B26" s="12">
        <v>11</v>
      </c>
      <c r="C26" s="12">
        <v>2015</v>
      </c>
      <c r="D26" s="9">
        <v>7</v>
      </c>
      <c r="E26" s="9">
        <v>30</v>
      </c>
      <c r="F26" s="24">
        <v>51.216220416191383</v>
      </c>
      <c r="G26" s="4">
        <f t="shared" si="0"/>
        <v>119504514.30444655</v>
      </c>
      <c r="H26" s="4">
        <v>4.220629739884755</v>
      </c>
      <c r="I26" s="4">
        <v>1.2754689919649849</v>
      </c>
      <c r="J26" s="4">
        <v>14.172115918327016</v>
      </c>
      <c r="K26" s="4">
        <v>0.16863318886057149</v>
      </c>
      <c r="L26" s="4">
        <v>19.561574349711883</v>
      </c>
      <c r="M26" s="4">
        <v>6.5957665560487913</v>
      </c>
      <c r="N26" s="4">
        <v>5.2220316713933812</v>
      </c>
      <c r="O26" s="4">
        <v>0</v>
      </c>
      <c r="P26" s="4">
        <v>0</v>
      </c>
      <c r="Q26" s="4">
        <f>H26*10000000*D26/E26</f>
        <v>9848136.0597310942</v>
      </c>
      <c r="R26" s="4">
        <f>I26*10000000*D26/E26</f>
        <v>2976094.3145849644</v>
      </c>
      <c r="S26" s="4">
        <f>J26*10000000*D26/E26</f>
        <v>33068270.476096369</v>
      </c>
      <c r="T26" s="4">
        <f>K26*10000000*D26/E26</f>
        <v>393477.44067466684</v>
      </c>
      <c r="U26" s="4">
        <f>L26*10000000*D26/E26</f>
        <v>45643673.482661054</v>
      </c>
      <c r="V26" s="4">
        <f>M26*10000000*D26/E26</f>
        <v>15390121.964113845</v>
      </c>
      <c r="W26" s="4">
        <f>N26*10000000*D26/E26</f>
        <v>12184740.566584555</v>
      </c>
      <c r="X26" s="4">
        <f>O26*10000000*D26/E26</f>
        <v>0</v>
      </c>
      <c r="Y26" s="4">
        <f>P26*10000000*D26/E26</f>
        <v>0</v>
      </c>
    </row>
    <row r="27" spans="1:25" x14ac:dyDescent="0.25">
      <c r="A27" s="22">
        <v>46</v>
      </c>
      <c r="B27" s="12">
        <v>11</v>
      </c>
      <c r="C27" s="12">
        <v>2015</v>
      </c>
      <c r="D27" s="9">
        <v>7</v>
      </c>
      <c r="E27" s="9">
        <v>30</v>
      </c>
      <c r="F27" s="24">
        <v>51.216220416191383</v>
      </c>
      <c r="G27" s="4">
        <f t="shared" si="0"/>
        <v>119504514.30444655</v>
      </c>
      <c r="H27" s="4">
        <v>4.220629739884755</v>
      </c>
      <c r="I27" s="4">
        <v>1.2754689919649849</v>
      </c>
      <c r="J27" s="4">
        <v>14.172115918327016</v>
      </c>
      <c r="K27" s="4">
        <v>0.16863318886057149</v>
      </c>
      <c r="L27" s="4">
        <v>19.561574349711883</v>
      </c>
      <c r="M27" s="4">
        <v>6.5957665560487913</v>
      </c>
      <c r="N27" s="4">
        <v>5.2220316713933812</v>
      </c>
      <c r="O27" s="4">
        <v>0</v>
      </c>
      <c r="P27" s="4">
        <v>0</v>
      </c>
      <c r="Q27" s="4">
        <f>H27*10000000*D27/E27</f>
        <v>9848136.0597310942</v>
      </c>
      <c r="R27" s="4">
        <f>I27*10000000*D27/E27</f>
        <v>2976094.3145849644</v>
      </c>
      <c r="S27" s="4">
        <f>J27*10000000*D27/E27</f>
        <v>33068270.476096369</v>
      </c>
      <c r="T27" s="4">
        <f>K27*10000000*D27/E27</f>
        <v>393477.44067466684</v>
      </c>
      <c r="U27" s="4">
        <f>L27*10000000*D27/E27</f>
        <v>45643673.482661054</v>
      </c>
      <c r="V27" s="4">
        <f>M27*10000000*D27/E27</f>
        <v>15390121.964113845</v>
      </c>
      <c r="W27" s="4">
        <f>N27*10000000*D27/E27</f>
        <v>12184740.566584555</v>
      </c>
      <c r="X27" s="4">
        <f>O27*10000000*D27/E27</f>
        <v>0</v>
      </c>
      <c r="Y27" s="4">
        <f>P27*10000000*D27/E27</f>
        <v>0</v>
      </c>
    </row>
    <row r="28" spans="1:25" x14ac:dyDescent="0.25">
      <c r="A28" s="22">
        <v>47</v>
      </c>
      <c r="B28" s="12">
        <v>11</v>
      </c>
      <c r="C28" s="12">
        <v>2015</v>
      </c>
      <c r="D28" s="9">
        <v>7</v>
      </c>
      <c r="E28" s="9">
        <v>30</v>
      </c>
      <c r="F28" s="24">
        <v>51.216220416191383</v>
      </c>
      <c r="G28" s="4">
        <f t="shared" si="0"/>
        <v>119504514.30444655</v>
      </c>
      <c r="H28" s="4">
        <v>4.220629739884755</v>
      </c>
      <c r="I28" s="4">
        <v>1.2754689919649849</v>
      </c>
      <c r="J28" s="4">
        <v>14.172115918327016</v>
      </c>
      <c r="K28" s="4">
        <v>0.16863318886057149</v>
      </c>
      <c r="L28" s="4">
        <v>19.561574349711883</v>
      </c>
      <c r="M28" s="4">
        <v>6.5957665560487913</v>
      </c>
      <c r="N28" s="4">
        <v>5.2220316713933812</v>
      </c>
      <c r="O28" s="4">
        <v>0</v>
      </c>
      <c r="P28" s="4">
        <v>0</v>
      </c>
      <c r="Q28" s="4">
        <f>H28*10000000*D28/E28</f>
        <v>9848136.0597310942</v>
      </c>
      <c r="R28" s="4">
        <f>I28*10000000*D28/E28</f>
        <v>2976094.3145849644</v>
      </c>
      <c r="S28" s="4">
        <f>J28*10000000*D28/E28</f>
        <v>33068270.476096369</v>
      </c>
      <c r="T28" s="4">
        <f>K28*10000000*D28/E28</f>
        <v>393477.44067466684</v>
      </c>
      <c r="U28" s="4">
        <f>L28*10000000*D28/E28</f>
        <v>45643673.482661054</v>
      </c>
      <c r="V28" s="4">
        <f>M28*10000000*D28/E28</f>
        <v>15390121.964113845</v>
      </c>
      <c r="W28" s="4">
        <f>N28*10000000*D28/E28</f>
        <v>12184740.566584555</v>
      </c>
      <c r="X28" s="4">
        <f>O28*10000000*D28/E28</f>
        <v>0</v>
      </c>
      <c r="Y28" s="4">
        <f>P28*10000000*D28/E28</f>
        <v>0</v>
      </c>
    </row>
    <row r="29" spans="1:25" x14ac:dyDescent="0.25">
      <c r="A29" s="22">
        <v>48</v>
      </c>
      <c r="B29" s="12">
        <v>11</v>
      </c>
      <c r="C29" s="12">
        <v>2015</v>
      </c>
      <c r="D29" s="9">
        <v>7</v>
      </c>
      <c r="E29" s="9">
        <v>30</v>
      </c>
      <c r="F29" s="24">
        <v>51.216220416191383</v>
      </c>
      <c r="G29" s="4">
        <f t="shared" si="0"/>
        <v>119504514.30444655</v>
      </c>
      <c r="H29" s="4">
        <v>4.220629739884755</v>
      </c>
      <c r="I29" s="4">
        <v>1.2754689919649849</v>
      </c>
      <c r="J29" s="4">
        <v>14.172115918327016</v>
      </c>
      <c r="K29" s="4">
        <v>0.16863318886057149</v>
      </c>
      <c r="L29" s="4">
        <v>19.561574349711883</v>
      </c>
      <c r="M29" s="4">
        <v>6.5957665560487913</v>
      </c>
      <c r="N29" s="4">
        <v>5.2220316713933812</v>
      </c>
      <c r="O29" s="4">
        <v>0</v>
      </c>
      <c r="P29" s="4">
        <v>0</v>
      </c>
      <c r="Q29" s="4">
        <f>H29*10000000*D29/E29</f>
        <v>9848136.0597310942</v>
      </c>
      <c r="R29" s="4">
        <f>I29*10000000*D29/E29</f>
        <v>2976094.3145849644</v>
      </c>
      <c r="S29" s="4">
        <f>J29*10000000*D29/E29</f>
        <v>33068270.476096369</v>
      </c>
      <c r="T29" s="4">
        <f>K29*10000000*D29/E29</f>
        <v>393477.44067466684</v>
      </c>
      <c r="U29" s="4">
        <f>L29*10000000*D29/E29</f>
        <v>45643673.482661054</v>
      </c>
      <c r="V29" s="4">
        <f>M29*10000000*D29/E29</f>
        <v>15390121.964113845</v>
      </c>
      <c r="W29" s="4">
        <f>N29*10000000*D29/E29</f>
        <v>12184740.566584555</v>
      </c>
      <c r="X29" s="4">
        <f>O29*10000000*D29/E29</f>
        <v>0</v>
      </c>
      <c r="Y29" s="4">
        <f>P29*10000000*D29/E29</f>
        <v>0</v>
      </c>
    </row>
    <row r="30" spans="1:25" x14ac:dyDescent="0.25">
      <c r="A30" s="22">
        <v>49</v>
      </c>
      <c r="B30" s="12">
        <v>11</v>
      </c>
      <c r="C30" s="12">
        <v>2015</v>
      </c>
      <c r="D30" s="9">
        <v>2</v>
      </c>
      <c r="E30" s="9">
        <v>30</v>
      </c>
      <c r="F30" s="24">
        <v>51.216220416191383</v>
      </c>
      <c r="G30" s="4">
        <f t="shared" si="0"/>
        <v>34144146.944127589</v>
      </c>
      <c r="H30" s="4">
        <v>4.220629739884755</v>
      </c>
      <c r="I30" s="4">
        <v>1.2754689919649849</v>
      </c>
      <c r="J30" s="4">
        <v>14.172115918327016</v>
      </c>
      <c r="K30" s="4">
        <v>0.16863318886057149</v>
      </c>
      <c r="L30" s="4">
        <v>19.561574349711883</v>
      </c>
      <c r="M30" s="4">
        <v>6.5957665560487913</v>
      </c>
      <c r="N30" s="4">
        <v>5.2220316713933812</v>
      </c>
      <c r="O30" s="4">
        <v>0</v>
      </c>
      <c r="P30" s="4">
        <v>0</v>
      </c>
      <c r="Q30" s="4">
        <f>H30*10000000*D30/E30</f>
        <v>2813753.1599231702</v>
      </c>
      <c r="R30" s="4">
        <f>I30*10000000*D30/E30</f>
        <v>850312.66130998987</v>
      </c>
      <c r="S30" s="4">
        <f>J30*10000000*D30/E30</f>
        <v>9448077.2788846772</v>
      </c>
      <c r="T30" s="4">
        <f>K30*10000000*D30/E30</f>
        <v>112422.12590704767</v>
      </c>
      <c r="U30" s="4">
        <f>L30*10000000*D30/E30</f>
        <v>13041049.566474589</v>
      </c>
      <c r="V30" s="4">
        <f>M30*10000000*D30/E30</f>
        <v>4397177.7040325273</v>
      </c>
      <c r="W30" s="4">
        <f>N30*10000000*D30/E30</f>
        <v>3481354.4475955875</v>
      </c>
      <c r="X30" s="4">
        <f>O30*10000000*D30/E30</f>
        <v>0</v>
      </c>
      <c r="Y30" s="4">
        <f>P30*10000000*D30/E30</f>
        <v>0</v>
      </c>
    </row>
    <row r="31" spans="1:25" x14ac:dyDescent="0.25">
      <c r="A31" s="22">
        <v>49</v>
      </c>
      <c r="B31" s="12">
        <v>12</v>
      </c>
      <c r="C31" s="12">
        <v>2015</v>
      </c>
      <c r="D31" s="9">
        <v>5</v>
      </c>
      <c r="E31" s="9">
        <v>31</v>
      </c>
      <c r="F31" s="24">
        <v>106.74531171634455</v>
      </c>
      <c r="G31" s="4">
        <f t="shared" si="0"/>
        <v>172169857.60700732</v>
      </c>
      <c r="H31" s="4">
        <v>5.3975022244024844</v>
      </c>
      <c r="I31" s="4">
        <v>3.06336002674621</v>
      </c>
      <c r="J31" s="4">
        <v>56.705418670464212</v>
      </c>
      <c r="K31" s="4">
        <v>1.0673068660328491</v>
      </c>
      <c r="L31" s="4">
        <v>22.503755561006209</v>
      </c>
      <c r="M31" s="4">
        <v>6.8269379369362024</v>
      </c>
      <c r="N31" s="4">
        <v>11.18103043075638</v>
      </c>
      <c r="O31" s="4">
        <v>0</v>
      </c>
      <c r="P31" s="4">
        <v>0</v>
      </c>
      <c r="Q31" s="4">
        <f>H31*10000000*D31/E31</f>
        <v>8705648.7490362655</v>
      </c>
      <c r="R31" s="4">
        <f>I31*10000000*D31/E31</f>
        <v>4940903.2689454993</v>
      </c>
      <c r="S31" s="4">
        <f>J31*10000000*D31/E31</f>
        <v>91460352.694297135</v>
      </c>
      <c r="T31" s="4">
        <f>K31*10000000*D31/E31</f>
        <v>1721462.6871497566</v>
      </c>
      <c r="U31" s="4">
        <f>L31*10000000*D31/E31</f>
        <v>36296379.937106788</v>
      </c>
      <c r="V31" s="4">
        <f>M31*10000000*D31/E31</f>
        <v>11011190.220864842</v>
      </c>
      <c r="W31" s="4">
        <f>N31*10000000*D31/E31</f>
        <v>18033920.049607065</v>
      </c>
      <c r="X31" s="4">
        <f>O31*10000000*D31/E31</f>
        <v>0</v>
      </c>
      <c r="Y31" s="4">
        <f>P31*10000000*D31/E31</f>
        <v>0</v>
      </c>
    </row>
    <row r="32" spans="1:25" x14ac:dyDescent="0.25">
      <c r="A32" s="22">
        <v>49</v>
      </c>
      <c r="B32" s="12"/>
      <c r="C32" s="12"/>
      <c r="F32" s="24"/>
      <c r="G32" s="4">
        <f>SUM(G30:G31)</f>
        <v>206314004.55113491</v>
      </c>
      <c r="H32" s="4"/>
      <c r="I32" s="4"/>
      <c r="J32" s="4"/>
      <c r="K32" s="4"/>
      <c r="L32" s="4"/>
      <c r="M32" s="4"/>
      <c r="N32" s="4"/>
      <c r="O32" s="4"/>
      <c r="P32" s="4"/>
      <c r="Q32" s="4">
        <f t="shared" ref="Q32:Y32" si="6">SUM(Q30:Q31)</f>
        <v>11519401.908959435</v>
      </c>
      <c r="R32" s="4">
        <f t="shared" si="6"/>
        <v>5791215.9302554894</v>
      </c>
      <c r="S32" s="4">
        <f t="shared" si="6"/>
        <v>100908429.97318181</v>
      </c>
      <c r="T32" s="4">
        <f t="shared" si="6"/>
        <v>1833884.8130568042</v>
      </c>
      <c r="U32" s="4">
        <f t="shared" si="6"/>
        <v>49337429.503581375</v>
      </c>
      <c r="V32" s="4">
        <f t="shared" si="6"/>
        <v>15408367.924897369</v>
      </c>
      <c r="W32" s="4">
        <f t="shared" si="6"/>
        <v>21515274.497202653</v>
      </c>
      <c r="X32" s="4">
        <f t="shared" si="6"/>
        <v>0</v>
      </c>
      <c r="Y32" s="4">
        <f t="shared" si="6"/>
        <v>0</v>
      </c>
    </row>
    <row r="33" spans="1:25" x14ac:dyDescent="0.25">
      <c r="A33" s="22">
        <v>50</v>
      </c>
      <c r="B33" s="12">
        <v>12</v>
      </c>
      <c r="C33" s="12">
        <v>2015</v>
      </c>
      <c r="D33" s="9">
        <v>7</v>
      </c>
      <c r="E33" s="9">
        <v>31</v>
      </c>
      <c r="F33" s="24">
        <v>106.74531171634455</v>
      </c>
      <c r="G33" s="4">
        <f t="shared" si="0"/>
        <v>241037800.64981025</v>
      </c>
      <c r="H33" s="4">
        <v>5.3975022244024844</v>
      </c>
      <c r="I33" s="4">
        <v>3.06336002674621</v>
      </c>
      <c r="J33" s="4">
        <v>56.705418670464212</v>
      </c>
      <c r="K33" s="4">
        <v>1.0673068660328491</v>
      </c>
      <c r="L33" s="4">
        <v>22.503755561006209</v>
      </c>
      <c r="M33" s="4">
        <v>6.8269379369362024</v>
      </c>
      <c r="N33" s="4">
        <v>11.18103043075638</v>
      </c>
      <c r="O33" s="4">
        <v>0</v>
      </c>
      <c r="P33" s="4">
        <v>0</v>
      </c>
      <c r="Q33" s="4">
        <f>H33*10000000*D33/E33</f>
        <v>12187908.248650771</v>
      </c>
      <c r="R33" s="4">
        <f>I33*10000000*D33/E33</f>
        <v>6917264.5765236998</v>
      </c>
      <c r="S33" s="4">
        <f>J33*10000000*D33/E33</f>
        <v>128044493.77201597</v>
      </c>
      <c r="T33" s="4">
        <f>K33*10000000*D33/E33</f>
        <v>2410047.7620096593</v>
      </c>
      <c r="U33" s="4">
        <f>L33*10000000*D33/E33</f>
        <v>50814931.9119495</v>
      </c>
      <c r="V33" s="4">
        <f>M33*10000000*D33/E33</f>
        <v>15415666.309210781</v>
      </c>
      <c r="W33" s="4">
        <f>N33*10000000*D33/E33</f>
        <v>25247488.06944989</v>
      </c>
      <c r="X33" s="4">
        <f>O33*10000000*D33/E33</f>
        <v>0</v>
      </c>
      <c r="Y33" s="4">
        <f>P33*10000000*D33/E33</f>
        <v>0</v>
      </c>
    </row>
    <row r="34" spans="1:25" x14ac:dyDescent="0.25">
      <c r="A34" s="22">
        <v>51</v>
      </c>
      <c r="B34" s="12">
        <v>12</v>
      </c>
      <c r="C34" s="12">
        <v>2015</v>
      </c>
      <c r="D34" s="9">
        <v>7</v>
      </c>
      <c r="E34" s="9">
        <v>31</v>
      </c>
      <c r="F34" s="24">
        <v>106.74531171634455</v>
      </c>
      <c r="G34" s="4">
        <f t="shared" si="0"/>
        <v>241037800.64981025</v>
      </c>
      <c r="H34" s="4">
        <v>5.3975022244024844</v>
      </c>
      <c r="I34" s="4">
        <v>3.06336002674621</v>
      </c>
      <c r="J34" s="4">
        <v>56.705418670464212</v>
      </c>
      <c r="K34" s="4">
        <v>1.0673068660328491</v>
      </c>
      <c r="L34" s="4">
        <v>22.503755561006209</v>
      </c>
      <c r="M34" s="4">
        <v>6.8269379369362024</v>
      </c>
      <c r="N34" s="4">
        <v>11.18103043075638</v>
      </c>
      <c r="O34" s="4">
        <v>0</v>
      </c>
      <c r="P34" s="4">
        <v>0</v>
      </c>
      <c r="Q34" s="4">
        <f>H34*10000000*D34/E34</f>
        <v>12187908.248650771</v>
      </c>
      <c r="R34" s="4">
        <f>I34*10000000*D34/E34</f>
        <v>6917264.5765236998</v>
      </c>
      <c r="S34" s="4">
        <f>J34*10000000*D34/E34</f>
        <v>128044493.77201597</v>
      </c>
      <c r="T34" s="4">
        <f>K34*10000000*D34/E34</f>
        <v>2410047.7620096593</v>
      </c>
      <c r="U34" s="4">
        <f>L34*10000000*D34/E34</f>
        <v>50814931.9119495</v>
      </c>
      <c r="V34" s="4">
        <f>M34*10000000*D34/E34</f>
        <v>15415666.309210781</v>
      </c>
      <c r="W34" s="4">
        <f>N34*10000000*D34/E34</f>
        <v>25247488.06944989</v>
      </c>
      <c r="X34" s="4">
        <f>O34*10000000*D34/E34</f>
        <v>0</v>
      </c>
      <c r="Y34" s="4">
        <f>P34*10000000*D34/E34</f>
        <v>0</v>
      </c>
    </row>
    <row r="35" spans="1:25" x14ac:dyDescent="0.25">
      <c r="A35" s="22">
        <v>52</v>
      </c>
      <c r="B35" s="12">
        <v>12</v>
      </c>
      <c r="C35" s="12">
        <v>2015</v>
      </c>
      <c r="D35" s="9">
        <v>7</v>
      </c>
      <c r="E35" s="9">
        <v>31</v>
      </c>
      <c r="F35" s="24">
        <v>106.74531171634455</v>
      </c>
      <c r="G35" s="4">
        <f t="shared" si="0"/>
        <v>241037800.64981025</v>
      </c>
      <c r="H35" s="4">
        <v>5.3975022244024844</v>
      </c>
      <c r="I35" s="4">
        <v>3.06336002674621</v>
      </c>
      <c r="J35" s="4">
        <v>56.705418670464212</v>
      </c>
      <c r="K35" s="4">
        <v>1.0673068660328491</v>
      </c>
      <c r="L35" s="4">
        <v>22.503755561006209</v>
      </c>
      <c r="M35" s="4">
        <v>6.8269379369362024</v>
      </c>
      <c r="N35" s="4">
        <v>11.18103043075638</v>
      </c>
      <c r="O35" s="4">
        <v>0</v>
      </c>
      <c r="P35" s="4">
        <v>0</v>
      </c>
      <c r="Q35" s="4">
        <f>H35*10000000*D35/E35</f>
        <v>12187908.248650771</v>
      </c>
      <c r="R35" s="4">
        <f>I35*10000000*D35/E35</f>
        <v>6917264.5765236998</v>
      </c>
      <c r="S35" s="4">
        <f>J35*10000000*D35/E35</f>
        <v>128044493.77201597</v>
      </c>
      <c r="T35" s="4">
        <f>K35*10000000*D35/E35</f>
        <v>2410047.7620096593</v>
      </c>
      <c r="U35" s="4">
        <f>L35*10000000*D35/E35</f>
        <v>50814931.9119495</v>
      </c>
      <c r="V35" s="4">
        <f>M35*10000000*D35/E35</f>
        <v>15415666.309210781</v>
      </c>
      <c r="W35" s="4">
        <f>N35*10000000*D35/E35</f>
        <v>25247488.06944989</v>
      </c>
      <c r="X35" s="4">
        <f>O35*10000000*D35/E35</f>
        <v>0</v>
      </c>
      <c r="Y35" s="4">
        <f>P35*10000000*D35/E35</f>
        <v>0</v>
      </c>
    </row>
    <row r="36" spans="1:25" x14ac:dyDescent="0.25">
      <c r="A36" s="22">
        <v>53</v>
      </c>
      <c r="B36" s="12">
        <v>12</v>
      </c>
      <c r="C36" s="12">
        <v>2015</v>
      </c>
      <c r="D36" s="9">
        <v>5</v>
      </c>
      <c r="E36" s="9">
        <v>31</v>
      </c>
      <c r="F36" s="24">
        <v>106.74531171634455</v>
      </c>
      <c r="G36" s="4">
        <f t="shared" si="0"/>
        <v>172169857.60700732</v>
      </c>
      <c r="H36" s="4">
        <v>5.3975022244024844</v>
      </c>
      <c r="I36" s="4">
        <v>3.06336002674621</v>
      </c>
      <c r="J36" s="4">
        <v>56.705418670464212</v>
      </c>
      <c r="K36" s="4">
        <v>1.0673068660328491</v>
      </c>
      <c r="L36" s="4">
        <v>22.503755561006209</v>
      </c>
      <c r="M36" s="4">
        <v>6.8269379369362024</v>
      </c>
      <c r="N36" s="4">
        <v>11.18103043075638</v>
      </c>
      <c r="O36" s="4">
        <v>0</v>
      </c>
      <c r="P36" s="4">
        <v>0</v>
      </c>
      <c r="Q36" s="4">
        <f>H36*10000000*D36/E36</f>
        <v>8705648.7490362655</v>
      </c>
      <c r="R36" s="4">
        <f>I36*10000000*D36/E36</f>
        <v>4940903.2689454993</v>
      </c>
      <c r="S36" s="4">
        <f>J36*10000000*D36/E36</f>
        <v>91460352.694297135</v>
      </c>
      <c r="T36" s="4">
        <f>K36*10000000*D36/E36</f>
        <v>1721462.6871497566</v>
      </c>
      <c r="U36" s="4">
        <f>L36*10000000*D36/E36</f>
        <v>36296379.937106788</v>
      </c>
      <c r="V36" s="4">
        <f>M36*10000000*D36/E36</f>
        <v>11011190.220864842</v>
      </c>
      <c r="W36" s="4">
        <f>N36*10000000*D36/E36</f>
        <v>18033920.049607065</v>
      </c>
      <c r="X36" s="4">
        <f>O36*10000000*D36/E36</f>
        <v>0</v>
      </c>
      <c r="Y36" s="4">
        <f>P36*10000000*D36/E36</f>
        <v>0</v>
      </c>
    </row>
    <row r="37" spans="1:25" x14ac:dyDescent="0.25">
      <c r="A37" s="9">
        <v>53</v>
      </c>
      <c r="B37" s="10" t="s">
        <v>29</v>
      </c>
      <c r="C37" s="12">
        <v>2016</v>
      </c>
      <c r="D37" s="9">
        <v>2</v>
      </c>
      <c r="E37" s="9">
        <v>31</v>
      </c>
      <c r="F37" s="4">
        <v>74.196000000000026</v>
      </c>
      <c r="G37" s="4">
        <f t="shared" si="0"/>
        <v>47868387.096774206</v>
      </c>
      <c r="H37" s="4">
        <v>4.379999999999999</v>
      </c>
      <c r="I37" s="4">
        <v>0.45600000000000024</v>
      </c>
      <c r="J37" s="4">
        <v>4.2000000000000037</v>
      </c>
      <c r="K37" s="4">
        <v>0.90000000000000036</v>
      </c>
      <c r="L37" s="4">
        <v>22.899999999999991</v>
      </c>
      <c r="M37" s="4">
        <v>7.3699999999999948</v>
      </c>
      <c r="N37" s="4">
        <v>4.2000000000000037</v>
      </c>
      <c r="O37" s="4">
        <v>2.7</v>
      </c>
      <c r="P37" s="4">
        <v>27.090000000000025</v>
      </c>
      <c r="Q37" s="4">
        <f>H37*10000000*D37/E37</f>
        <v>2825806.4516129028</v>
      </c>
      <c r="R37" s="4">
        <f>I37*10000000*D37/E37</f>
        <v>294193.54838709696</v>
      </c>
      <c r="S37" s="4">
        <f>J37*10000000*D37/E37</f>
        <v>2709677.4193548411</v>
      </c>
      <c r="T37" s="4">
        <f>K37*10000000*D37/E37</f>
        <v>580645.16129032278</v>
      </c>
      <c r="U37" s="4">
        <f>L37*10000000*D37/E37</f>
        <v>14774193.548387092</v>
      </c>
      <c r="V37" s="4">
        <f>M37*10000000*D37/E37</f>
        <v>4754838.7096774159</v>
      </c>
      <c r="W37" s="4">
        <f>N37*10000000*D37/E37</f>
        <v>2709677.4193548411</v>
      </c>
      <c r="X37" s="4">
        <f>O37*10000000*D37/E37</f>
        <v>1741935.4838709678</v>
      </c>
      <c r="Y37" s="4">
        <f>P37*10000000*D37/E37</f>
        <v>17477419.354838725</v>
      </c>
    </row>
    <row r="38" spans="1:25" x14ac:dyDescent="0.25">
      <c r="A38" s="25">
        <v>53</v>
      </c>
      <c r="B38" s="10"/>
      <c r="C38" s="12"/>
      <c r="F38" s="4"/>
      <c r="G38" s="4">
        <f>SUM(G36:G37)</f>
        <v>220038244.70378155</v>
      </c>
      <c r="H38" s="4"/>
      <c r="I38" s="4"/>
      <c r="J38" s="4"/>
      <c r="K38" s="4"/>
      <c r="L38" s="4"/>
      <c r="M38" s="4"/>
      <c r="N38" s="4"/>
      <c r="O38" s="4"/>
      <c r="P38" s="4"/>
      <c r="Q38" s="4">
        <f t="shared" ref="Q38:Y38" si="7">SUM(Q36:Q37)</f>
        <v>11531455.200649168</v>
      </c>
      <c r="R38" s="4">
        <f t="shared" si="7"/>
        <v>5235096.8173325965</v>
      </c>
      <c r="S38" s="4">
        <f t="shared" si="7"/>
        <v>94170030.113651976</v>
      </c>
      <c r="T38" s="4">
        <f t="shared" si="7"/>
        <v>2302107.8484400795</v>
      </c>
      <c r="U38" s="4">
        <f t="shared" si="7"/>
        <v>51070573.485493883</v>
      </c>
      <c r="V38" s="4">
        <f t="shared" si="7"/>
        <v>15766028.930542257</v>
      </c>
      <c r="W38" s="4">
        <f t="shared" si="7"/>
        <v>20743597.468961906</v>
      </c>
      <c r="X38" s="4">
        <f t="shared" si="7"/>
        <v>1741935.4838709678</v>
      </c>
      <c r="Y38" s="4">
        <f t="shared" si="7"/>
        <v>17477419.354838725</v>
      </c>
    </row>
    <row r="39" spans="1:25" x14ac:dyDescent="0.25">
      <c r="A39" s="9">
        <v>54</v>
      </c>
      <c r="B39" s="10" t="s">
        <v>29</v>
      </c>
      <c r="C39" s="12">
        <v>2016</v>
      </c>
      <c r="D39" s="9">
        <v>7</v>
      </c>
      <c r="E39" s="9">
        <v>31</v>
      </c>
      <c r="F39" s="4">
        <v>74.196000000000026</v>
      </c>
      <c r="G39" s="4">
        <f t="shared" si="0"/>
        <v>167539354.83870974</v>
      </c>
      <c r="H39" s="4">
        <v>4.379999999999999</v>
      </c>
      <c r="I39" s="4">
        <v>0.45600000000000024</v>
      </c>
      <c r="J39" s="4">
        <v>4.2000000000000037</v>
      </c>
      <c r="K39" s="4">
        <v>0.90000000000000036</v>
      </c>
      <c r="L39" s="4">
        <v>22.899999999999991</v>
      </c>
      <c r="M39" s="4">
        <v>7.3699999999999948</v>
      </c>
      <c r="N39" s="4">
        <v>4.2000000000000037</v>
      </c>
      <c r="O39" s="4">
        <v>2.7</v>
      </c>
      <c r="P39" s="4">
        <v>27.090000000000025</v>
      </c>
      <c r="Q39" s="4">
        <f>H39*10000000*D39/E39</f>
        <v>9890322.5806451589</v>
      </c>
      <c r="R39" s="4">
        <f>I39*10000000*D39/E39</f>
        <v>1029677.4193548394</v>
      </c>
      <c r="S39" s="4">
        <f>J39*10000000*D39/E39</f>
        <v>9483870.9677419439</v>
      </c>
      <c r="T39" s="4">
        <f>K39*10000000*D39/E39</f>
        <v>2032258.0645161299</v>
      </c>
      <c r="U39" s="4">
        <f>L39*10000000*D39/E39</f>
        <v>51709677.419354819</v>
      </c>
      <c r="V39" s="4">
        <f>M39*10000000*D39/E39</f>
        <v>16641935.483870955</v>
      </c>
      <c r="W39" s="4">
        <f>N39*10000000*D39/E39</f>
        <v>9483870.9677419439</v>
      </c>
      <c r="X39" s="4">
        <f>O39*10000000*D39/E39</f>
        <v>6096774.1935483869</v>
      </c>
      <c r="Y39" s="4">
        <f>P39*10000000*D39/E39</f>
        <v>61170967.741935536</v>
      </c>
    </row>
    <row r="40" spans="1:25" x14ac:dyDescent="0.25">
      <c r="A40" s="25">
        <v>55</v>
      </c>
      <c r="B40" s="10" t="s">
        <v>29</v>
      </c>
      <c r="C40" s="12">
        <v>2016</v>
      </c>
      <c r="D40" s="9">
        <v>7</v>
      </c>
      <c r="E40" s="9">
        <v>31</v>
      </c>
      <c r="F40" s="4">
        <v>74.196000000000026</v>
      </c>
      <c r="G40" s="4">
        <f t="shared" si="0"/>
        <v>167539354.83870974</v>
      </c>
      <c r="H40" s="4">
        <v>4.379999999999999</v>
      </c>
      <c r="I40" s="4">
        <v>0.45600000000000024</v>
      </c>
      <c r="J40" s="4">
        <v>4.2000000000000037</v>
      </c>
      <c r="K40" s="4">
        <v>0.90000000000000036</v>
      </c>
      <c r="L40" s="4">
        <v>22.899999999999991</v>
      </c>
      <c r="M40" s="4">
        <v>7.3699999999999948</v>
      </c>
      <c r="N40" s="4">
        <v>4.2000000000000037</v>
      </c>
      <c r="O40" s="4">
        <v>2.7</v>
      </c>
      <c r="P40" s="4">
        <v>27.090000000000025</v>
      </c>
      <c r="Q40" s="4">
        <f>H40*10000000*D40/E40</f>
        <v>9890322.5806451589</v>
      </c>
      <c r="R40" s="4">
        <f>I40*10000000*D40/E40</f>
        <v>1029677.4193548394</v>
      </c>
      <c r="S40" s="4">
        <f>J40*10000000*D40/E40</f>
        <v>9483870.9677419439</v>
      </c>
      <c r="T40" s="4">
        <f>K40*10000000*D40/E40</f>
        <v>2032258.0645161299</v>
      </c>
      <c r="U40" s="4">
        <f>L40*10000000*D40/E40</f>
        <v>51709677.419354819</v>
      </c>
      <c r="V40" s="4">
        <f>M40*10000000*D40/E40</f>
        <v>16641935.483870955</v>
      </c>
      <c r="W40" s="4">
        <f>N40*10000000*D40/E40</f>
        <v>9483870.9677419439</v>
      </c>
      <c r="X40" s="4">
        <f>O40*10000000*D40/E40</f>
        <v>6096774.1935483869</v>
      </c>
      <c r="Y40" s="4">
        <f>P40*10000000*D40/E40</f>
        <v>61170967.741935536</v>
      </c>
    </row>
    <row r="41" spans="1:25" x14ac:dyDescent="0.25">
      <c r="A41" s="9">
        <v>56</v>
      </c>
      <c r="B41" s="10" t="s">
        <v>29</v>
      </c>
      <c r="C41" s="12">
        <v>2016</v>
      </c>
      <c r="D41" s="9">
        <v>7</v>
      </c>
      <c r="E41" s="9">
        <v>31</v>
      </c>
      <c r="F41" s="4">
        <v>74.196000000000026</v>
      </c>
      <c r="G41" s="4">
        <f t="shared" si="0"/>
        <v>167539354.83870974</v>
      </c>
      <c r="H41" s="4">
        <v>4.379999999999999</v>
      </c>
      <c r="I41" s="4">
        <v>0.45600000000000024</v>
      </c>
      <c r="J41" s="4">
        <v>4.2000000000000037</v>
      </c>
      <c r="K41" s="4">
        <v>0.90000000000000036</v>
      </c>
      <c r="L41" s="4">
        <v>22.899999999999991</v>
      </c>
      <c r="M41" s="4">
        <v>7.3699999999999948</v>
      </c>
      <c r="N41" s="4">
        <v>4.2000000000000037</v>
      </c>
      <c r="O41" s="4">
        <v>2.7</v>
      </c>
      <c r="P41" s="4">
        <v>27.090000000000025</v>
      </c>
      <c r="Q41" s="4">
        <f>H41*10000000*D41/E41</f>
        <v>9890322.5806451589</v>
      </c>
      <c r="R41" s="4">
        <f>I41*10000000*D41/E41</f>
        <v>1029677.4193548394</v>
      </c>
      <c r="S41" s="4">
        <f>J41*10000000*D41/E41</f>
        <v>9483870.9677419439</v>
      </c>
      <c r="T41" s="4">
        <f>K41*10000000*D41/E41</f>
        <v>2032258.0645161299</v>
      </c>
      <c r="U41" s="4">
        <f>L41*10000000*D41/E41</f>
        <v>51709677.419354819</v>
      </c>
      <c r="V41" s="4">
        <f>M41*10000000*D41/E41</f>
        <v>16641935.483870955</v>
      </c>
      <c r="W41" s="4">
        <f>N41*10000000*D41/E41</f>
        <v>9483870.9677419439</v>
      </c>
      <c r="X41" s="4">
        <f>O41*10000000*D41/E41</f>
        <v>6096774.1935483869</v>
      </c>
      <c r="Y41" s="4">
        <f>P41*10000000*D41/E41</f>
        <v>61170967.741935536</v>
      </c>
    </row>
    <row r="42" spans="1:25" x14ac:dyDescent="0.25">
      <c r="A42" s="9">
        <v>57</v>
      </c>
      <c r="B42" s="10" t="s">
        <v>29</v>
      </c>
      <c r="C42" s="12">
        <v>2016</v>
      </c>
      <c r="D42" s="9">
        <v>7</v>
      </c>
      <c r="E42" s="9">
        <v>31</v>
      </c>
      <c r="F42" s="4">
        <v>74.196000000000026</v>
      </c>
      <c r="G42" s="4">
        <f t="shared" si="0"/>
        <v>167539354.83870974</v>
      </c>
      <c r="H42" s="4">
        <v>4.379999999999999</v>
      </c>
      <c r="I42" s="4">
        <v>0.45600000000000024</v>
      </c>
      <c r="J42" s="4">
        <v>4.2000000000000037</v>
      </c>
      <c r="K42" s="4">
        <v>0.90000000000000036</v>
      </c>
      <c r="L42" s="4">
        <v>22.899999999999991</v>
      </c>
      <c r="M42" s="4">
        <v>7.3699999999999948</v>
      </c>
      <c r="N42" s="4">
        <v>4.2000000000000037</v>
      </c>
      <c r="O42" s="4">
        <v>2.7</v>
      </c>
      <c r="P42" s="4">
        <v>27.090000000000025</v>
      </c>
      <c r="Q42" s="4">
        <f>H42*10000000*D42/E42</f>
        <v>9890322.5806451589</v>
      </c>
      <c r="R42" s="4">
        <f>I42*10000000*D42/E42</f>
        <v>1029677.4193548394</v>
      </c>
      <c r="S42" s="4">
        <f>J42*10000000*D42/E42</f>
        <v>9483870.9677419439</v>
      </c>
      <c r="T42" s="4">
        <f>K42*10000000*D42/E42</f>
        <v>2032258.0645161299</v>
      </c>
      <c r="U42" s="4">
        <f>L42*10000000*D42/E42</f>
        <v>51709677.419354819</v>
      </c>
      <c r="V42" s="4">
        <f>M42*10000000*D42/E42</f>
        <v>16641935.483870955</v>
      </c>
      <c r="W42" s="4">
        <f>N42*10000000*D42/E42</f>
        <v>9483870.9677419439</v>
      </c>
      <c r="X42" s="4">
        <f>O42*10000000*D42/E42</f>
        <v>6096774.1935483869</v>
      </c>
      <c r="Y42" s="4">
        <f>P42*10000000*D42/E42</f>
        <v>61170967.741935536</v>
      </c>
    </row>
    <row r="43" spans="1:25" x14ac:dyDescent="0.25">
      <c r="A43" s="9">
        <v>58</v>
      </c>
      <c r="B43" s="10" t="s">
        <v>29</v>
      </c>
      <c r="C43" s="12">
        <v>2016</v>
      </c>
      <c r="D43" s="9">
        <v>1</v>
      </c>
      <c r="E43" s="9">
        <v>31</v>
      </c>
      <c r="F43" s="4">
        <v>74.196000000000026</v>
      </c>
      <c r="G43" s="4">
        <f t="shared" si="0"/>
        <v>23934193.548387103</v>
      </c>
      <c r="H43" s="4">
        <v>4.379999999999999</v>
      </c>
      <c r="I43" s="4">
        <v>0.45600000000000024</v>
      </c>
      <c r="J43" s="4">
        <v>4.2000000000000037</v>
      </c>
      <c r="K43" s="4">
        <v>0.90000000000000036</v>
      </c>
      <c r="L43" s="4">
        <v>22.899999999999991</v>
      </c>
      <c r="M43" s="4">
        <v>7.3699999999999948</v>
      </c>
      <c r="N43" s="4">
        <v>4.2000000000000037</v>
      </c>
      <c r="O43" s="4">
        <v>2.7</v>
      </c>
      <c r="P43" s="4">
        <v>27.090000000000025</v>
      </c>
      <c r="Q43" s="4">
        <f>H43*10000000*D43/E43</f>
        <v>1412903.2258064514</v>
      </c>
      <c r="R43" s="4">
        <f>I43*10000000*D43/E43</f>
        <v>147096.77419354848</v>
      </c>
      <c r="S43" s="4">
        <f>J43*10000000*D43/E43</f>
        <v>1354838.7096774206</v>
      </c>
      <c r="T43" s="4">
        <f>K43*10000000*D43/E43</f>
        <v>290322.58064516139</v>
      </c>
      <c r="U43" s="4">
        <f>L43*10000000*D43/E43</f>
        <v>7387096.7741935458</v>
      </c>
      <c r="V43" s="4">
        <f>M43*10000000*D43/E43</f>
        <v>2377419.3548387079</v>
      </c>
      <c r="W43" s="4">
        <f>N43*10000000*D43/E43</f>
        <v>1354838.7096774206</v>
      </c>
      <c r="X43" s="4">
        <f>O43*10000000*D43/E43</f>
        <v>870967.74193548388</v>
      </c>
      <c r="Y43" s="4">
        <f>P43*10000000*D43/E43</f>
        <v>8738709.6774193626</v>
      </c>
    </row>
    <row r="44" spans="1:25" x14ac:dyDescent="0.25">
      <c r="A44" s="9">
        <v>58</v>
      </c>
      <c r="B44" s="10" t="s">
        <v>30</v>
      </c>
      <c r="C44" s="12">
        <v>2016</v>
      </c>
      <c r="D44" s="9">
        <v>6</v>
      </c>
      <c r="E44" s="26">
        <v>29</v>
      </c>
      <c r="F44" s="4">
        <v>48.052000000000028</v>
      </c>
      <c r="G44" s="4">
        <f t="shared" si="0"/>
        <v>99417931.034482822</v>
      </c>
      <c r="H44" s="4">
        <v>2.5860076171551589</v>
      </c>
      <c r="I44" s="4">
        <v>1.9126510183805268</v>
      </c>
      <c r="J44" s="4">
        <v>11.725555307170065</v>
      </c>
      <c r="K44" s="4">
        <v>0.59677098857426736</v>
      </c>
      <c r="L44" s="4">
        <v>19.892366285808922</v>
      </c>
      <c r="M44" s="4">
        <v>6.4650190428878993</v>
      </c>
      <c r="N44" s="4">
        <v>4.8736297400231878</v>
      </c>
      <c r="O44" s="4">
        <v>0</v>
      </c>
      <c r="P44" s="4">
        <v>0</v>
      </c>
      <c r="Q44" s="4">
        <f>H44*10000000*D44/E44</f>
        <v>5350360.5872175703</v>
      </c>
      <c r="R44" s="4">
        <f>I44*10000000*D44/E44</f>
        <v>3957209.0035459171</v>
      </c>
      <c r="S44" s="4">
        <f>J44*10000000*D44/E44</f>
        <v>24259769.601041514</v>
      </c>
      <c r="T44" s="4">
        <f>K44*10000000*D44/E44</f>
        <v>1234698.5970502084</v>
      </c>
      <c r="U44" s="4">
        <f>L44*10000000*D44/E44</f>
        <v>41156619.90167363</v>
      </c>
      <c r="V44" s="4">
        <f>M44*10000000*D44/E44</f>
        <v>13375901.468043929</v>
      </c>
      <c r="W44" s="4">
        <f>N44*10000000*D44/E44</f>
        <v>10083371.875910044</v>
      </c>
      <c r="X44" s="4">
        <f>O44*10000000*D44/E44</f>
        <v>0</v>
      </c>
      <c r="Y44" s="4">
        <f>P44*10000000*D44/E44</f>
        <v>0</v>
      </c>
    </row>
    <row r="45" spans="1:25" x14ac:dyDescent="0.25">
      <c r="A45" s="9">
        <v>58</v>
      </c>
      <c r="B45" s="10"/>
      <c r="C45" s="12"/>
      <c r="E45" s="26"/>
      <c r="F45" s="4"/>
      <c r="G45" s="4">
        <f>SUM(G43:G44)</f>
        <v>123352124.58286992</v>
      </c>
      <c r="H45" s="4"/>
      <c r="I45" s="4"/>
      <c r="J45" s="4"/>
      <c r="K45" s="4"/>
      <c r="L45" s="4"/>
      <c r="M45" s="4"/>
      <c r="N45" s="4"/>
      <c r="O45" s="4"/>
      <c r="P45" s="4"/>
      <c r="Q45" s="4">
        <f t="shared" ref="Q45:Y45" si="8">SUM(Q43:Q44)</f>
        <v>6763263.8130240217</v>
      </c>
      <c r="R45" s="4">
        <f t="shared" si="8"/>
        <v>4104305.7777394657</v>
      </c>
      <c r="S45" s="4">
        <f t="shared" si="8"/>
        <v>25614608.310718935</v>
      </c>
      <c r="T45" s="4">
        <f t="shared" si="8"/>
        <v>1525021.1776953698</v>
      </c>
      <c r="U45" s="4">
        <f t="shared" si="8"/>
        <v>48543716.675867178</v>
      </c>
      <c r="V45" s="4">
        <f t="shared" si="8"/>
        <v>15753320.822882637</v>
      </c>
      <c r="W45" s="4">
        <f t="shared" si="8"/>
        <v>11438210.585587464</v>
      </c>
      <c r="X45" s="4">
        <f t="shared" si="8"/>
        <v>870967.74193548388</v>
      </c>
      <c r="Y45" s="4">
        <f t="shared" si="8"/>
        <v>8738709.6774193626</v>
      </c>
    </row>
    <row r="46" spans="1:25" x14ac:dyDescent="0.25">
      <c r="A46" s="9">
        <v>59</v>
      </c>
      <c r="B46" s="10" t="s">
        <v>30</v>
      </c>
      <c r="C46" s="12">
        <v>2016</v>
      </c>
      <c r="D46" s="9">
        <v>7</v>
      </c>
      <c r="E46" s="26">
        <v>29</v>
      </c>
      <c r="F46" s="4">
        <v>48.052000000000028</v>
      </c>
      <c r="G46" s="4">
        <f t="shared" si="0"/>
        <v>115987586.20689662</v>
      </c>
      <c r="H46" s="4">
        <v>2.5860076171551589</v>
      </c>
      <c r="I46" s="4">
        <v>1.9126510183805268</v>
      </c>
      <c r="J46" s="4">
        <v>11.725555307170065</v>
      </c>
      <c r="K46" s="4">
        <v>0.59677098857426736</v>
      </c>
      <c r="L46" s="4">
        <v>19.892366285808922</v>
      </c>
      <c r="M46" s="4">
        <v>6.4650190428878993</v>
      </c>
      <c r="N46" s="4">
        <v>4.8736297400231878</v>
      </c>
      <c r="O46" s="4">
        <v>0</v>
      </c>
      <c r="P46" s="4">
        <v>0</v>
      </c>
      <c r="Q46" s="4">
        <f>H46*10000000*D46/E46</f>
        <v>6242087.3517538318</v>
      </c>
      <c r="R46" s="4">
        <f>I46*10000000*D46/E46</f>
        <v>4616743.8374702372</v>
      </c>
      <c r="S46" s="4">
        <f>J46*10000000*D46/E46</f>
        <v>28303064.534548432</v>
      </c>
      <c r="T46" s="4">
        <f>K46*10000000*D46/E46</f>
        <v>1440481.6965585765</v>
      </c>
      <c r="U46" s="4">
        <f>L46*10000000*D46/E46</f>
        <v>48016056.551952571</v>
      </c>
      <c r="V46" s="4">
        <f>M46*10000000*D46/E46</f>
        <v>15605218.379384583</v>
      </c>
      <c r="W46" s="4">
        <f>N46*10000000*D46/E46</f>
        <v>11763933.855228383</v>
      </c>
      <c r="X46" s="4">
        <f>O46*10000000*D46/E46</f>
        <v>0</v>
      </c>
      <c r="Y46" s="4">
        <f>P46*10000000*D46/E46</f>
        <v>0</v>
      </c>
    </row>
    <row r="47" spans="1:25" x14ac:dyDescent="0.25">
      <c r="A47" s="9">
        <v>60</v>
      </c>
      <c r="B47" s="10" t="s">
        <v>30</v>
      </c>
      <c r="C47" s="12">
        <v>2016</v>
      </c>
      <c r="D47" s="9">
        <v>7</v>
      </c>
      <c r="E47" s="26">
        <v>29</v>
      </c>
      <c r="F47" s="4">
        <v>48.052000000000028</v>
      </c>
      <c r="G47" s="4">
        <f t="shared" si="0"/>
        <v>115987586.20689662</v>
      </c>
      <c r="H47" s="4">
        <v>2.5860076171551589</v>
      </c>
      <c r="I47" s="4">
        <v>1.9126510183805268</v>
      </c>
      <c r="J47" s="4">
        <v>11.725555307170065</v>
      </c>
      <c r="K47" s="4">
        <v>0.59677098857426736</v>
      </c>
      <c r="L47" s="4">
        <v>19.892366285808922</v>
      </c>
      <c r="M47" s="4">
        <v>6.4650190428878993</v>
      </c>
      <c r="N47" s="4">
        <v>4.8736297400231878</v>
      </c>
      <c r="O47" s="4">
        <v>0</v>
      </c>
      <c r="P47" s="4">
        <v>0</v>
      </c>
      <c r="Q47" s="4">
        <f>H47*10000000*D47/E47</f>
        <v>6242087.3517538318</v>
      </c>
      <c r="R47" s="4">
        <f>I47*10000000*D47/E47</f>
        <v>4616743.8374702372</v>
      </c>
      <c r="S47" s="4">
        <f>J47*10000000*D47/E47</f>
        <v>28303064.534548432</v>
      </c>
      <c r="T47" s="4">
        <f>K47*10000000*D47/E47</f>
        <v>1440481.6965585765</v>
      </c>
      <c r="U47" s="4">
        <f>L47*10000000*D47/E47</f>
        <v>48016056.551952571</v>
      </c>
      <c r="V47" s="4">
        <f>M47*10000000*D47/E47</f>
        <v>15605218.379384583</v>
      </c>
      <c r="W47" s="4">
        <f>N47*10000000*D47/E47</f>
        <v>11763933.855228383</v>
      </c>
      <c r="X47" s="4">
        <f>O47*10000000*D47/E47</f>
        <v>0</v>
      </c>
      <c r="Y47" s="4">
        <f>P47*10000000*D47/E47</f>
        <v>0</v>
      </c>
    </row>
    <row r="48" spans="1:25" x14ac:dyDescent="0.25">
      <c r="A48" s="9">
        <v>61</v>
      </c>
      <c r="B48" s="10" t="s">
        <v>30</v>
      </c>
      <c r="C48" s="12">
        <v>2016</v>
      </c>
      <c r="D48" s="9">
        <v>7</v>
      </c>
      <c r="E48" s="26">
        <v>29</v>
      </c>
      <c r="F48" s="4">
        <v>48.052000000000028</v>
      </c>
      <c r="G48" s="4">
        <f t="shared" si="0"/>
        <v>115987586.20689662</v>
      </c>
      <c r="H48" s="4">
        <v>2.5860076171551589</v>
      </c>
      <c r="I48" s="4">
        <v>1.9126510183805268</v>
      </c>
      <c r="J48" s="4">
        <v>11.725555307170065</v>
      </c>
      <c r="K48" s="4">
        <v>0.59677098857426736</v>
      </c>
      <c r="L48" s="4">
        <v>19.892366285808922</v>
      </c>
      <c r="M48" s="4">
        <v>6.4650190428878993</v>
      </c>
      <c r="N48" s="4">
        <v>4.8736297400231878</v>
      </c>
      <c r="O48" s="4">
        <v>0</v>
      </c>
      <c r="P48" s="4">
        <v>0</v>
      </c>
      <c r="Q48" s="4">
        <f>H48*10000000*D48/E48</f>
        <v>6242087.3517538318</v>
      </c>
      <c r="R48" s="4">
        <f>I48*10000000*D48/E48</f>
        <v>4616743.8374702372</v>
      </c>
      <c r="S48" s="4">
        <f>J48*10000000*D48/E48</f>
        <v>28303064.534548432</v>
      </c>
      <c r="T48" s="4">
        <f>K48*10000000*D48/E48</f>
        <v>1440481.6965585765</v>
      </c>
      <c r="U48" s="4">
        <f>L48*10000000*D48/E48</f>
        <v>48016056.551952571</v>
      </c>
      <c r="V48" s="4">
        <f>M48*10000000*D48/E48</f>
        <v>15605218.379384583</v>
      </c>
      <c r="W48" s="4">
        <f>N48*10000000*D48/E48</f>
        <v>11763933.855228383</v>
      </c>
      <c r="X48" s="4">
        <f>O48*10000000*D48/E48</f>
        <v>0</v>
      </c>
      <c r="Y48" s="4">
        <f>P48*10000000*D48/E48</f>
        <v>0</v>
      </c>
    </row>
    <row r="49" spans="1:25" x14ac:dyDescent="0.25">
      <c r="A49" s="9">
        <v>62</v>
      </c>
      <c r="B49" s="10" t="s">
        <v>30</v>
      </c>
      <c r="C49" s="12">
        <v>2016</v>
      </c>
      <c r="D49" s="9">
        <v>2</v>
      </c>
      <c r="E49" s="26">
        <v>29</v>
      </c>
      <c r="F49" s="4">
        <v>48.052000000000028</v>
      </c>
      <c r="G49" s="4">
        <f t="shared" si="0"/>
        <v>33139310.344827607</v>
      </c>
      <c r="H49" s="4">
        <v>2.5860076171551589</v>
      </c>
      <c r="I49" s="4">
        <v>1.9126510183805268</v>
      </c>
      <c r="J49" s="4">
        <v>11.725555307170065</v>
      </c>
      <c r="K49" s="4">
        <v>0.59677098857426736</v>
      </c>
      <c r="L49" s="4">
        <v>19.892366285808922</v>
      </c>
      <c r="M49" s="4">
        <v>6.4650190428878993</v>
      </c>
      <c r="N49" s="4">
        <v>4.8736297400231878</v>
      </c>
      <c r="O49" s="4">
        <v>0</v>
      </c>
      <c r="P49" s="4">
        <v>0</v>
      </c>
      <c r="Q49" s="4">
        <f>H49*10000000*D49/E49</f>
        <v>1783453.5290725233</v>
      </c>
      <c r="R49" s="4">
        <f>I49*10000000*D49/E49</f>
        <v>1319069.6678486392</v>
      </c>
      <c r="S49" s="4">
        <f>J49*10000000*D49/E49</f>
        <v>8086589.8670138381</v>
      </c>
      <c r="T49" s="4">
        <f>K49*10000000*D49/E49</f>
        <v>411566.19901673612</v>
      </c>
      <c r="U49" s="4">
        <f>L49*10000000*D49/E49</f>
        <v>13718873.300557876</v>
      </c>
      <c r="V49" s="4">
        <f>M49*10000000*D49/E49</f>
        <v>4458633.8226813097</v>
      </c>
      <c r="W49" s="4">
        <f>N49*10000000*D49/E49</f>
        <v>3361123.9586366811</v>
      </c>
      <c r="X49" s="4">
        <f>O49*10000000*D49/E49</f>
        <v>0</v>
      </c>
      <c r="Y49" s="4">
        <f>P49*10000000*D49/E49</f>
        <v>0</v>
      </c>
    </row>
    <row r="50" spans="1:25" x14ac:dyDescent="0.25">
      <c r="A50" s="9">
        <v>62</v>
      </c>
      <c r="B50" s="10" t="s">
        <v>31</v>
      </c>
      <c r="C50" s="12">
        <v>2016</v>
      </c>
      <c r="D50" s="9">
        <v>5</v>
      </c>
      <c r="E50" s="26">
        <v>31</v>
      </c>
      <c r="F50" s="4">
        <v>100.02462142925962</v>
      </c>
      <c r="G50" s="4">
        <f t="shared" si="0"/>
        <v>161330034.56332198</v>
      </c>
      <c r="H50" s="4">
        <v>9.3000000000000007</v>
      </c>
      <c r="I50" s="4">
        <v>2.1000000000000019</v>
      </c>
      <c r="J50" s="4">
        <v>41.589999999999996</v>
      </c>
      <c r="K50" s="4">
        <v>0.37000000000000022</v>
      </c>
      <c r="L50" s="4">
        <v>18.437818279569896</v>
      </c>
      <c r="M50" s="4">
        <v>6.2176666666666698</v>
      </c>
      <c r="N50" s="4">
        <v>5.1935913978494659</v>
      </c>
      <c r="O50" s="4">
        <v>0.87</v>
      </c>
      <c r="P50" s="4">
        <v>15.945545085173592</v>
      </c>
      <c r="Q50" s="4">
        <f>H50*10000000*D50/E50</f>
        <v>15000000</v>
      </c>
      <c r="R50" s="4">
        <f>I50*10000000*D50/E50</f>
        <v>3387096.7741935514</v>
      </c>
      <c r="S50" s="4">
        <f>J50*10000000*D50/E50</f>
        <v>67080645.161290318</v>
      </c>
      <c r="T50" s="4">
        <f>K50*10000000*D50/E50</f>
        <v>596774.1935483875</v>
      </c>
      <c r="U50" s="4">
        <f>L50*10000000*D50/E50</f>
        <v>29738416.579951447</v>
      </c>
      <c r="V50" s="4">
        <f>M50*10000000*D50/E50</f>
        <v>10028494.623655919</v>
      </c>
      <c r="W50" s="4">
        <f>N50*10000000*D50/E50</f>
        <v>8376760.319112041</v>
      </c>
      <c r="X50" s="4">
        <f>O50*10000000*D50/E50</f>
        <v>1403225.8064516129</v>
      </c>
      <c r="Y50" s="4">
        <f>P50*10000000*D50/E50</f>
        <v>25718621.105118699</v>
      </c>
    </row>
    <row r="51" spans="1:25" x14ac:dyDescent="0.25">
      <c r="A51" s="9">
        <v>62</v>
      </c>
      <c r="B51" s="10"/>
      <c r="C51" s="12"/>
      <c r="E51" s="26"/>
      <c r="F51" s="4"/>
      <c r="G51" s="4">
        <f>G49+G50</f>
        <v>194469344.9081496</v>
      </c>
      <c r="H51" s="4"/>
      <c r="I51" s="4"/>
      <c r="J51" s="4"/>
      <c r="K51" s="4"/>
      <c r="L51" s="4"/>
      <c r="M51" s="4"/>
      <c r="N51" s="4"/>
      <c r="O51" s="4"/>
      <c r="P51" s="4"/>
      <c r="Q51" s="4">
        <f t="shared" ref="Q51:Y51" si="9">Q49+Q50</f>
        <v>16783453.529072523</v>
      </c>
      <c r="R51" s="4">
        <f t="shared" si="9"/>
        <v>4706166.4420421906</v>
      </c>
      <c r="S51" s="4">
        <f t="shared" si="9"/>
        <v>75167235.02830416</v>
      </c>
      <c r="T51" s="4">
        <f t="shared" si="9"/>
        <v>1008340.3925651236</v>
      </c>
      <c r="U51" s="4">
        <f t="shared" si="9"/>
        <v>43457289.880509324</v>
      </c>
      <c r="V51" s="4">
        <f t="shared" si="9"/>
        <v>14487128.446337229</v>
      </c>
      <c r="W51" s="4">
        <f t="shared" si="9"/>
        <v>11737884.277748723</v>
      </c>
      <c r="X51" s="4">
        <f t="shared" si="9"/>
        <v>1403225.8064516129</v>
      </c>
      <c r="Y51" s="4">
        <f t="shared" si="9"/>
        <v>25718621.105118699</v>
      </c>
    </row>
    <row r="52" spans="1:25" x14ac:dyDescent="0.25">
      <c r="A52" s="9">
        <v>63</v>
      </c>
      <c r="B52" s="10" t="s">
        <v>31</v>
      </c>
      <c r="C52" s="12">
        <v>2016</v>
      </c>
      <c r="D52" s="9">
        <v>7</v>
      </c>
      <c r="E52" s="26">
        <v>31</v>
      </c>
      <c r="F52" s="4">
        <v>100.02462142925962</v>
      </c>
      <c r="G52" s="4">
        <f t="shared" si="0"/>
        <v>225862048.38865077</v>
      </c>
      <c r="H52" s="4">
        <v>9.3000000000000007</v>
      </c>
      <c r="I52" s="4">
        <v>2.1000000000000019</v>
      </c>
      <c r="J52" s="4">
        <v>41.589999999999996</v>
      </c>
      <c r="K52" s="4">
        <v>0.37000000000000022</v>
      </c>
      <c r="L52" s="4">
        <v>18.437818279569896</v>
      </c>
      <c r="M52" s="4">
        <v>6.2176666666666698</v>
      </c>
      <c r="N52" s="4">
        <v>5.1935913978494659</v>
      </c>
      <c r="O52" s="4">
        <v>0.87</v>
      </c>
      <c r="P52" s="4">
        <v>15.945545085173592</v>
      </c>
      <c r="Q52" s="4">
        <f>H52*10000000*D52/E52</f>
        <v>21000000</v>
      </c>
      <c r="R52" s="4">
        <f>I52*10000000*D52/E52</f>
        <v>4741935.4838709719</v>
      </c>
      <c r="S52" s="4">
        <f>J52*10000000*D52/E52</f>
        <v>93912903.22580643</v>
      </c>
      <c r="T52" s="4">
        <f>K52*10000000*D52/E52</f>
        <v>835483.8709677424</v>
      </c>
      <c r="U52" s="4">
        <f>L52*10000000*D52/E52</f>
        <v>41633783.211932026</v>
      </c>
      <c r="V52" s="4">
        <f>M52*10000000*D52/E52</f>
        <v>14039892.473118288</v>
      </c>
      <c r="W52" s="4">
        <f>N52*10000000*D52/E52</f>
        <v>11727464.446756858</v>
      </c>
      <c r="X52" s="4">
        <f>O52*10000000*D52/E52</f>
        <v>1964516.1290322582</v>
      </c>
      <c r="Y52" s="4">
        <f>P52*10000000*D52/E52</f>
        <v>36006069.547166176</v>
      </c>
    </row>
    <row r="53" spans="1:25" x14ac:dyDescent="0.25">
      <c r="A53" s="9">
        <v>64</v>
      </c>
      <c r="B53" s="10" t="s">
        <v>31</v>
      </c>
      <c r="C53" s="12">
        <v>2016</v>
      </c>
      <c r="D53" s="9">
        <v>7</v>
      </c>
      <c r="E53" s="26">
        <v>31</v>
      </c>
      <c r="F53" s="4">
        <v>100.02462142925962</v>
      </c>
      <c r="G53" s="4">
        <f t="shared" si="0"/>
        <v>225862048.38865077</v>
      </c>
      <c r="H53" s="4">
        <v>9.3000000000000007</v>
      </c>
      <c r="I53" s="4">
        <v>2.1000000000000019</v>
      </c>
      <c r="J53" s="4">
        <v>41.589999999999996</v>
      </c>
      <c r="K53" s="4">
        <v>0.37000000000000022</v>
      </c>
      <c r="L53" s="4">
        <v>18.437818279569896</v>
      </c>
      <c r="M53" s="4">
        <v>6.2176666666666698</v>
      </c>
      <c r="N53" s="4">
        <v>5.1935913978494659</v>
      </c>
      <c r="O53" s="4">
        <v>0.87</v>
      </c>
      <c r="P53" s="4">
        <v>15.945545085173592</v>
      </c>
      <c r="Q53" s="4">
        <f>H53*10000000*D53/E53</f>
        <v>21000000</v>
      </c>
      <c r="R53" s="4">
        <f>I53*10000000*D53/E53</f>
        <v>4741935.4838709719</v>
      </c>
      <c r="S53" s="4">
        <f>J53*10000000*D53/E53</f>
        <v>93912903.22580643</v>
      </c>
      <c r="T53" s="4">
        <f>K53*10000000*D53/E53</f>
        <v>835483.8709677424</v>
      </c>
      <c r="U53" s="4">
        <f>L53*10000000*D53/E53</f>
        <v>41633783.211932026</v>
      </c>
      <c r="V53" s="4">
        <f>M53*10000000*D53/E53</f>
        <v>14039892.473118288</v>
      </c>
      <c r="W53" s="4">
        <f>N53*10000000*D53/E53</f>
        <v>11727464.446756858</v>
      </c>
      <c r="X53" s="4">
        <f>O53*10000000*D53/E53</f>
        <v>1964516.1290322582</v>
      </c>
      <c r="Y53" s="4">
        <f>P53*10000000*D53/E53</f>
        <v>36006069.547166176</v>
      </c>
    </row>
    <row r="54" spans="1:25" x14ac:dyDescent="0.25">
      <c r="A54" s="9">
        <v>65</v>
      </c>
      <c r="B54" s="10" t="s">
        <v>31</v>
      </c>
      <c r="C54" s="12">
        <v>2016</v>
      </c>
      <c r="D54" s="9">
        <v>7</v>
      </c>
      <c r="E54" s="26">
        <v>31</v>
      </c>
      <c r="F54" s="4">
        <v>100.02462142925962</v>
      </c>
      <c r="G54" s="4">
        <f t="shared" si="0"/>
        <v>225862048.38865077</v>
      </c>
      <c r="H54" s="4">
        <v>9.3000000000000007</v>
      </c>
      <c r="I54" s="4">
        <v>2.1000000000000019</v>
      </c>
      <c r="J54" s="4">
        <v>41.589999999999996</v>
      </c>
      <c r="K54" s="4">
        <v>0.37000000000000022</v>
      </c>
      <c r="L54" s="4">
        <v>18.437818279569896</v>
      </c>
      <c r="M54" s="4">
        <v>6.2176666666666698</v>
      </c>
      <c r="N54" s="4">
        <v>5.1935913978494659</v>
      </c>
      <c r="O54" s="4">
        <v>0.87</v>
      </c>
      <c r="P54" s="4">
        <v>15.945545085173592</v>
      </c>
      <c r="Q54" s="4">
        <f>H54*10000000*D54/E54</f>
        <v>21000000</v>
      </c>
      <c r="R54" s="4">
        <f>I54*10000000*D54/E54</f>
        <v>4741935.4838709719</v>
      </c>
      <c r="S54" s="4">
        <f>J54*10000000*D54/E54</f>
        <v>93912903.22580643</v>
      </c>
      <c r="T54" s="4">
        <f>K54*10000000*D54/E54</f>
        <v>835483.8709677424</v>
      </c>
      <c r="U54" s="4">
        <f>L54*10000000*D54/E54</f>
        <v>41633783.211932026</v>
      </c>
      <c r="V54" s="4">
        <f>M54*10000000*D54/E54</f>
        <v>14039892.473118288</v>
      </c>
      <c r="W54" s="4">
        <f>N54*10000000*D54/E54</f>
        <v>11727464.446756858</v>
      </c>
      <c r="X54" s="4">
        <f>O54*10000000*D54/E54</f>
        <v>1964516.1290322582</v>
      </c>
      <c r="Y54" s="4">
        <f>P54*10000000*D54/E54</f>
        <v>36006069.547166176</v>
      </c>
    </row>
    <row r="55" spans="1:25" x14ac:dyDescent="0.25">
      <c r="A55" s="9">
        <v>66</v>
      </c>
      <c r="B55" s="10" t="s">
        <v>31</v>
      </c>
      <c r="C55" s="12">
        <v>2016</v>
      </c>
      <c r="D55" s="9">
        <v>5</v>
      </c>
      <c r="E55" s="26">
        <v>31</v>
      </c>
      <c r="F55" s="4">
        <v>100.02462142925962</v>
      </c>
      <c r="G55" s="4">
        <f t="shared" si="0"/>
        <v>161330034.56332198</v>
      </c>
      <c r="H55" s="4">
        <v>9.3000000000000007</v>
      </c>
      <c r="I55" s="4">
        <v>2.1000000000000019</v>
      </c>
      <c r="J55" s="4">
        <v>41.589999999999996</v>
      </c>
      <c r="K55" s="4">
        <v>0.37000000000000022</v>
      </c>
      <c r="L55" s="4">
        <v>18.437818279569896</v>
      </c>
      <c r="M55" s="4">
        <v>6.2176666666666698</v>
      </c>
      <c r="N55" s="4">
        <v>5.1935913978494659</v>
      </c>
      <c r="O55" s="4">
        <v>0.87</v>
      </c>
      <c r="P55" s="4">
        <v>15.945545085173592</v>
      </c>
      <c r="Q55" s="4">
        <f>H55*10000000*D55/E55</f>
        <v>15000000</v>
      </c>
      <c r="R55" s="4">
        <f>I55*10000000*D55/E55</f>
        <v>3387096.7741935514</v>
      </c>
      <c r="S55" s="4">
        <f>J55*10000000*D55/E55</f>
        <v>67080645.161290318</v>
      </c>
      <c r="T55" s="4">
        <f>K55*10000000*D55/E55</f>
        <v>596774.1935483875</v>
      </c>
      <c r="U55" s="4">
        <f>L55*10000000*D55/E55</f>
        <v>29738416.579951447</v>
      </c>
      <c r="V55" s="4">
        <f>M55*10000000*D55/E55</f>
        <v>10028494.623655919</v>
      </c>
      <c r="W55" s="4">
        <f>N55*10000000*D55/E55</f>
        <v>8376760.319112041</v>
      </c>
      <c r="X55" s="4">
        <f>O55*10000000*D55/E55</f>
        <v>1403225.8064516129</v>
      </c>
      <c r="Y55" s="4">
        <f>P55*10000000*D55/E55</f>
        <v>25718621.105118699</v>
      </c>
    </row>
    <row r="56" spans="1:25" x14ac:dyDescent="0.25">
      <c r="A56" s="9">
        <v>66</v>
      </c>
      <c r="B56" s="10" t="s">
        <v>32</v>
      </c>
      <c r="C56" s="12">
        <v>2016</v>
      </c>
      <c r="D56" s="9">
        <v>2</v>
      </c>
      <c r="E56" s="26">
        <v>30</v>
      </c>
      <c r="F56" s="4">
        <v>56.848241379310373</v>
      </c>
      <c r="G56" s="4">
        <f t="shared" si="0"/>
        <v>37898827.586206913</v>
      </c>
      <c r="H56" s="4">
        <v>5.2051962551875395</v>
      </c>
      <c r="I56" s="4">
        <v>0.87189217004816444</v>
      </c>
      <c r="J56" s="4">
        <v>24.308353700942821</v>
      </c>
      <c r="K56" s="4">
        <v>3.487568680192657E-2</v>
      </c>
      <c r="L56" s="4">
        <v>16.514509592882295</v>
      </c>
      <c r="M56" s="4">
        <v>5.6934558704145113</v>
      </c>
      <c r="N56" s="4">
        <v>4.2199581030331164</v>
      </c>
      <c r="O56" s="4">
        <v>0</v>
      </c>
      <c r="P56" s="4">
        <v>0</v>
      </c>
      <c r="Q56" s="4">
        <f>H56*10000000*D56/E56</f>
        <v>3470130.8367916932</v>
      </c>
      <c r="R56" s="4">
        <f>I56*10000000*D56/E56</f>
        <v>581261.44669877621</v>
      </c>
      <c r="S56" s="4">
        <f>J56*10000000*D56/E56</f>
        <v>16205569.133961881</v>
      </c>
      <c r="T56" s="4">
        <f>K56*10000000*D56/E56</f>
        <v>23250.457867951049</v>
      </c>
      <c r="U56" s="4">
        <f>L56*10000000*D56/E56</f>
        <v>11009673.061921529</v>
      </c>
      <c r="V56" s="4">
        <f>M56*10000000*D56/E56</f>
        <v>3795637.2469430072</v>
      </c>
      <c r="W56" s="4">
        <f>N56*10000000*D56/E56</f>
        <v>2813305.4020220777</v>
      </c>
      <c r="X56" s="4">
        <f>O56*10000000*D56/E56</f>
        <v>0</v>
      </c>
      <c r="Y56" s="4">
        <f>P56*10000000*D56/E56</f>
        <v>0</v>
      </c>
    </row>
    <row r="57" spans="1:25" x14ac:dyDescent="0.25">
      <c r="A57" s="9">
        <v>66</v>
      </c>
      <c r="B57" s="10"/>
      <c r="C57" s="12"/>
      <c r="E57" s="26"/>
      <c r="F57" s="4"/>
      <c r="G57" s="4">
        <f>SUM(G55:G56)</f>
        <v>199228862.14952889</v>
      </c>
      <c r="H57" s="4"/>
      <c r="I57" s="4"/>
      <c r="J57" s="4"/>
      <c r="K57" s="4"/>
      <c r="L57" s="4"/>
      <c r="M57" s="4"/>
      <c r="N57" s="4"/>
      <c r="O57" s="4"/>
      <c r="P57" s="4"/>
      <c r="Q57" s="4">
        <f t="shared" ref="Q57:Y57" si="10">SUM(Q55:Q56)</f>
        <v>18470130.836791694</v>
      </c>
      <c r="R57" s="4">
        <f t="shared" si="10"/>
        <v>3968358.2208923278</v>
      </c>
      <c r="S57" s="4">
        <f t="shared" si="10"/>
        <v>83286214.295252204</v>
      </c>
      <c r="T57" s="4">
        <f t="shared" si="10"/>
        <v>620024.65141633851</v>
      </c>
      <c r="U57" s="4">
        <f t="shared" si="10"/>
        <v>40748089.641872972</v>
      </c>
      <c r="V57" s="4">
        <f t="shared" si="10"/>
        <v>13824131.870598927</v>
      </c>
      <c r="W57" s="4">
        <f t="shared" si="10"/>
        <v>11190065.721134119</v>
      </c>
      <c r="X57" s="4">
        <f t="shared" si="10"/>
        <v>1403225.8064516129</v>
      </c>
      <c r="Y57" s="4">
        <f t="shared" si="10"/>
        <v>25718621.105118699</v>
      </c>
    </row>
    <row r="58" spans="1:25" x14ac:dyDescent="0.25">
      <c r="A58" s="9">
        <v>67</v>
      </c>
      <c r="B58" s="10" t="s">
        <v>32</v>
      </c>
      <c r="C58" s="12">
        <v>2016</v>
      </c>
      <c r="D58" s="9">
        <v>7</v>
      </c>
      <c r="E58" s="26">
        <v>30</v>
      </c>
      <c r="F58" s="4">
        <v>56.848241379310373</v>
      </c>
      <c r="G58" s="4">
        <f t="shared" si="0"/>
        <v>132645896.5517242</v>
      </c>
      <c r="H58" s="4">
        <v>5.2051962551875395</v>
      </c>
      <c r="I58" s="4">
        <v>0.87189217004816444</v>
      </c>
      <c r="J58" s="4">
        <v>24.308353700942821</v>
      </c>
      <c r="K58" s="4">
        <v>3.487568680192657E-2</v>
      </c>
      <c r="L58" s="4">
        <v>16.514509592882295</v>
      </c>
      <c r="M58" s="4">
        <v>5.6934558704145113</v>
      </c>
      <c r="N58" s="4">
        <v>4.2199581030331164</v>
      </c>
      <c r="O58" s="4">
        <v>0</v>
      </c>
      <c r="P58" s="4">
        <v>0</v>
      </c>
      <c r="Q58" s="4">
        <f>H58*10000000*D58/E58</f>
        <v>12145457.928770926</v>
      </c>
      <c r="R58" s="4">
        <f>I58*10000000*D58/E58</f>
        <v>2034415.0634457169</v>
      </c>
      <c r="S58" s="4">
        <f>J58*10000000*D58/E58</f>
        <v>56719491.968866579</v>
      </c>
      <c r="T58" s="4">
        <f>K58*10000000*D58/E58</f>
        <v>81376.602537828672</v>
      </c>
      <c r="U58" s="4">
        <f>L58*10000000*D58/E58</f>
        <v>38533855.716725349</v>
      </c>
      <c r="V58" s="4">
        <f>M58*10000000*D58/E58</f>
        <v>13284730.364300525</v>
      </c>
      <c r="W58" s="4">
        <f>N58*10000000*D58/E58</f>
        <v>9846568.9070772734</v>
      </c>
      <c r="X58" s="4">
        <f>O58*10000000*D58/E58</f>
        <v>0</v>
      </c>
      <c r="Y58" s="4">
        <f>P58*10000000*D58/E58</f>
        <v>0</v>
      </c>
    </row>
    <row r="59" spans="1:25" x14ac:dyDescent="0.25">
      <c r="A59" s="9">
        <v>68</v>
      </c>
      <c r="B59" s="10" t="s">
        <v>32</v>
      </c>
      <c r="C59" s="12">
        <v>2016</v>
      </c>
      <c r="D59" s="9">
        <v>7</v>
      </c>
      <c r="E59" s="26">
        <v>30</v>
      </c>
      <c r="F59" s="4">
        <v>56.848241379310373</v>
      </c>
      <c r="G59" s="4">
        <f t="shared" si="0"/>
        <v>132645896.5517242</v>
      </c>
      <c r="H59" s="4">
        <v>5.2051962551875395</v>
      </c>
      <c r="I59" s="4">
        <v>0.87189217004816444</v>
      </c>
      <c r="J59" s="4">
        <v>24.308353700942821</v>
      </c>
      <c r="K59" s="4">
        <v>3.487568680192657E-2</v>
      </c>
      <c r="L59" s="4">
        <v>16.514509592882295</v>
      </c>
      <c r="M59" s="4">
        <v>5.6934558704145113</v>
      </c>
      <c r="N59" s="4">
        <v>4.2199581030331164</v>
      </c>
      <c r="O59" s="4">
        <v>0</v>
      </c>
      <c r="P59" s="4">
        <v>0</v>
      </c>
      <c r="Q59" s="4">
        <f>H59*10000000*D59/E59</f>
        <v>12145457.928770926</v>
      </c>
      <c r="R59" s="4">
        <f>I59*10000000*D59/E59</f>
        <v>2034415.0634457169</v>
      </c>
      <c r="S59" s="4">
        <f>J59*10000000*D59/E59</f>
        <v>56719491.968866579</v>
      </c>
      <c r="T59" s="4">
        <f>K59*10000000*D59/E59</f>
        <v>81376.602537828672</v>
      </c>
      <c r="U59" s="4">
        <f>L59*10000000*D59/E59</f>
        <v>38533855.716725349</v>
      </c>
      <c r="V59" s="4">
        <f>M59*10000000*D59/E59</f>
        <v>13284730.364300525</v>
      </c>
      <c r="W59" s="4">
        <f>N59*10000000*D59/E59</f>
        <v>9846568.9070772734</v>
      </c>
      <c r="X59" s="4">
        <f>O59*10000000*D59/E59</f>
        <v>0</v>
      </c>
      <c r="Y59" s="4">
        <f>P59*10000000*D59/E59</f>
        <v>0</v>
      </c>
    </row>
    <row r="60" spans="1:25" x14ac:dyDescent="0.25">
      <c r="A60" s="9">
        <v>69</v>
      </c>
      <c r="B60" s="10" t="s">
        <v>32</v>
      </c>
      <c r="C60" s="12">
        <v>2016</v>
      </c>
      <c r="D60" s="9">
        <v>7</v>
      </c>
      <c r="E60" s="26">
        <v>30</v>
      </c>
      <c r="F60" s="4">
        <v>56.848241379310373</v>
      </c>
      <c r="G60" s="4">
        <f t="shared" si="0"/>
        <v>132645896.5517242</v>
      </c>
      <c r="H60" s="4">
        <v>5.2051962551875395</v>
      </c>
      <c r="I60" s="4">
        <v>0.87189217004816444</v>
      </c>
      <c r="J60" s="4">
        <v>24.308353700942821</v>
      </c>
      <c r="K60" s="4">
        <v>3.487568680192657E-2</v>
      </c>
      <c r="L60" s="4">
        <v>16.514509592882295</v>
      </c>
      <c r="M60" s="4">
        <v>5.6934558704145113</v>
      </c>
      <c r="N60" s="4">
        <v>4.2199581030331164</v>
      </c>
      <c r="O60" s="4">
        <v>0</v>
      </c>
      <c r="P60" s="4">
        <v>0</v>
      </c>
      <c r="Q60" s="4">
        <f>H60*10000000*D60/E60</f>
        <v>12145457.928770926</v>
      </c>
      <c r="R60" s="4">
        <f>I60*10000000*D60/E60</f>
        <v>2034415.0634457169</v>
      </c>
      <c r="S60" s="4">
        <f>J60*10000000*D60/E60</f>
        <v>56719491.968866579</v>
      </c>
      <c r="T60" s="4">
        <f>K60*10000000*D60/E60</f>
        <v>81376.602537828672</v>
      </c>
      <c r="U60" s="4">
        <f>L60*10000000*D60/E60</f>
        <v>38533855.716725349</v>
      </c>
      <c r="V60" s="4">
        <f>M60*10000000*D60/E60</f>
        <v>13284730.364300525</v>
      </c>
      <c r="W60" s="4">
        <f>N60*10000000*D60/E60</f>
        <v>9846568.9070772734</v>
      </c>
      <c r="X60" s="4">
        <f>O60*10000000*D60/E60</f>
        <v>0</v>
      </c>
      <c r="Y60" s="4">
        <f>P60*10000000*D60/E60</f>
        <v>0</v>
      </c>
    </row>
    <row r="61" spans="1:25" x14ac:dyDescent="0.25">
      <c r="A61" s="9">
        <v>70</v>
      </c>
      <c r="B61" s="10" t="s">
        <v>32</v>
      </c>
      <c r="C61" s="12">
        <v>2016</v>
      </c>
      <c r="D61" s="9">
        <v>7</v>
      </c>
      <c r="E61" s="26">
        <v>30</v>
      </c>
      <c r="F61" s="4">
        <v>56.848241379310373</v>
      </c>
      <c r="G61" s="4">
        <f t="shared" si="0"/>
        <v>132645896.5517242</v>
      </c>
      <c r="H61" s="4">
        <v>5.2051962551875395</v>
      </c>
      <c r="I61" s="4">
        <v>0.87189217004816444</v>
      </c>
      <c r="J61" s="4">
        <v>24.308353700942821</v>
      </c>
      <c r="K61" s="4">
        <v>3.487568680192657E-2</v>
      </c>
      <c r="L61" s="4">
        <v>16.514509592882295</v>
      </c>
      <c r="M61" s="4">
        <v>5.6934558704145113</v>
      </c>
      <c r="N61" s="4">
        <v>4.2199581030331164</v>
      </c>
      <c r="O61" s="4">
        <v>0</v>
      </c>
      <c r="P61" s="4">
        <v>0</v>
      </c>
      <c r="Q61" s="4">
        <f>H61*10000000*D61/E61</f>
        <v>12145457.928770926</v>
      </c>
      <c r="R61" s="4">
        <f>I61*10000000*D61/E61</f>
        <v>2034415.0634457169</v>
      </c>
      <c r="S61" s="4">
        <f>J61*10000000*D61/E61</f>
        <v>56719491.968866579</v>
      </c>
      <c r="T61" s="4">
        <f>K61*10000000*D61/E61</f>
        <v>81376.602537828672</v>
      </c>
      <c r="U61" s="4">
        <f>L61*10000000*D61/E61</f>
        <v>38533855.716725349</v>
      </c>
      <c r="V61" s="4">
        <f>M61*10000000*D61/E61</f>
        <v>13284730.364300525</v>
      </c>
      <c r="W61" s="4">
        <f>N61*10000000*D61/E61</f>
        <v>9846568.9070772734</v>
      </c>
      <c r="X61" s="4">
        <f>O61*10000000*D61/E61</f>
        <v>0</v>
      </c>
      <c r="Y61" s="4">
        <f>P61*10000000*D61/E61</f>
        <v>0</v>
      </c>
    </row>
    <row r="62" spans="1:25" x14ac:dyDescent="0.25">
      <c r="A62" s="9">
        <v>71</v>
      </c>
      <c r="B62" s="10" t="s">
        <v>33</v>
      </c>
      <c r="C62" s="12">
        <v>2016</v>
      </c>
      <c r="D62" s="9">
        <v>7</v>
      </c>
      <c r="E62" s="26">
        <v>31</v>
      </c>
      <c r="F62" s="4">
        <v>78.057000000000002</v>
      </c>
      <c r="G62" s="4">
        <f t="shared" si="0"/>
        <v>176257741.93548387</v>
      </c>
      <c r="H62" s="4">
        <v>1.37</v>
      </c>
      <c r="I62" s="4">
        <v>0.76999999999999946</v>
      </c>
      <c r="J62" s="4">
        <v>31.680000000000017</v>
      </c>
      <c r="K62" s="4">
        <v>0.79000000000000059</v>
      </c>
      <c r="L62" s="4">
        <v>23.649999999999995</v>
      </c>
      <c r="M62" s="4">
        <v>6.8000000000000025</v>
      </c>
      <c r="N62" s="4">
        <v>6.9099999999999948</v>
      </c>
      <c r="O62" s="4">
        <v>1.1000000000000001</v>
      </c>
      <c r="P62" s="4">
        <v>4.987000000000009</v>
      </c>
      <c r="Q62" s="4">
        <f>H62*10000000*D62/E62</f>
        <v>3093548.3870967748</v>
      </c>
      <c r="R62" s="4">
        <f>I62*10000000*D62/E62</f>
        <v>1738709.6774193537</v>
      </c>
      <c r="S62" s="4">
        <f>J62*10000000*D62/E62</f>
        <v>71535483.87096779</v>
      </c>
      <c r="T62" s="4">
        <f>K62*10000000*D62/E62</f>
        <v>1783870.9677419367</v>
      </c>
      <c r="U62" s="4">
        <f>L62*10000000*D62/E62</f>
        <v>53403225.806451596</v>
      </c>
      <c r="V62" s="4">
        <f>M62*10000000*D62/E62</f>
        <v>15354838.709677426</v>
      </c>
      <c r="W62" s="4">
        <f>N62*10000000*D62/E62</f>
        <v>15603225.806451604</v>
      </c>
      <c r="X62" s="4">
        <f>O62*10000000*D62/E62</f>
        <v>2483870.9677419355</v>
      </c>
      <c r="Y62" s="4">
        <f>P62*10000000*D62/E62</f>
        <v>11260967.741935503</v>
      </c>
    </row>
    <row r="63" spans="1:25" x14ac:dyDescent="0.25">
      <c r="A63" s="9">
        <v>72</v>
      </c>
      <c r="B63" s="10" t="s">
        <v>33</v>
      </c>
      <c r="C63" s="12">
        <v>2016</v>
      </c>
      <c r="D63" s="9">
        <v>7</v>
      </c>
      <c r="E63" s="26">
        <v>31</v>
      </c>
      <c r="F63" s="4">
        <v>78.057000000000002</v>
      </c>
      <c r="G63" s="4">
        <f t="shared" si="0"/>
        <v>176257741.93548387</v>
      </c>
      <c r="H63" s="4">
        <v>1.37</v>
      </c>
      <c r="I63" s="4">
        <v>0.76999999999999946</v>
      </c>
      <c r="J63" s="4">
        <v>31.680000000000017</v>
      </c>
      <c r="K63" s="4">
        <v>0.79000000000000059</v>
      </c>
      <c r="L63" s="4">
        <v>23.649999999999995</v>
      </c>
      <c r="M63" s="4">
        <v>6.8000000000000025</v>
      </c>
      <c r="N63" s="4">
        <v>6.9099999999999948</v>
      </c>
      <c r="O63" s="4">
        <v>1.1000000000000001</v>
      </c>
      <c r="P63" s="4">
        <v>4.987000000000009</v>
      </c>
      <c r="Q63" s="4">
        <f>H63*10000000*D63/E63</f>
        <v>3093548.3870967748</v>
      </c>
      <c r="R63" s="4">
        <f>I63*10000000*D63/E63</f>
        <v>1738709.6774193537</v>
      </c>
      <c r="S63" s="4">
        <f>J63*10000000*D63/E63</f>
        <v>71535483.87096779</v>
      </c>
      <c r="T63" s="4">
        <f>K63*10000000*D63/E63</f>
        <v>1783870.9677419367</v>
      </c>
      <c r="U63" s="4">
        <f>L63*10000000*D63/E63</f>
        <v>53403225.806451596</v>
      </c>
      <c r="V63" s="4">
        <f>M63*10000000*D63/E63</f>
        <v>15354838.709677426</v>
      </c>
      <c r="W63" s="4">
        <f>N63*10000000*D63/E63</f>
        <v>15603225.806451604</v>
      </c>
      <c r="X63" s="4">
        <f>O63*10000000*D63/E63</f>
        <v>2483870.9677419355</v>
      </c>
      <c r="Y63" s="4">
        <f>P63*10000000*D63/E63</f>
        <v>11260967.741935503</v>
      </c>
    </row>
    <row r="64" spans="1:25" x14ac:dyDescent="0.25">
      <c r="A64" s="9">
        <v>73</v>
      </c>
      <c r="B64" s="10" t="s">
        <v>33</v>
      </c>
      <c r="C64" s="12">
        <v>2016</v>
      </c>
      <c r="D64" s="9">
        <v>7</v>
      </c>
      <c r="E64" s="26">
        <v>31</v>
      </c>
      <c r="F64" s="4">
        <v>78.057000000000002</v>
      </c>
      <c r="G64" s="4">
        <f t="shared" si="0"/>
        <v>176257741.93548387</v>
      </c>
      <c r="H64" s="4">
        <v>1.37</v>
      </c>
      <c r="I64" s="4">
        <v>0.76999999999999946</v>
      </c>
      <c r="J64" s="4">
        <v>31.680000000000017</v>
      </c>
      <c r="K64" s="4">
        <v>0.79000000000000059</v>
      </c>
      <c r="L64" s="4">
        <v>23.649999999999995</v>
      </c>
      <c r="M64" s="4">
        <v>6.8000000000000025</v>
      </c>
      <c r="N64" s="4">
        <v>6.9099999999999948</v>
      </c>
      <c r="O64" s="4">
        <v>1.1000000000000001</v>
      </c>
      <c r="P64" s="4">
        <v>4.987000000000009</v>
      </c>
      <c r="Q64" s="4">
        <f>H64*10000000*D64/E64</f>
        <v>3093548.3870967748</v>
      </c>
      <c r="R64" s="4">
        <f>I64*10000000*D64/E64</f>
        <v>1738709.6774193537</v>
      </c>
      <c r="S64" s="4">
        <f>J64*10000000*D64/E64</f>
        <v>71535483.87096779</v>
      </c>
      <c r="T64" s="4">
        <f>K64*10000000*D64/E64</f>
        <v>1783870.9677419367</v>
      </c>
      <c r="U64" s="4">
        <f>L64*10000000*D64/E64</f>
        <v>53403225.806451596</v>
      </c>
      <c r="V64" s="4">
        <f>M64*10000000*D64/E64</f>
        <v>15354838.709677426</v>
      </c>
      <c r="W64" s="4">
        <f>N64*10000000*D64/E64</f>
        <v>15603225.806451604</v>
      </c>
      <c r="X64" s="4">
        <f>O64*10000000*D64/E64</f>
        <v>2483870.9677419355</v>
      </c>
      <c r="Y64" s="4">
        <f>P64*10000000*D64/E64</f>
        <v>11260967.741935503</v>
      </c>
    </row>
    <row r="65" spans="1:25" x14ac:dyDescent="0.25">
      <c r="A65" s="9">
        <v>74</v>
      </c>
      <c r="B65" s="10" t="s">
        <v>33</v>
      </c>
      <c r="C65" s="12">
        <v>2016</v>
      </c>
      <c r="D65" s="9">
        <v>7</v>
      </c>
      <c r="E65" s="26">
        <v>31</v>
      </c>
      <c r="F65" s="4">
        <v>78.057000000000002</v>
      </c>
      <c r="G65" s="4">
        <f t="shared" si="0"/>
        <v>176257741.93548387</v>
      </c>
      <c r="H65" s="4">
        <v>1.37</v>
      </c>
      <c r="I65" s="4">
        <v>0.76999999999999946</v>
      </c>
      <c r="J65" s="4">
        <v>31.680000000000017</v>
      </c>
      <c r="K65" s="4">
        <v>0.79000000000000059</v>
      </c>
      <c r="L65" s="4">
        <v>23.649999999999995</v>
      </c>
      <c r="M65" s="4">
        <v>6.8000000000000025</v>
      </c>
      <c r="N65" s="4">
        <v>6.9099999999999948</v>
      </c>
      <c r="O65" s="4">
        <v>1.1000000000000001</v>
      </c>
      <c r="P65" s="4">
        <v>4.987000000000009</v>
      </c>
      <c r="Q65" s="4">
        <f>H65*10000000*D65/E65</f>
        <v>3093548.3870967748</v>
      </c>
      <c r="R65" s="4">
        <f>I65*10000000*D65/E65</f>
        <v>1738709.6774193537</v>
      </c>
      <c r="S65" s="4">
        <f>J65*10000000*D65/E65</f>
        <v>71535483.87096779</v>
      </c>
      <c r="T65" s="4">
        <f>K65*10000000*D65/E65</f>
        <v>1783870.9677419367</v>
      </c>
      <c r="U65" s="4">
        <f>L65*10000000*D65/E65</f>
        <v>53403225.806451596</v>
      </c>
      <c r="V65" s="4">
        <f>M65*10000000*D65/E65</f>
        <v>15354838.709677426</v>
      </c>
      <c r="W65" s="4">
        <f>N65*10000000*D65/E65</f>
        <v>15603225.806451604</v>
      </c>
      <c r="X65" s="4">
        <f>O65*10000000*D65/E65</f>
        <v>2483870.9677419355</v>
      </c>
      <c r="Y65" s="4">
        <f>P65*10000000*D65/E65</f>
        <v>11260967.741935503</v>
      </c>
    </row>
    <row r="66" spans="1:25" x14ac:dyDescent="0.25">
      <c r="A66" s="9">
        <v>75</v>
      </c>
      <c r="B66" s="10" t="s">
        <v>33</v>
      </c>
      <c r="C66" s="12">
        <v>2016</v>
      </c>
      <c r="D66" s="9">
        <v>3</v>
      </c>
      <c r="E66" s="26">
        <v>31</v>
      </c>
      <c r="F66" s="4">
        <v>78.057000000000002</v>
      </c>
      <c r="G66" s="4">
        <f t="shared" si="0"/>
        <v>75539032.258064523</v>
      </c>
      <c r="H66" s="4">
        <v>1.37</v>
      </c>
      <c r="I66" s="4">
        <v>0.76999999999999946</v>
      </c>
      <c r="J66" s="4">
        <v>31.680000000000017</v>
      </c>
      <c r="K66" s="4">
        <v>0.79000000000000059</v>
      </c>
      <c r="L66" s="4">
        <v>23.649999999999995</v>
      </c>
      <c r="M66" s="4">
        <v>6.8000000000000025</v>
      </c>
      <c r="N66" s="4">
        <v>6.9099999999999948</v>
      </c>
      <c r="O66" s="4">
        <v>1.1000000000000001</v>
      </c>
      <c r="P66" s="4">
        <v>4.987000000000009</v>
      </c>
      <c r="Q66" s="4">
        <f>H66*10000000*D66/E66</f>
        <v>1325806.4516129035</v>
      </c>
      <c r="R66" s="4">
        <f>I66*10000000*D66/E66</f>
        <v>745161.29032258014</v>
      </c>
      <c r="S66" s="4">
        <f>J66*10000000*D66/E66</f>
        <v>30658064.516129047</v>
      </c>
      <c r="T66" s="4">
        <f>K66*10000000*D66/E66</f>
        <v>764516.12903225853</v>
      </c>
      <c r="U66" s="4">
        <f>L66*10000000*D66/E66</f>
        <v>22887096.77419354</v>
      </c>
      <c r="V66" s="4">
        <f>M66*10000000*D66/E66</f>
        <v>6580645.1612903252</v>
      </c>
      <c r="W66" s="4">
        <f>N66*10000000*D66/E66</f>
        <v>6687096.7741935449</v>
      </c>
      <c r="X66" s="4">
        <f>O66*10000000*D66/E66</f>
        <v>1064516.1290322582</v>
      </c>
      <c r="Y66" s="4">
        <f>P66*10000000*D66/E66</f>
        <v>4826129.0322580729</v>
      </c>
    </row>
    <row r="67" spans="1:25" x14ac:dyDescent="0.25">
      <c r="A67" s="9">
        <v>75</v>
      </c>
      <c r="B67" s="10" t="s">
        <v>34</v>
      </c>
      <c r="C67" s="12">
        <v>2016</v>
      </c>
      <c r="D67" s="9">
        <v>4</v>
      </c>
      <c r="E67" s="26">
        <v>30</v>
      </c>
      <c r="F67" s="24">
        <v>42.834216425311411</v>
      </c>
      <c r="G67" s="4">
        <f t="shared" si="0"/>
        <v>57112288.567081884</v>
      </c>
      <c r="H67" s="4">
        <v>1.6627168830166317</v>
      </c>
      <c r="I67" s="4">
        <v>1.4207605065642244</v>
      </c>
      <c r="J67" s="4">
        <v>25.048540773496338</v>
      </c>
      <c r="K67" s="4">
        <v>4.5080625211399251E-2</v>
      </c>
      <c r="L67" s="4">
        <v>7.9712998662186099</v>
      </c>
      <c r="M67" s="4">
        <v>2.7680230607624554</v>
      </c>
      <c r="N67" s="4">
        <v>3.7355159778409486</v>
      </c>
      <c r="O67" s="4">
        <v>0</v>
      </c>
      <c r="P67" s="4">
        <v>0</v>
      </c>
      <c r="Q67" s="4">
        <f>H67*10000000*D67/E67</f>
        <v>2216955.8440221758</v>
      </c>
      <c r="R67" s="4">
        <f>I67*10000000*D67/E67</f>
        <v>1894347.3420856325</v>
      </c>
      <c r="S67" s="4">
        <f>J67*10000000*D67/E67</f>
        <v>33398054.364661787</v>
      </c>
      <c r="T67" s="4">
        <f>K67*10000000*D67/E67</f>
        <v>60107.500281865672</v>
      </c>
      <c r="U67" s="4">
        <f>L67*10000000*D67/E67</f>
        <v>10628399.821624814</v>
      </c>
      <c r="V67" s="4">
        <f>M67*10000000*D67/E67</f>
        <v>3690697.4143499406</v>
      </c>
      <c r="W67" s="4">
        <f>N67*10000000*D67/E67</f>
        <v>4980687.9704545988</v>
      </c>
      <c r="X67" s="4">
        <f>O67*10000000*D67/E67</f>
        <v>0</v>
      </c>
      <c r="Y67" s="4">
        <f>P67*10000000*D67/E67</f>
        <v>0</v>
      </c>
    </row>
    <row r="68" spans="1:25" x14ac:dyDescent="0.25">
      <c r="A68" s="9">
        <v>75</v>
      </c>
      <c r="B68" s="10"/>
      <c r="C68" s="12"/>
      <c r="E68" s="26"/>
      <c r="F68" s="24"/>
      <c r="G68" s="4">
        <f>SUM(G66:G67)</f>
        <v>132651320.82514641</v>
      </c>
      <c r="H68" s="4"/>
      <c r="I68" s="4"/>
      <c r="J68" s="4"/>
      <c r="K68" s="4"/>
      <c r="L68" s="4"/>
      <c r="M68" s="4"/>
      <c r="N68" s="4"/>
      <c r="O68" s="4"/>
      <c r="P68" s="4"/>
      <c r="Q68" s="4">
        <f t="shared" ref="Q68:Y68" si="11">SUM(Q66:Q67)</f>
        <v>3542762.295635079</v>
      </c>
      <c r="R68" s="4">
        <f t="shared" si="11"/>
        <v>2639508.6324082129</v>
      </c>
      <c r="S68" s="4">
        <f t="shared" si="11"/>
        <v>64056118.88079083</v>
      </c>
      <c r="T68" s="4">
        <f t="shared" si="11"/>
        <v>824623.62931412423</v>
      </c>
      <c r="U68" s="4">
        <f t="shared" si="11"/>
        <v>33515496.595818356</v>
      </c>
      <c r="V68" s="4">
        <f t="shared" si="11"/>
        <v>10271342.575640265</v>
      </c>
      <c r="W68" s="4">
        <f t="shared" si="11"/>
        <v>11667784.744648144</v>
      </c>
      <c r="X68" s="4">
        <f t="shared" si="11"/>
        <v>1064516.1290322582</v>
      </c>
      <c r="Y68" s="4">
        <f t="shared" si="11"/>
        <v>4826129.0322580729</v>
      </c>
    </row>
    <row r="69" spans="1:25" x14ac:dyDescent="0.25">
      <c r="A69" s="9">
        <v>76</v>
      </c>
      <c r="B69" s="10" t="s">
        <v>34</v>
      </c>
      <c r="C69" s="12">
        <v>2016</v>
      </c>
      <c r="D69" s="9">
        <v>7</v>
      </c>
      <c r="E69" s="26">
        <v>30</v>
      </c>
      <c r="F69" s="24">
        <v>42.834216425311411</v>
      </c>
      <c r="G69" s="4">
        <f t="shared" si="0"/>
        <v>99946504.992393285</v>
      </c>
      <c r="H69" s="4">
        <v>1.6627168830166317</v>
      </c>
      <c r="I69" s="4">
        <v>1.4207605065642244</v>
      </c>
      <c r="J69" s="4">
        <v>25.048540773496338</v>
      </c>
      <c r="K69" s="4">
        <v>4.5080625211399251E-2</v>
      </c>
      <c r="L69" s="4">
        <v>7.9712998662186099</v>
      </c>
      <c r="M69" s="4">
        <v>2.7680230607624554</v>
      </c>
      <c r="N69" s="4">
        <v>3.7355159778409486</v>
      </c>
      <c r="O69" s="4">
        <v>0</v>
      </c>
      <c r="P69" s="4">
        <v>0</v>
      </c>
      <c r="Q69" s="4">
        <f>H69*10000000*D69/E69</f>
        <v>3879672.7270388077</v>
      </c>
      <c r="R69" s="4">
        <f>I69*10000000*D69/E69</f>
        <v>3315107.8486498571</v>
      </c>
      <c r="S69" s="4">
        <f>J69*10000000*D69/E69</f>
        <v>58446595.13815812</v>
      </c>
      <c r="T69" s="4">
        <f>K69*10000000*D69/E69</f>
        <v>105188.12549326493</v>
      </c>
      <c r="U69" s="4">
        <f>L69*10000000*D69/E69</f>
        <v>18599699.687843423</v>
      </c>
      <c r="V69" s="4">
        <f>M69*10000000*D69/E69</f>
        <v>6458720.4751123954</v>
      </c>
      <c r="W69" s="4">
        <f>N69*10000000*D69/E69</f>
        <v>8716203.9482955467</v>
      </c>
      <c r="X69" s="4">
        <f>O69*10000000*D69/E69</f>
        <v>0</v>
      </c>
      <c r="Y69" s="4">
        <f>P69*10000000*D69/E69</f>
        <v>0</v>
      </c>
    </row>
    <row r="70" spans="1:25" x14ac:dyDescent="0.25">
      <c r="A70" s="9">
        <v>77</v>
      </c>
      <c r="B70" s="10" t="s">
        <v>34</v>
      </c>
      <c r="C70" s="12">
        <v>2016</v>
      </c>
      <c r="D70" s="9">
        <v>7</v>
      </c>
      <c r="E70" s="26">
        <v>30</v>
      </c>
      <c r="F70" s="24">
        <v>42.834216425311411</v>
      </c>
      <c r="G70" s="4">
        <f t="shared" si="0"/>
        <v>99946504.992393285</v>
      </c>
      <c r="H70" s="4">
        <v>1.6627168830166317</v>
      </c>
      <c r="I70" s="4">
        <v>1.4207605065642244</v>
      </c>
      <c r="J70" s="4">
        <v>25.048540773496338</v>
      </c>
      <c r="K70" s="4">
        <v>4.5080625211399251E-2</v>
      </c>
      <c r="L70" s="4">
        <v>7.9712998662186099</v>
      </c>
      <c r="M70" s="4">
        <v>2.7680230607624554</v>
      </c>
      <c r="N70" s="4">
        <v>3.7355159778409486</v>
      </c>
      <c r="O70" s="4">
        <v>0</v>
      </c>
      <c r="P70" s="4">
        <v>0</v>
      </c>
      <c r="Q70" s="4">
        <f>H70*10000000*D70/E70</f>
        <v>3879672.7270388077</v>
      </c>
      <c r="R70" s="4">
        <f>I70*10000000*D70/E70</f>
        <v>3315107.8486498571</v>
      </c>
      <c r="S70" s="4">
        <f>J70*10000000*D70/E70</f>
        <v>58446595.13815812</v>
      </c>
      <c r="T70" s="4">
        <f>K70*10000000*D70/E70</f>
        <v>105188.12549326493</v>
      </c>
      <c r="U70" s="4">
        <f>L70*10000000*D70/E70</f>
        <v>18599699.687843423</v>
      </c>
      <c r="V70" s="4">
        <f>M70*10000000*D70/E70</f>
        <v>6458720.4751123954</v>
      </c>
      <c r="W70" s="4">
        <f>N70*10000000*D70/E70</f>
        <v>8716203.9482955467</v>
      </c>
      <c r="X70" s="4">
        <f>O70*10000000*D70/E70</f>
        <v>0</v>
      </c>
      <c r="Y70" s="4">
        <f>P70*10000000*D70/E70</f>
        <v>0</v>
      </c>
    </row>
    <row r="71" spans="1:25" x14ac:dyDescent="0.25">
      <c r="A71" s="9">
        <v>78</v>
      </c>
      <c r="B71" s="10" t="s">
        <v>34</v>
      </c>
      <c r="C71" s="12">
        <v>2016</v>
      </c>
      <c r="D71" s="9">
        <v>7</v>
      </c>
      <c r="E71" s="26">
        <v>30</v>
      </c>
      <c r="F71" s="24">
        <v>42.834216425311411</v>
      </c>
      <c r="G71" s="4">
        <f t="shared" si="0"/>
        <v>99946504.992393285</v>
      </c>
      <c r="H71" s="4">
        <v>1.6627168830166317</v>
      </c>
      <c r="I71" s="4">
        <v>1.4207605065642244</v>
      </c>
      <c r="J71" s="4">
        <v>25.048540773496338</v>
      </c>
      <c r="K71" s="4">
        <v>4.5080625211399251E-2</v>
      </c>
      <c r="L71" s="4">
        <v>7.9712998662186099</v>
      </c>
      <c r="M71" s="4">
        <v>2.7680230607624554</v>
      </c>
      <c r="N71" s="4">
        <v>3.7355159778409486</v>
      </c>
      <c r="O71" s="4">
        <v>0</v>
      </c>
      <c r="P71" s="4">
        <v>0</v>
      </c>
      <c r="Q71" s="4">
        <f>H71*10000000*D71/E71</f>
        <v>3879672.7270388077</v>
      </c>
      <c r="R71" s="4">
        <f>I71*10000000*D71/E71</f>
        <v>3315107.8486498571</v>
      </c>
      <c r="S71" s="4">
        <f>J71*10000000*D71/E71</f>
        <v>58446595.13815812</v>
      </c>
      <c r="T71" s="4">
        <f>K71*10000000*D71/E71</f>
        <v>105188.12549326493</v>
      </c>
      <c r="U71" s="4">
        <f>L71*10000000*D71/E71</f>
        <v>18599699.687843423</v>
      </c>
      <c r="V71" s="4">
        <f>M71*10000000*D71/E71</f>
        <v>6458720.4751123954</v>
      </c>
      <c r="W71" s="4">
        <f>N71*10000000*D71/E71</f>
        <v>8716203.9482955467</v>
      </c>
      <c r="X71" s="4">
        <f>O71*10000000*D71/E71</f>
        <v>0</v>
      </c>
      <c r="Y71" s="4">
        <f>P71*10000000*D71/E71</f>
        <v>0</v>
      </c>
    </row>
    <row r="72" spans="1:25" x14ac:dyDescent="0.25">
      <c r="A72" s="9">
        <v>79</v>
      </c>
      <c r="B72" s="10" t="s">
        <v>34</v>
      </c>
      <c r="C72" s="12">
        <v>2016</v>
      </c>
      <c r="D72" s="9">
        <v>5</v>
      </c>
      <c r="E72" s="26">
        <v>30</v>
      </c>
      <c r="F72" s="24">
        <v>42.834216425311411</v>
      </c>
      <c r="G72" s="4">
        <f t="shared" si="0"/>
        <v>71390360.708852351</v>
      </c>
      <c r="H72" s="4">
        <v>1.6627168830166317</v>
      </c>
      <c r="I72" s="4">
        <v>1.4207605065642244</v>
      </c>
      <c r="J72" s="4">
        <v>25.048540773496338</v>
      </c>
      <c r="K72" s="4">
        <v>4.5080625211399251E-2</v>
      </c>
      <c r="L72" s="4">
        <v>7.9712998662186099</v>
      </c>
      <c r="M72" s="4">
        <v>2.7680230607624554</v>
      </c>
      <c r="N72" s="4">
        <v>3.7355159778409486</v>
      </c>
      <c r="O72" s="4">
        <v>0</v>
      </c>
      <c r="P72" s="4">
        <v>0</v>
      </c>
      <c r="Q72" s="4">
        <f>H72*10000000*D72/E72</f>
        <v>2771194.8050277191</v>
      </c>
      <c r="R72" s="4">
        <f>I72*10000000*D72/E72</f>
        <v>2367934.1776070404</v>
      </c>
      <c r="S72" s="4">
        <f>J72*10000000*D72/E72</f>
        <v>41747567.955827229</v>
      </c>
      <c r="T72" s="4">
        <f>K72*10000000*D72/E72</f>
        <v>75134.375352332092</v>
      </c>
      <c r="U72" s="4">
        <f>L72*10000000*D72/E72</f>
        <v>13285499.777031016</v>
      </c>
      <c r="V72" s="4">
        <f>M72*10000000*D72/E72</f>
        <v>4613371.7679374255</v>
      </c>
      <c r="W72" s="4">
        <f>N72*10000000*D72/E72</f>
        <v>6225859.9630682478</v>
      </c>
      <c r="X72" s="4">
        <f>O72*10000000*D72/E72</f>
        <v>0</v>
      </c>
      <c r="Y72" s="4">
        <f>P72*10000000*D72/E72</f>
        <v>0</v>
      </c>
    </row>
    <row r="73" spans="1:25" x14ac:dyDescent="0.25">
      <c r="A73" s="9" t="s">
        <v>35</v>
      </c>
      <c r="B73" s="10" t="s">
        <v>35</v>
      </c>
      <c r="C73" s="12" t="s">
        <v>35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8BC4-B9A8-4E79-A77C-997AECB8CEDC}">
  <dimension ref="A1:O54"/>
  <sheetViews>
    <sheetView workbookViewId="0">
      <selection activeCell="G6" sqref="G6"/>
    </sheetView>
  </sheetViews>
  <sheetFormatPr defaultRowHeight="14.3" x14ac:dyDescent="0.25"/>
  <cols>
    <col min="6" max="6" width="23.375" customWidth="1"/>
  </cols>
  <sheetData>
    <row r="1" spans="1:15" x14ac:dyDescent="0.25">
      <c r="A1" t="s">
        <v>49</v>
      </c>
      <c r="B1" t="s">
        <v>1</v>
      </c>
      <c r="C1" t="s">
        <v>0</v>
      </c>
      <c r="D1" t="s">
        <v>36</v>
      </c>
      <c r="E1" t="s">
        <v>37</v>
      </c>
      <c r="F1" t="s">
        <v>47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1:15" x14ac:dyDescent="0.25">
      <c r="A2">
        <v>27</v>
      </c>
      <c r="B2" t="s">
        <v>26</v>
      </c>
      <c r="C2">
        <v>2015</v>
      </c>
      <c r="D2">
        <v>4</v>
      </c>
      <c r="E2">
        <v>31</v>
      </c>
      <c r="F2">
        <v>22015194.11957141</v>
      </c>
      <c r="G2">
        <v>27784.542446738207</v>
      </c>
      <c r="H2">
        <v>326840.47850933153</v>
      </c>
      <c r="I2">
        <v>956679.96562893153</v>
      </c>
      <c r="J2">
        <v>120.37387571882233</v>
      </c>
      <c r="K2">
        <v>171261.6251644514</v>
      </c>
      <c r="L2">
        <v>70613.401155568979</v>
      </c>
      <c r="M2">
        <v>648219.0251764002</v>
      </c>
      <c r="N2">
        <v>0</v>
      </c>
      <c r="O2">
        <v>0</v>
      </c>
    </row>
    <row r="3" spans="1:15" x14ac:dyDescent="0.25">
      <c r="A3">
        <v>28</v>
      </c>
      <c r="B3" t="s">
        <v>26</v>
      </c>
      <c r="C3">
        <v>2015</v>
      </c>
      <c r="D3">
        <v>7</v>
      </c>
      <c r="E3">
        <v>31</v>
      </c>
      <c r="F3">
        <v>38526589.709249966</v>
      </c>
      <c r="G3">
        <v>48622.949281791865</v>
      </c>
      <c r="H3">
        <v>571970.83739133028</v>
      </c>
      <c r="I3">
        <v>1674189.93985063</v>
      </c>
      <c r="J3">
        <v>210.65428250793906</v>
      </c>
      <c r="K3">
        <v>299707.84403778997</v>
      </c>
      <c r="L3">
        <v>123573.45202224571</v>
      </c>
      <c r="M3">
        <v>1134383.2940587006</v>
      </c>
      <c r="N3">
        <v>0</v>
      </c>
      <c r="O3">
        <v>0</v>
      </c>
    </row>
    <row r="4" spans="1:15" x14ac:dyDescent="0.25">
      <c r="A4">
        <v>29</v>
      </c>
      <c r="B4" t="s">
        <v>26</v>
      </c>
      <c r="C4">
        <v>2015</v>
      </c>
      <c r="D4">
        <v>7</v>
      </c>
      <c r="E4">
        <v>31</v>
      </c>
      <c r="F4">
        <v>38526589.709249966</v>
      </c>
      <c r="G4">
        <v>48622.949281791865</v>
      </c>
      <c r="H4">
        <v>571970.83739133028</v>
      </c>
      <c r="I4">
        <v>1674189.93985063</v>
      </c>
      <c r="J4">
        <v>210.65428250793906</v>
      </c>
      <c r="K4">
        <v>299707.84403778997</v>
      </c>
      <c r="L4">
        <v>123573.45202224571</v>
      </c>
      <c r="M4">
        <v>1134383.2940587006</v>
      </c>
      <c r="N4">
        <v>0</v>
      </c>
      <c r="O4">
        <v>0</v>
      </c>
    </row>
    <row r="5" spans="1:15" x14ac:dyDescent="0.25">
      <c r="A5">
        <v>30</v>
      </c>
      <c r="B5" t="s">
        <v>26</v>
      </c>
      <c r="C5">
        <v>2015</v>
      </c>
      <c r="D5">
        <v>7</v>
      </c>
      <c r="E5">
        <v>31</v>
      </c>
      <c r="F5">
        <v>38526589.709249966</v>
      </c>
      <c r="G5">
        <v>48622.949281791865</v>
      </c>
      <c r="H5">
        <v>571970.83739133028</v>
      </c>
      <c r="I5">
        <v>1674189.93985063</v>
      </c>
      <c r="J5">
        <v>210.65428250793906</v>
      </c>
      <c r="K5">
        <v>299707.84403778997</v>
      </c>
      <c r="L5">
        <v>123573.45202224571</v>
      </c>
      <c r="M5">
        <v>1134383.2940587006</v>
      </c>
      <c r="N5">
        <v>0</v>
      </c>
      <c r="O5">
        <v>0</v>
      </c>
    </row>
    <row r="6" spans="1:15" x14ac:dyDescent="0.25">
      <c r="A6">
        <v>31</v>
      </c>
      <c r="B6" s="11" t="s">
        <v>26</v>
      </c>
      <c r="C6" s="11">
        <v>2015</v>
      </c>
      <c r="D6" s="11">
        <v>7</v>
      </c>
      <c r="E6" s="11">
        <v>31</v>
      </c>
      <c r="F6">
        <v>34656438.304910965</v>
      </c>
      <c r="G6">
        <v>41884.493449125155</v>
      </c>
      <c r="H6">
        <v>531488.90112132847</v>
      </c>
      <c r="I6">
        <v>1469320.972897453</v>
      </c>
      <c r="J6">
        <v>180.76485004151061</v>
      </c>
      <c r="K6">
        <v>261061.60755367813</v>
      </c>
      <c r="L6">
        <v>108297.00432353078</v>
      </c>
      <c r="M6">
        <v>1053410.0862959395</v>
      </c>
      <c r="N6">
        <v>0</v>
      </c>
      <c r="O6">
        <v>0</v>
      </c>
    </row>
    <row r="7" spans="1:15" x14ac:dyDescent="0.25">
      <c r="A7">
        <v>32</v>
      </c>
      <c r="B7" t="s">
        <v>27</v>
      </c>
      <c r="C7">
        <v>2015</v>
      </c>
      <c r="D7">
        <v>7</v>
      </c>
      <c r="E7">
        <v>31</v>
      </c>
      <c r="F7">
        <v>11435529.878876952</v>
      </c>
      <c r="G7">
        <v>1453.7584531248945</v>
      </c>
      <c r="H7">
        <v>288597.28350131796</v>
      </c>
      <c r="I7">
        <v>240107.17117838853</v>
      </c>
      <c r="J7">
        <v>1.4282552429400339</v>
      </c>
      <c r="K7">
        <v>29184.188649006977</v>
      </c>
      <c r="L7">
        <v>16638.318131241231</v>
      </c>
      <c r="M7">
        <v>567570.83971937269</v>
      </c>
      <c r="N7">
        <v>0</v>
      </c>
      <c r="O7">
        <v>0</v>
      </c>
    </row>
    <row r="8" spans="1:15" x14ac:dyDescent="0.25">
      <c r="A8">
        <v>33</v>
      </c>
      <c r="B8" t="s">
        <v>27</v>
      </c>
      <c r="C8">
        <v>2015</v>
      </c>
      <c r="D8">
        <v>7</v>
      </c>
      <c r="E8">
        <v>31</v>
      </c>
      <c r="F8">
        <v>11435529.878876952</v>
      </c>
      <c r="G8">
        <v>1453.7584531248945</v>
      </c>
      <c r="H8">
        <v>288597.28350131796</v>
      </c>
      <c r="I8">
        <v>240107.17117838853</v>
      </c>
      <c r="J8">
        <v>1.4282552429400339</v>
      </c>
      <c r="K8">
        <v>29184.188649006977</v>
      </c>
      <c r="L8">
        <v>16638.318131241231</v>
      </c>
      <c r="M8">
        <v>567570.83971937269</v>
      </c>
      <c r="N8">
        <v>0</v>
      </c>
      <c r="O8">
        <v>0</v>
      </c>
    </row>
    <row r="9" spans="1:15" x14ac:dyDescent="0.25">
      <c r="A9">
        <v>34</v>
      </c>
      <c r="B9" t="s">
        <v>27</v>
      </c>
      <c r="C9">
        <v>2015</v>
      </c>
      <c r="D9">
        <v>7</v>
      </c>
      <c r="E9">
        <v>31</v>
      </c>
      <c r="F9">
        <v>11435529.878876952</v>
      </c>
      <c r="G9">
        <v>1453.7584531248945</v>
      </c>
      <c r="H9">
        <v>288597.28350131796</v>
      </c>
      <c r="I9">
        <v>240107.17117838853</v>
      </c>
      <c r="J9">
        <v>1.4282552429400339</v>
      </c>
      <c r="K9">
        <v>29184.188649006977</v>
      </c>
      <c r="L9">
        <v>16638.318131241231</v>
      </c>
      <c r="M9">
        <v>567570.83971937269</v>
      </c>
      <c r="N9">
        <v>0</v>
      </c>
      <c r="O9">
        <v>0</v>
      </c>
    </row>
    <row r="10" spans="1:15" x14ac:dyDescent="0.25">
      <c r="A10">
        <v>35</v>
      </c>
      <c r="B10" t="s">
        <v>27</v>
      </c>
      <c r="C10">
        <v>2015</v>
      </c>
      <c r="D10">
        <v>7</v>
      </c>
      <c r="E10">
        <v>31</v>
      </c>
      <c r="F10">
        <v>11435529.878876952</v>
      </c>
      <c r="G10">
        <v>1453.7584531248945</v>
      </c>
      <c r="H10">
        <v>288597.28350131796</v>
      </c>
      <c r="I10">
        <v>240107.17117838853</v>
      </c>
      <c r="J10">
        <v>1.4282552429400339</v>
      </c>
      <c r="K10">
        <v>29184.188649006977</v>
      </c>
      <c r="L10">
        <v>16638.318131241231</v>
      </c>
      <c r="M10">
        <v>567570.83971937269</v>
      </c>
      <c r="N10">
        <v>0</v>
      </c>
      <c r="O10">
        <v>0</v>
      </c>
    </row>
    <row r="11" spans="1:15" x14ac:dyDescent="0.25">
      <c r="A11">
        <v>36</v>
      </c>
      <c r="B11" s="11" t="s">
        <v>27</v>
      </c>
      <c r="C11" s="11">
        <v>2015</v>
      </c>
      <c r="D11" s="11">
        <v>7</v>
      </c>
      <c r="E11" s="11">
        <v>31</v>
      </c>
      <c r="F11">
        <v>163691260.69222841</v>
      </c>
      <c r="G11">
        <v>646999.29569099692</v>
      </c>
      <c r="H11">
        <v>308544.29976927524</v>
      </c>
      <c r="I11">
        <v>10533210.601179883</v>
      </c>
      <c r="J11">
        <v>101715.75503362541</v>
      </c>
      <c r="K11">
        <v>2738336.6717855274</v>
      </c>
      <c r="L11">
        <v>844464.84115367127</v>
      </c>
      <c r="M11">
        <v>1195854.6046098652</v>
      </c>
      <c r="N11">
        <v>0</v>
      </c>
      <c r="O11">
        <v>0</v>
      </c>
    </row>
    <row r="12" spans="1:15" x14ac:dyDescent="0.25">
      <c r="A12">
        <v>37</v>
      </c>
      <c r="B12" t="s">
        <v>28</v>
      </c>
      <c r="C12">
        <v>2015</v>
      </c>
      <c r="D12">
        <v>7</v>
      </c>
      <c r="E12">
        <v>30</v>
      </c>
      <c r="F12">
        <v>224593553.01756901</v>
      </c>
      <c r="G12">
        <v>905217.51058614557</v>
      </c>
      <c r="H12">
        <v>316523.10627645813</v>
      </c>
      <c r="I12">
        <v>14650451.973180478</v>
      </c>
      <c r="J12">
        <v>142401.48574497836</v>
      </c>
      <c r="K12">
        <v>3821997.6650401358</v>
      </c>
      <c r="L12">
        <v>1175595.4503626435</v>
      </c>
      <c r="M12">
        <v>1447168.1105660624</v>
      </c>
      <c r="N12">
        <v>0</v>
      </c>
      <c r="O12">
        <v>0</v>
      </c>
    </row>
    <row r="13" spans="1:15" x14ac:dyDescent="0.25">
      <c r="A13">
        <v>38</v>
      </c>
      <c r="B13" t="s">
        <v>28</v>
      </c>
      <c r="C13">
        <v>2015</v>
      </c>
      <c r="D13">
        <v>7</v>
      </c>
      <c r="E13">
        <v>30</v>
      </c>
      <c r="F13">
        <v>224593553.01756901</v>
      </c>
      <c r="G13">
        <v>905217.51058614557</v>
      </c>
      <c r="H13">
        <v>316523.10627645813</v>
      </c>
      <c r="I13">
        <v>14650451.973180478</v>
      </c>
      <c r="J13">
        <v>142401.48574497836</v>
      </c>
      <c r="K13">
        <v>3821997.6650401358</v>
      </c>
      <c r="L13">
        <v>1175595.4503626435</v>
      </c>
      <c r="M13">
        <v>1447168.1105660624</v>
      </c>
      <c r="N13">
        <v>0</v>
      </c>
      <c r="O13">
        <v>0</v>
      </c>
    </row>
    <row r="14" spans="1:15" x14ac:dyDescent="0.25">
      <c r="A14">
        <v>39</v>
      </c>
      <c r="B14" t="s">
        <v>28</v>
      </c>
      <c r="C14">
        <v>2015</v>
      </c>
      <c r="D14">
        <v>7</v>
      </c>
      <c r="E14">
        <v>30</v>
      </c>
      <c r="F14">
        <v>224593553.01756901</v>
      </c>
      <c r="G14">
        <v>905217.51058614557</v>
      </c>
      <c r="H14">
        <v>316523.10627645813</v>
      </c>
      <c r="I14">
        <v>14650451.973180478</v>
      </c>
      <c r="J14">
        <v>142401.48574497836</v>
      </c>
      <c r="K14">
        <v>3821997.6650401358</v>
      </c>
      <c r="L14">
        <v>1175595.4503626435</v>
      </c>
      <c r="M14">
        <v>1447168.1105660624</v>
      </c>
      <c r="N14">
        <v>0</v>
      </c>
      <c r="O14">
        <v>0</v>
      </c>
    </row>
    <row r="15" spans="1:15" x14ac:dyDescent="0.25">
      <c r="A15">
        <v>40</v>
      </c>
      <c r="B15" s="11" t="s">
        <v>28</v>
      </c>
      <c r="C15" s="11">
        <v>2015</v>
      </c>
      <c r="D15" s="11">
        <v>7</v>
      </c>
      <c r="E15" s="11">
        <v>30</v>
      </c>
      <c r="F15">
        <v>293006557.70290136</v>
      </c>
      <c r="G15">
        <v>1111916.6096948439</v>
      </c>
      <c r="H15">
        <v>1402400.6464235119</v>
      </c>
      <c r="I15">
        <v>16565802.795973048</v>
      </c>
      <c r="J15">
        <v>414669.8346671398</v>
      </c>
      <c r="K15">
        <v>4542557.8015793748</v>
      </c>
      <c r="L15">
        <v>1346644.097286067</v>
      </c>
      <c r="M15">
        <v>3916663.9846661459</v>
      </c>
      <c r="N15">
        <v>0</v>
      </c>
      <c r="O15">
        <v>0</v>
      </c>
    </row>
    <row r="16" spans="1:15" x14ac:dyDescent="0.25">
      <c r="A16">
        <v>41</v>
      </c>
      <c r="B16" s="27">
        <v>10</v>
      </c>
      <c r="C16">
        <v>2015</v>
      </c>
      <c r="D16">
        <v>7</v>
      </c>
      <c r="E16">
        <v>31</v>
      </c>
      <c r="F16">
        <v>384223897.28334439</v>
      </c>
      <c r="G16">
        <v>1387515.4085064416</v>
      </c>
      <c r="H16">
        <v>2850237.3666195837</v>
      </c>
      <c r="I16">
        <v>19119603.893029805</v>
      </c>
      <c r="J16">
        <v>777694.29989668832</v>
      </c>
      <c r="K16">
        <v>5503304.6502983607</v>
      </c>
      <c r="L16">
        <v>1574708.9598506317</v>
      </c>
      <c r="M16">
        <v>7209325.1501329234</v>
      </c>
      <c r="N16">
        <v>0</v>
      </c>
      <c r="O16">
        <v>0</v>
      </c>
    </row>
    <row r="17" spans="1:15" x14ac:dyDescent="0.25">
      <c r="A17">
        <v>42</v>
      </c>
      <c r="B17" s="27">
        <v>10</v>
      </c>
      <c r="C17">
        <v>2015</v>
      </c>
      <c r="D17">
        <v>7</v>
      </c>
      <c r="E17">
        <v>31</v>
      </c>
      <c r="F17">
        <v>384223897.28334439</v>
      </c>
      <c r="G17">
        <v>1387515.4085064416</v>
      </c>
      <c r="H17">
        <v>2850237.3666195837</v>
      </c>
      <c r="I17">
        <v>19119603.893029805</v>
      </c>
      <c r="J17">
        <v>777694.29989668832</v>
      </c>
      <c r="K17">
        <v>5503304.6502983607</v>
      </c>
      <c r="L17">
        <v>1574708.9598506317</v>
      </c>
      <c r="M17">
        <v>7209325.1501329234</v>
      </c>
      <c r="N17">
        <v>0</v>
      </c>
      <c r="O17">
        <v>0</v>
      </c>
    </row>
    <row r="18" spans="1:15" x14ac:dyDescent="0.25">
      <c r="A18">
        <v>43</v>
      </c>
      <c r="B18" s="27">
        <v>10</v>
      </c>
      <c r="C18">
        <v>2015</v>
      </c>
      <c r="D18">
        <v>7</v>
      </c>
      <c r="E18">
        <v>31</v>
      </c>
      <c r="F18">
        <v>384223897.28334439</v>
      </c>
      <c r="G18">
        <v>1387515.4085064416</v>
      </c>
      <c r="H18">
        <v>2850237.3666195837</v>
      </c>
      <c r="I18">
        <v>19119603.893029805</v>
      </c>
      <c r="J18">
        <v>777694.29989668832</v>
      </c>
      <c r="K18">
        <v>5503304.6502983607</v>
      </c>
      <c r="L18">
        <v>1574708.9598506317</v>
      </c>
      <c r="M18">
        <v>7209325.1501329234</v>
      </c>
      <c r="N18">
        <v>0</v>
      </c>
      <c r="O18">
        <v>0</v>
      </c>
    </row>
    <row r="19" spans="1:15" x14ac:dyDescent="0.25">
      <c r="A19">
        <v>44</v>
      </c>
      <c r="B19" s="27">
        <v>10</v>
      </c>
      <c r="C19">
        <v>2015</v>
      </c>
      <c r="D19">
        <v>7</v>
      </c>
      <c r="E19">
        <v>31</v>
      </c>
      <c r="F19">
        <v>384223897.28334439</v>
      </c>
      <c r="G19">
        <v>1387515.4085064416</v>
      </c>
      <c r="H19">
        <v>2850237.3666195837</v>
      </c>
      <c r="I19">
        <v>19119603.893029805</v>
      </c>
      <c r="J19">
        <v>777694.29989668832</v>
      </c>
      <c r="K19">
        <v>5503304.6502983607</v>
      </c>
      <c r="L19">
        <v>1574708.9598506317</v>
      </c>
      <c r="M19">
        <v>7209325.1501329234</v>
      </c>
      <c r="N19">
        <v>0</v>
      </c>
      <c r="O19">
        <v>0</v>
      </c>
    </row>
    <row r="20" spans="1:15" x14ac:dyDescent="0.25">
      <c r="A20">
        <v>45</v>
      </c>
      <c r="B20" s="27">
        <v>11</v>
      </c>
      <c r="C20">
        <v>2015</v>
      </c>
      <c r="D20">
        <v>7</v>
      </c>
      <c r="E20">
        <v>30</v>
      </c>
      <c r="F20">
        <v>119504514.30444655</v>
      </c>
      <c r="G20">
        <v>984813.60597310937</v>
      </c>
      <c r="H20">
        <v>297609.43145849649</v>
      </c>
      <c r="I20">
        <v>3306827.047609637</v>
      </c>
      <c r="J20">
        <v>39347.744067466687</v>
      </c>
      <c r="K20">
        <v>4564367.3482661061</v>
      </c>
      <c r="L20">
        <v>1539012.1964113847</v>
      </c>
      <c r="M20">
        <v>1218474.0566584556</v>
      </c>
      <c r="N20">
        <v>0</v>
      </c>
      <c r="O20">
        <v>0</v>
      </c>
    </row>
    <row r="21" spans="1:15" x14ac:dyDescent="0.25">
      <c r="A21">
        <v>46</v>
      </c>
      <c r="B21" s="27">
        <v>11</v>
      </c>
      <c r="C21">
        <v>2015</v>
      </c>
      <c r="D21">
        <v>7</v>
      </c>
      <c r="E21">
        <v>30</v>
      </c>
      <c r="F21">
        <v>119504514.30444655</v>
      </c>
      <c r="G21">
        <v>984813.60597310937</v>
      </c>
      <c r="H21">
        <v>297609.43145849649</v>
      </c>
      <c r="I21">
        <v>3306827.047609637</v>
      </c>
      <c r="J21">
        <v>39347.744067466687</v>
      </c>
      <c r="K21">
        <v>4564367.3482661061</v>
      </c>
      <c r="L21">
        <v>1539012.1964113847</v>
      </c>
      <c r="M21">
        <v>1218474.0566584556</v>
      </c>
      <c r="N21">
        <v>0</v>
      </c>
      <c r="O21">
        <v>0</v>
      </c>
    </row>
    <row r="22" spans="1:15" x14ac:dyDescent="0.25">
      <c r="A22">
        <v>47</v>
      </c>
      <c r="B22" s="27">
        <v>11</v>
      </c>
      <c r="C22">
        <v>2015</v>
      </c>
      <c r="D22">
        <v>7</v>
      </c>
      <c r="E22">
        <v>30</v>
      </c>
      <c r="F22">
        <v>119504514.30444655</v>
      </c>
      <c r="G22">
        <v>984813.60597310937</v>
      </c>
      <c r="H22">
        <v>297609.43145849649</v>
      </c>
      <c r="I22">
        <v>3306827.047609637</v>
      </c>
      <c r="J22">
        <v>39347.744067466687</v>
      </c>
      <c r="K22">
        <v>4564367.3482661061</v>
      </c>
      <c r="L22">
        <v>1539012.1964113847</v>
      </c>
      <c r="M22">
        <v>1218474.0566584556</v>
      </c>
      <c r="N22">
        <v>0</v>
      </c>
      <c r="O22">
        <v>0</v>
      </c>
    </row>
    <row r="23" spans="1:15" x14ac:dyDescent="0.25">
      <c r="A23">
        <v>48</v>
      </c>
      <c r="B23" s="27">
        <v>11</v>
      </c>
      <c r="C23">
        <v>2015</v>
      </c>
      <c r="D23">
        <v>7</v>
      </c>
      <c r="E23">
        <v>30</v>
      </c>
      <c r="F23">
        <v>119504514.30444655</v>
      </c>
      <c r="G23">
        <v>984813.60597310937</v>
      </c>
      <c r="H23">
        <v>297609.43145849649</v>
      </c>
      <c r="I23">
        <v>3306827.047609637</v>
      </c>
      <c r="J23">
        <v>39347.744067466687</v>
      </c>
      <c r="K23">
        <v>4564367.3482661061</v>
      </c>
      <c r="L23">
        <v>1539012.1964113847</v>
      </c>
      <c r="M23">
        <v>1218474.0566584556</v>
      </c>
      <c r="N23">
        <v>0</v>
      </c>
      <c r="O23">
        <v>0</v>
      </c>
    </row>
    <row r="24" spans="1:15" x14ac:dyDescent="0.25">
      <c r="A24">
        <v>49</v>
      </c>
      <c r="B24" s="27">
        <v>11</v>
      </c>
      <c r="C24" s="11">
        <v>2015</v>
      </c>
      <c r="D24" s="11">
        <v>7</v>
      </c>
      <c r="E24" s="11">
        <v>30</v>
      </c>
      <c r="F24">
        <v>206314004.55113491</v>
      </c>
      <c r="G24">
        <v>1151940.1908959434</v>
      </c>
      <c r="H24">
        <v>579121.59302554897</v>
      </c>
      <c r="I24">
        <v>10090842.997318178</v>
      </c>
      <c r="J24">
        <v>183388.48130568041</v>
      </c>
      <c r="K24">
        <v>4933742.9503581375</v>
      </c>
      <c r="L24">
        <v>1540836.792489737</v>
      </c>
      <c r="M24">
        <v>2151527.4497202649</v>
      </c>
      <c r="N24">
        <v>0</v>
      </c>
      <c r="O24">
        <v>0</v>
      </c>
    </row>
    <row r="25" spans="1:15" x14ac:dyDescent="0.25">
      <c r="A25">
        <v>50</v>
      </c>
      <c r="B25" s="27">
        <v>12</v>
      </c>
      <c r="C25">
        <v>2015</v>
      </c>
      <c r="D25">
        <v>7</v>
      </c>
      <c r="E25">
        <v>31</v>
      </c>
      <c r="F25">
        <v>241037800.64981025</v>
      </c>
      <c r="G25">
        <v>1218790.8248650772</v>
      </c>
      <c r="H25">
        <v>691726.4576523701</v>
      </c>
      <c r="I25">
        <v>12804449.377201596</v>
      </c>
      <c r="J25">
        <v>241004.77620096592</v>
      </c>
      <c r="K25">
        <v>5081493.1911949497</v>
      </c>
      <c r="L25">
        <v>1541566.6309210781</v>
      </c>
      <c r="M25">
        <v>2524748.8069449891</v>
      </c>
      <c r="N25">
        <v>0</v>
      </c>
      <c r="O25">
        <v>0</v>
      </c>
    </row>
    <row r="26" spans="1:15" x14ac:dyDescent="0.25">
      <c r="A26">
        <v>51</v>
      </c>
      <c r="B26" s="27">
        <v>12</v>
      </c>
      <c r="C26">
        <v>2015</v>
      </c>
      <c r="D26">
        <v>7</v>
      </c>
      <c r="E26">
        <v>31</v>
      </c>
      <c r="F26">
        <v>241037800.64981025</v>
      </c>
      <c r="G26">
        <v>1218790.8248650772</v>
      </c>
      <c r="H26">
        <v>691726.4576523701</v>
      </c>
      <c r="I26">
        <v>12804449.377201596</v>
      </c>
      <c r="J26">
        <v>241004.77620096592</v>
      </c>
      <c r="K26">
        <v>5081493.1911949497</v>
      </c>
      <c r="L26">
        <v>1541566.6309210781</v>
      </c>
      <c r="M26">
        <v>2524748.8069449891</v>
      </c>
      <c r="N26">
        <v>0</v>
      </c>
      <c r="O26">
        <v>0</v>
      </c>
    </row>
    <row r="27" spans="1:15" x14ac:dyDescent="0.25">
      <c r="A27">
        <v>52</v>
      </c>
      <c r="B27" s="27">
        <v>12</v>
      </c>
      <c r="C27">
        <v>2015</v>
      </c>
      <c r="D27">
        <v>7</v>
      </c>
      <c r="E27">
        <v>31</v>
      </c>
      <c r="F27">
        <v>241037800.64981025</v>
      </c>
      <c r="G27">
        <v>1218790.8248650772</v>
      </c>
      <c r="H27">
        <v>691726.4576523701</v>
      </c>
      <c r="I27">
        <v>12804449.377201596</v>
      </c>
      <c r="J27">
        <v>241004.77620096592</v>
      </c>
      <c r="K27">
        <v>5081493.1911949497</v>
      </c>
      <c r="L27">
        <v>1541566.6309210781</v>
      </c>
      <c r="M27">
        <v>2524748.8069449891</v>
      </c>
      <c r="N27">
        <v>0</v>
      </c>
      <c r="O27">
        <v>0</v>
      </c>
    </row>
    <row r="28" spans="1:15" x14ac:dyDescent="0.25">
      <c r="A28">
        <v>53</v>
      </c>
      <c r="B28" s="27">
        <v>12</v>
      </c>
      <c r="C28" s="11">
        <v>2015</v>
      </c>
      <c r="D28" s="11">
        <v>7</v>
      </c>
      <c r="E28" s="11">
        <v>31</v>
      </c>
      <c r="F28">
        <v>220038244.70378155</v>
      </c>
      <c r="G28">
        <v>1153145.5200649167</v>
      </c>
      <c r="H28">
        <v>523509.6817332597</v>
      </c>
      <c r="I28">
        <v>9417003.0113651939</v>
      </c>
      <c r="J28">
        <v>230210.78484400793</v>
      </c>
      <c r="K28">
        <v>5107057.3485493874</v>
      </c>
      <c r="L28">
        <v>1576602.8930542259</v>
      </c>
      <c r="M28">
        <v>2074359.7468961903</v>
      </c>
      <c r="N28">
        <v>174193.54838709679</v>
      </c>
      <c r="O28">
        <v>1747741.9354838727</v>
      </c>
    </row>
    <row r="29" spans="1:15" x14ac:dyDescent="0.25">
      <c r="A29">
        <v>54</v>
      </c>
      <c r="B29" t="s">
        <v>29</v>
      </c>
      <c r="C29">
        <v>2016</v>
      </c>
      <c r="D29">
        <v>7</v>
      </c>
      <c r="E29">
        <v>31</v>
      </c>
      <c r="F29">
        <v>167539354.83870974</v>
      </c>
      <c r="G29">
        <v>989032.25806451589</v>
      </c>
      <c r="H29">
        <v>102967.74193548394</v>
      </c>
      <c r="I29">
        <v>948387.09677419439</v>
      </c>
      <c r="J29">
        <v>203225.806451613</v>
      </c>
      <c r="K29">
        <v>5170967.7419354822</v>
      </c>
      <c r="L29">
        <v>1664193.5483870956</v>
      </c>
      <c r="M29">
        <v>948387.09677419439</v>
      </c>
      <c r="N29">
        <v>609677.41935483867</v>
      </c>
      <c r="O29">
        <v>6117096.7741935542</v>
      </c>
    </row>
    <row r="30" spans="1:15" x14ac:dyDescent="0.25">
      <c r="A30">
        <v>55</v>
      </c>
      <c r="B30" t="s">
        <v>29</v>
      </c>
      <c r="C30">
        <v>2016</v>
      </c>
      <c r="D30">
        <v>7</v>
      </c>
      <c r="E30">
        <v>31</v>
      </c>
      <c r="F30">
        <v>167539354.83870974</v>
      </c>
      <c r="G30">
        <v>989032.25806451589</v>
      </c>
      <c r="H30">
        <v>102967.74193548394</v>
      </c>
      <c r="I30">
        <v>948387.09677419439</v>
      </c>
      <c r="J30">
        <v>203225.806451613</v>
      </c>
      <c r="K30">
        <v>5170967.7419354822</v>
      </c>
      <c r="L30">
        <v>1664193.5483870956</v>
      </c>
      <c r="M30">
        <v>948387.09677419439</v>
      </c>
      <c r="N30">
        <v>609677.41935483867</v>
      </c>
      <c r="O30">
        <v>6117096.7741935542</v>
      </c>
    </row>
    <row r="31" spans="1:15" x14ac:dyDescent="0.25">
      <c r="A31">
        <v>56</v>
      </c>
      <c r="B31" t="s">
        <v>29</v>
      </c>
      <c r="C31">
        <v>2016</v>
      </c>
      <c r="D31">
        <v>7</v>
      </c>
      <c r="E31">
        <v>31</v>
      </c>
      <c r="F31">
        <v>167539354.83870974</v>
      </c>
      <c r="G31">
        <v>989032.25806451589</v>
      </c>
      <c r="H31">
        <v>102967.74193548394</v>
      </c>
      <c r="I31">
        <v>948387.09677419439</v>
      </c>
      <c r="J31">
        <v>203225.806451613</v>
      </c>
      <c r="K31">
        <v>5170967.7419354822</v>
      </c>
      <c r="L31">
        <v>1664193.5483870956</v>
      </c>
      <c r="M31">
        <v>948387.09677419439</v>
      </c>
      <c r="N31">
        <v>609677.41935483867</v>
      </c>
      <c r="O31">
        <v>6117096.7741935542</v>
      </c>
    </row>
    <row r="32" spans="1:15" x14ac:dyDescent="0.25">
      <c r="A32">
        <v>57</v>
      </c>
      <c r="B32" t="s">
        <v>29</v>
      </c>
      <c r="C32">
        <v>2016</v>
      </c>
      <c r="D32">
        <v>7</v>
      </c>
      <c r="E32">
        <v>31</v>
      </c>
      <c r="F32">
        <v>167539354.83870974</v>
      </c>
      <c r="G32">
        <v>989032.25806451589</v>
      </c>
      <c r="H32">
        <v>102967.74193548394</v>
      </c>
      <c r="I32">
        <v>948387.09677419439</v>
      </c>
      <c r="J32">
        <v>203225.806451613</v>
      </c>
      <c r="K32">
        <v>5170967.7419354822</v>
      </c>
      <c r="L32">
        <v>1664193.5483870956</v>
      </c>
      <c r="M32">
        <v>948387.09677419439</v>
      </c>
      <c r="N32">
        <v>609677.41935483867</v>
      </c>
      <c r="O32">
        <v>6117096.7741935542</v>
      </c>
    </row>
    <row r="33" spans="1:15" x14ac:dyDescent="0.25">
      <c r="A33">
        <v>58</v>
      </c>
      <c r="B33" s="11" t="s">
        <v>29</v>
      </c>
      <c r="C33" s="11">
        <v>2016</v>
      </c>
      <c r="D33" s="11">
        <v>7</v>
      </c>
      <c r="E33" s="11">
        <v>31</v>
      </c>
      <c r="F33">
        <v>123352124.58286992</v>
      </c>
      <c r="G33">
        <v>676326.38130240212</v>
      </c>
      <c r="H33">
        <v>410430.57777394657</v>
      </c>
      <c r="I33">
        <v>2561460.8310718937</v>
      </c>
      <c r="J33">
        <v>152502.11776953697</v>
      </c>
      <c r="K33">
        <v>4854371.6675867178</v>
      </c>
      <c r="L33">
        <v>1575332.0822882636</v>
      </c>
      <c r="M33">
        <v>1143821.0585587465</v>
      </c>
      <c r="N33">
        <v>87096.774193548394</v>
      </c>
      <c r="O33">
        <v>873870.96774193633</v>
      </c>
    </row>
    <row r="34" spans="1:15" x14ac:dyDescent="0.25">
      <c r="A34">
        <v>59</v>
      </c>
      <c r="B34" t="s">
        <v>30</v>
      </c>
      <c r="C34">
        <v>2016</v>
      </c>
      <c r="D34">
        <v>7</v>
      </c>
      <c r="E34">
        <v>29</v>
      </c>
      <c r="F34">
        <v>115987586.20689662</v>
      </c>
      <c r="G34">
        <v>624208.73517538328</v>
      </c>
      <c r="H34">
        <v>461674.3837470237</v>
      </c>
      <c r="I34">
        <v>2830306.4534548433</v>
      </c>
      <c r="J34">
        <v>144048.16965585764</v>
      </c>
      <c r="K34">
        <v>4801605.6551952567</v>
      </c>
      <c r="L34">
        <v>1560521.8379384584</v>
      </c>
      <c r="M34">
        <v>1176393.3855228384</v>
      </c>
      <c r="N34">
        <v>0</v>
      </c>
      <c r="O34">
        <v>0</v>
      </c>
    </row>
    <row r="35" spans="1:15" x14ac:dyDescent="0.25">
      <c r="A35">
        <v>60</v>
      </c>
      <c r="B35" t="s">
        <v>30</v>
      </c>
      <c r="C35">
        <v>2016</v>
      </c>
      <c r="D35">
        <v>7</v>
      </c>
      <c r="E35">
        <v>29</v>
      </c>
      <c r="F35">
        <v>115987586.20689662</v>
      </c>
      <c r="G35">
        <v>624208.73517538328</v>
      </c>
      <c r="H35">
        <v>461674.3837470237</v>
      </c>
      <c r="I35">
        <v>2830306.4534548433</v>
      </c>
      <c r="J35">
        <v>144048.16965585764</v>
      </c>
      <c r="K35">
        <v>4801605.6551952567</v>
      </c>
      <c r="L35">
        <v>1560521.8379384584</v>
      </c>
      <c r="M35">
        <v>1176393.3855228384</v>
      </c>
      <c r="N35">
        <v>0</v>
      </c>
      <c r="O35">
        <v>0</v>
      </c>
    </row>
    <row r="36" spans="1:15" x14ac:dyDescent="0.25">
      <c r="A36">
        <v>61</v>
      </c>
      <c r="B36" t="s">
        <v>30</v>
      </c>
      <c r="C36">
        <v>2016</v>
      </c>
      <c r="D36">
        <v>7</v>
      </c>
      <c r="E36">
        <v>29</v>
      </c>
      <c r="F36">
        <v>115987586.20689662</v>
      </c>
      <c r="G36">
        <v>624208.73517538328</v>
      </c>
      <c r="H36">
        <v>461674.3837470237</v>
      </c>
      <c r="I36">
        <v>2830306.4534548433</v>
      </c>
      <c r="J36">
        <v>144048.16965585764</v>
      </c>
      <c r="K36">
        <v>4801605.6551952567</v>
      </c>
      <c r="L36">
        <v>1560521.8379384584</v>
      </c>
      <c r="M36">
        <v>1176393.3855228384</v>
      </c>
      <c r="N36">
        <v>0</v>
      </c>
      <c r="O36">
        <v>0</v>
      </c>
    </row>
    <row r="37" spans="1:15" x14ac:dyDescent="0.25">
      <c r="A37">
        <v>62</v>
      </c>
      <c r="B37" s="11" t="s">
        <v>30</v>
      </c>
      <c r="C37" s="11">
        <v>2016</v>
      </c>
      <c r="D37" s="11">
        <v>7</v>
      </c>
      <c r="E37" s="11">
        <v>29</v>
      </c>
      <c r="F37">
        <v>194469344.9081496</v>
      </c>
      <c r="G37">
        <v>1678345.3529072523</v>
      </c>
      <c r="H37">
        <v>470616.64420421905</v>
      </c>
      <c r="I37">
        <v>7516723.5028304169</v>
      </c>
      <c r="J37">
        <v>100834.03925651236</v>
      </c>
      <c r="K37">
        <v>4345728.9880509321</v>
      </c>
      <c r="L37">
        <v>1448712.8446337229</v>
      </c>
      <c r="M37">
        <v>1173788.4277748724</v>
      </c>
      <c r="N37">
        <v>140322.5806451613</v>
      </c>
      <c r="O37">
        <v>2571862.1105118697</v>
      </c>
    </row>
    <row r="38" spans="1:15" x14ac:dyDescent="0.25">
      <c r="A38">
        <v>63</v>
      </c>
      <c r="B38" t="s">
        <v>31</v>
      </c>
      <c r="C38">
        <v>2016</v>
      </c>
      <c r="D38">
        <v>7</v>
      </c>
      <c r="E38">
        <v>31</v>
      </c>
      <c r="F38">
        <v>225862048.38865077</v>
      </c>
      <c r="G38">
        <v>2100000</v>
      </c>
      <c r="H38">
        <v>474193.54838709719</v>
      </c>
      <c r="I38">
        <v>9391290.3225806449</v>
      </c>
      <c r="J38">
        <v>83548.387096774255</v>
      </c>
      <c r="K38">
        <v>4163378.3211932029</v>
      </c>
      <c r="L38">
        <v>1403989.2473118287</v>
      </c>
      <c r="M38">
        <v>1172746.4446756858</v>
      </c>
      <c r="N38">
        <v>196451.61290322582</v>
      </c>
      <c r="O38">
        <v>3600606.9547166177</v>
      </c>
    </row>
    <row r="39" spans="1:15" x14ac:dyDescent="0.25">
      <c r="A39">
        <v>64</v>
      </c>
      <c r="B39" t="s">
        <v>31</v>
      </c>
      <c r="C39">
        <v>2016</v>
      </c>
      <c r="D39">
        <v>7</v>
      </c>
      <c r="E39">
        <v>31</v>
      </c>
      <c r="F39">
        <v>225862048.38865077</v>
      </c>
      <c r="G39">
        <v>2100000</v>
      </c>
      <c r="H39">
        <v>474193.54838709719</v>
      </c>
      <c r="I39">
        <v>9391290.3225806449</v>
      </c>
      <c r="J39">
        <v>83548.387096774255</v>
      </c>
      <c r="K39">
        <v>4163378.3211932029</v>
      </c>
      <c r="L39">
        <v>1403989.2473118287</v>
      </c>
      <c r="M39">
        <v>1172746.4446756858</v>
      </c>
      <c r="N39">
        <v>196451.61290322582</v>
      </c>
      <c r="O39">
        <v>3600606.9547166177</v>
      </c>
    </row>
    <row r="40" spans="1:15" x14ac:dyDescent="0.25">
      <c r="A40">
        <v>65</v>
      </c>
      <c r="B40" t="s">
        <v>31</v>
      </c>
      <c r="C40">
        <v>2016</v>
      </c>
      <c r="D40">
        <v>7</v>
      </c>
      <c r="E40">
        <v>31</v>
      </c>
      <c r="F40">
        <v>225862048.38865077</v>
      </c>
      <c r="G40">
        <v>2100000</v>
      </c>
      <c r="H40">
        <v>474193.54838709719</v>
      </c>
      <c r="I40">
        <v>9391290.3225806449</v>
      </c>
      <c r="J40">
        <v>83548.387096774255</v>
      </c>
      <c r="K40">
        <v>4163378.3211932029</v>
      </c>
      <c r="L40">
        <v>1403989.2473118287</v>
      </c>
      <c r="M40">
        <v>1172746.4446756858</v>
      </c>
      <c r="N40">
        <v>196451.61290322582</v>
      </c>
      <c r="O40">
        <v>3600606.9547166177</v>
      </c>
    </row>
    <row r="41" spans="1:15" x14ac:dyDescent="0.25">
      <c r="A41">
        <v>66</v>
      </c>
      <c r="B41" s="11" t="s">
        <v>31</v>
      </c>
      <c r="C41" s="11">
        <v>2016</v>
      </c>
      <c r="D41" s="11">
        <v>7</v>
      </c>
      <c r="E41" s="11">
        <v>31</v>
      </c>
      <c r="F41">
        <v>199228862.14952889</v>
      </c>
      <c r="G41">
        <v>1847013.0836791694</v>
      </c>
      <c r="H41">
        <v>396835.82208923274</v>
      </c>
      <c r="I41">
        <v>8328621.4295252208</v>
      </c>
      <c r="J41">
        <v>62002.465141633853</v>
      </c>
      <c r="K41">
        <v>4074808.964187298</v>
      </c>
      <c r="L41">
        <v>1382413.1870598928</v>
      </c>
      <c r="M41">
        <v>1119006.572113412</v>
      </c>
      <c r="N41">
        <v>140322.5806451613</v>
      </c>
      <c r="O41">
        <v>2571862.1105118697</v>
      </c>
    </row>
    <row r="42" spans="1:15" x14ac:dyDescent="0.25">
      <c r="A42">
        <v>67</v>
      </c>
      <c r="B42" t="s">
        <v>32</v>
      </c>
      <c r="C42">
        <v>2016</v>
      </c>
      <c r="D42">
        <v>7</v>
      </c>
      <c r="E42">
        <v>30</v>
      </c>
      <c r="F42">
        <v>132645896.5517242</v>
      </c>
      <c r="G42">
        <v>1214545.7928770925</v>
      </c>
      <c r="H42">
        <v>203441.50634457171</v>
      </c>
      <c r="I42">
        <v>5671949.1968866587</v>
      </c>
      <c r="J42">
        <v>8137.6602537828649</v>
      </c>
      <c r="K42">
        <v>3853385.5716725355</v>
      </c>
      <c r="L42">
        <v>1328473.0364300527</v>
      </c>
      <c r="M42">
        <v>984656.89070772706</v>
      </c>
      <c r="N42">
        <v>0</v>
      </c>
      <c r="O42">
        <v>0</v>
      </c>
    </row>
    <row r="43" spans="1:15" x14ac:dyDescent="0.25">
      <c r="A43">
        <v>68</v>
      </c>
      <c r="B43" t="s">
        <v>32</v>
      </c>
      <c r="C43">
        <v>2016</v>
      </c>
      <c r="D43">
        <v>7</v>
      </c>
      <c r="E43">
        <v>30</v>
      </c>
      <c r="F43">
        <v>132645896.5517242</v>
      </c>
      <c r="G43">
        <v>1214545.7928770925</v>
      </c>
      <c r="H43">
        <v>203441.50634457171</v>
      </c>
      <c r="I43">
        <v>5671949.1968866587</v>
      </c>
      <c r="J43">
        <v>8137.6602537828649</v>
      </c>
      <c r="K43">
        <v>3853385.5716725355</v>
      </c>
      <c r="L43">
        <v>1328473.0364300527</v>
      </c>
      <c r="M43">
        <v>984656.89070772706</v>
      </c>
      <c r="N43">
        <v>0</v>
      </c>
      <c r="O43">
        <v>0</v>
      </c>
    </row>
    <row r="44" spans="1:15" x14ac:dyDescent="0.25">
      <c r="A44">
        <v>69</v>
      </c>
      <c r="B44" t="s">
        <v>32</v>
      </c>
      <c r="C44">
        <v>2016</v>
      </c>
      <c r="D44">
        <v>7</v>
      </c>
      <c r="E44">
        <v>30</v>
      </c>
      <c r="F44">
        <v>132645896.5517242</v>
      </c>
      <c r="G44">
        <v>1214545.7928770925</v>
      </c>
      <c r="H44">
        <v>203441.50634457171</v>
      </c>
      <c r="I44">
        <v>5671949.1968866587</v>
      </c>
      <c r="J44">
        <v>8137.6602537828649</v>
      </c>
      <c r="K44">
        <v>3853385.5716725355</v>
      </c>
      <c r="L44">
        <v>1328473.0364300527</v>
      </c>
      <c r="M44">
        <v>984656.89070772706</v>
      </c>
      <c r="N44">
        <v>0</v>
      </c>
      <c r="O44">
        <v>0</v>
      </c>
    </row>
    <row r="45" spans="1:15" x14ac:dyDescent="0.25">
      <c r="A45">
        <v>70</v>
      </c>
      <c r="B45" t="s">
        <v>32</v>
      </c>
      <c r="C45">
        <v>2016</v>
      </c>
      <c r="D45">
        <v>7</v>
      </c>
      <c r="E45">
        <v>30</v>
      </c>
      <c r="F45">
        <v>132645896.5517242</v>
      </c>
      <c r="G45">
        <v>1214545.7928770925</v>
      </c>
      <c r="H45">
        <v>203441.50634457171</v>
      </c>
      <c r="I45">
        <v>5671949.1968866587</v>
      </c>
      <c r="J45">
        <v>8137.6602537828649</v>
      </c>
      <c r="K45">
        <v>3853385.5716725355</v>
      </c>
      <c r="L45">
        <v>1328473.0364300527</v>
      </c>
      <c r="M45">
        <v>984656.89070772706</v>
      </c>
      <c r="N45">
        <v>0</v>
      </c>
      <c r="O45">
        <v>0</v>
      </c>
    </row>
    <row r="46" spans="1:15" x14ac:dyDescent="0.25">
      <c r="A46">
        <v>71</v>
      </c>
      <c r="B46" t="s">
        <v>33</v>
      </c>
      <c r="C46">
        <v>2016</v>
      </c>
      <c r="D46">
        <v>7</v>
      </c>
      <c r="E46">
        <v>31</v>
      </c>
      <c r="F46">
        <v>176257741.93548387</v>
      </c>
      <c r="G46">
        <v>309354.83870967739</v>
      </c>
      <c r="H46">
        <v>173870.96774193537</v>
      </c>
      <c r="I46">
        <v>7153548.3870967785</v>
      </c>
      <c r="J46">
        <v>178387.09677419366</v>
      </c>
      <c r="K46">
        <v>5340322.5806451607</v>
      </c>
      <c r="L46">
        <v>1535483.8709677428</v>
      </c>
      <c r="M46">
        <v>1560322.5806451601</v>
      </c>
      <c r="N46">
        <v>248387.09677419355</v>
      </c>
      <c r="O46">
        <v>1126096.7741935505</v>
      </c>
    </row>
    <row r="47" spans="1:15" x14ac:dyDescent="0.25">
      <c r="A47">
        <v>72</v>
      </c>
      <c r="B47" t="s">
        <v>33</v>
      </c>
      <c r="C47">
        <v>2016</v>
      </c>
      <c r="D47">
        <v>7</v>
      </c>
      <c r="E47">
        <v>31</v>
      </c>
      <c r="F47">
        <v>176257741.93548387</v>
      </c>
      <c r="G47">
        <v>309354.83870967739</v>
      </c>
      <c r="H47">
        <v>173870.96774193537</v>
      </c>
      <c r="I47">
        <v>7153548.3870967785</v>
      </c>
      <c r="J47">
        <v>178387.09677419366</v>
      </c>
      <c r="K47">
        <v>5340322.5806451607</v>
      </c>
      <c r="L47">
        <v>1535483.8709677428</v>
      </c>
      <c r="M47">
        <v>1560322.5806451601</v>
      </c>
      <c r="N47">
        <v>248387.09677419355</v>
      </c>
      <c r="O47">
        <v>1126096.7741935505</v>
      </c>
    </row>
    <row r="48" spans="1:15" x14ac:dyDescent="0.25">
      <c r="A48">
        <v>73</v>
      </c>
      <c r="B48" t="s">
        <v>33</v>
      </c>
      <c r="C48">
        <v>2016</v>
      </c>
      <c r="D48">
        <v>7</v>
      </c>
      <c r="E48">
        <v>31</v>
      </c>
      <c r="F48">
        <v>176257741.93548387</v>
      </c>
      <c r="G48">
        <v>309354.83870967739</v>
      </c>
      <c r="H48">
        <v>173870.96774193537</v>
      </c>
      <c r="I48">
        <v>7153548.3870967785</v>
      </c>
      <c r="J48">
        <v>178387.09677419366</v>
      </c>
      <c r="K48">
        <v>5340322.5806451607</v>
      </c>
      <c r="L48">
        <v>1535483.8709677428</v>
      </c>
      <c r="M48">
        <v>1560322.5806451601</v>
      </c>
      <c r="N48">
        <v>248387.09677419355</v>
      </c>
      <c r="O48">
        <v>1126096.7741935505</v>
      </c>
    </row>
    <row r="49" spans="1:15" x14ac:dyDescent="0.25">
      <c r="A49">
        <v>74</v>
      </c>
      <c r="B49" t="s">
        <v>33</v>
      </c>
      <c r="C49">
        <v>2016</v>
      </c>
      <c r="D49">
        <v>7</v>
      </c>
      <c r="E49">
        <v>31</v>
      </c>
      <c r="F49">
        <v>176257741.93548387</v>
      </c>
      <c r="G49">
        <v>309354.83870967739</v>
      </c>
      <c r="H49">
        <v>173870.96774193537</v>
      </c>
      <c r="I49">
        <v>7153548.3870967785</v>
      </c>
      <c r="J49">
        <v>178387.09677419366</v>
      </c>
      <c r="K49">
        <v>5340322.5806451607</v>
      </c>
      <c r="L49">
        <v>1535483.8709677428</v>
      </c>
      <c r="M49">
        <v>1560322.5806451601</v>
      </c>
      <c r="N49">
        <v>248387.09677419355</v>
      </c>
      <c r="O49">
        <v>1126096.7741935505</v>
      </c>
    </row>
    <row r="50" spans="1:15" x14ac:dyDescent="0.25">
      <c r="A50">
        <v>75</v>
      </c>
      <c r="B50" s="11" t="s">
        <v>33</v>
      </c>
      <c r="C50" s="11">
        <v>2016</v>
      </c>
      <c r="D50" s="11">
        <v>7</v>
      </c>
      <c r="E50" s="11">
        <v>31</v>
      </c>
      <c r="F50">
        <v>132651320.82514641</v>
      </c>
      <c r="G50">
        <v>354276.22956350789</v>
      </c>
      <c r="H50">
        <v>263950.86324082129</v>
      </c>
      <c r="I50">
        <v>6405611.8880790835</v>
      </c>
      <c r="J50">
        <v>82462.362931412426</v>
      </c>
      <c r="K50">
        <v>3351549.6595818354</v>
      </c>
      <c r="L50">
        <v>1027134.2575640265</v>
      </c>
      <c r="M50">
        <v>1166778.4744648142</v>
      </c>
      <c r="N50">
        <v>106451.6129032258</v>
      </c>
      <c r="O50">
        <v>482612.90322580736</v>
      </c>
    </row>
    <row r="51" spans="1:15" x14ac:dyDescent="0.25">
      <c r="A51">
        <v>76</v>
      </c>
      <c r="B51" t="s">
        <v>34</v>
      </c>
      <c r="C51">
        <v>2016</v>
      </c>
      <c r="D51">
        <v>7</v>
      </c>
      <c r="E51">
        <v>30</v>
      </c>
      <c r="F51">
        <v>99946504.992393285</v>
      </c>
      <c r="G51">
        <v>387967.27270388074</v>
      </c>
      <c r="H51">
        <v>331510.78486498568</v>
      </c>
      <c r="I51">
        <v>5844659.5138158118</v>
      </c>
      <c r="J51">
        <v>10518.812549326491</v>
      </c>
      <c r="K51">
        <v>1859969.9687843423</v>
      </c>
      <c r="L51">
        <v>645872.04751123965</v>
      </c>
      <c r="M51">
        <v>871620.3948295546</v>
      </c>
      <c r="N51">
        <v>0</v>
      </c>
      <c r="O51">
        <v>0</v>
      </c>
    </row>
    <row r="52" spans="1:15" x14ac:dyDescent="0.25">
      <c r="A52">
        <v>77</v>
      </c>
      <c r="B52" t="s">
        <v>34</v>
      </c>
      <c r="C52">
        <v>2016</v>
      </c>
      <c r="D52">
        <v>7</v>
      </c>
      <c r="E52">
        <v>30</v>
      </c>
      <c r="F52">
        <v>99946504.992393285</v>
      </c>
      <c r="G52">
        <v>387967.27270388074</v>
      </c>
      <c r="H52">
        <v>331510.78486498568</v>
      </c>
      <c r="I52">
        <v>5844659.5138158118</v>
      </c>
      <c r="J52">
        <v>10518.812549326491</v>
      </c>
      <c r="K52">
        <v>1859969.9687843423</v>
      </c>
      <c r="L52">
        <v>645872.04751123965</v>
      </c>
      <c r="M52">
        <v>871620.3948295546</v>
      </c>
      <c r="N52">
        <v>0</v>
      </c>
      <c r="O52">
        <v>0</v>
      </c>
    </row>
    <row r="53" spans="1:15" x14ac:dyDescent="0.25">
      <c r="A53">
        <v>78</v>
      </c>
      <c r="B53" t="s">
        <v>34</v>
      </c>
      <c r="C53">
        <v>2016</v>
      </c>
      <c r="D53">
        <v>7</v>
      </c>
      <c r="E53">
        <v>30</v>
      </c>
      <c r="F53">
        <v>99946504.992393285</v>
      </c>
      <c r="G53">
        <v>387967.27270388074</v>
      </c>
      <c r="H53">
        <v>331510.78486498568</v>
      </c>
      <c r="I53">
        <v>5844659.5138158118</v>
      </c>
      <c r="J53">
        <v>10518.812549326491</v>
      </c>
      <c r="K53">
        <v>1859969.9687843423</v>
      </c>
      <c r="L53">
        <v>645872.04751123965</v>
      </c>
      <c r="M53">
        <v>871620.3948295546</v>
      </c>
      <c r="N53">
        <v>0</v>
      </c>
      <c r="O53">
        <v>0</v>
      </c>
    </row>
    <row r="54" spans="1:15" x14ac:dyDescent="0.25">
      <c r="A54">
        <v>79</v>
      </c>
      <c r="B54" t="s">
        <v>34</v>
      </c>
      <c r="C54">
        <v>2016</v>
      </c>
      <c r="D54">
        <v>5</v>
      </c>
      <c r="E54">
        <v>30</v>
      </c>
      <c r="F54">
        <v>71390360.708852351</v>
      </c>
      <c r="G54">
        <v>277119.48050277197</v>
      </c>
      <c r="H54">
        <v>236793.41776070406</v>
      </c>
      <c r="I54">
        <v>4174756.7955827224</v>
      </c>
      <c r="J54">
        <v>7513.437535233209</v>
      </c>
      <c r="K54">
        <v>1328549.9777031017</v>
      </c>
      <c r="L54">
        <v>461337.17679374258</v>
      </c>
      <c r="M54">
        <v>622585.99630682473</v>
      </c>
      <c r="N54">
        <v>0</v>
      </c>
      <c r="O54">
        <v>0</v>
      </c>
    </row>
  </sheetData>
  <pageMargins left="0.7" right="0.7" top="0.75" bottom="0.75" header="0.3" footer="0.3"/>
  <ignoredErrors>
    <ignoredError sqref="B2:B15 B29:B5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5DA6-9FBE-4492-8CCC-1C593014FB83}">
  <dimension ref="A1:B45"/>
  <sheetViews>
    <sheetView workbookViewId="0">
      <selection activeCell="B12" sqref="B12"/>
    </sheetView>
  </sheetViews>
  <sheetFormatPr defaultRowHeight="14.3" x14ac:dyDescent="0.25"/>
  <cols>
    <col min="1" max="1" width="10.5" bestFit="1" customWidth="1"/>
    <col min="2" max="2" width="42.125" style="9" bestFit="1" customWidth="1"/>
  </cols>
  <sheetData>
    <row r="1" spans="1:2" x14ac:dyDescent="0.25">
      <c r="A1" s="6" t="s">
        <v>25</v>
      </c>
      <c r="B1" s="8" t="s">
        <v>12</v>
      </c>
    </row>
    <row r="2" spans="1:2" x14ac:dyDescent="0.25">
      <c r="A2" s="7">
        <v>42203</v>
      </c>
      <c r="B2" s="2" t="s">
        <v>13</v>
      </c>
    </row>
    <row r="3" spans="1:2" x14ac:dyDescent="0.25">
      <c r="A3" s="7">
        <v>42204</v>
      </c>
      <c r="B3" s="2" t="s">
        <v>13</v>
      </c>
    </row>
    <row r="4" spans="1:2" x14ac:dyDescent="0.25">
      <c r="A4" s="7">
        <v>42231</v>
      </c>
      <c r="B4" s="2" t="s">
        <v>14</v>
      </c>
    </row>
    <row r="5" spans="1:2" x14ac:dyDescent="0.25">
      <c r="A5" s="7">
        <v>42232</v>
      </c>
      <c r="B5" s="2" t="s">
        <v>14</v>
      </c>
    </row>
    <row r="6" spans="1:2" x14ac:dyDescent="0.25">
      <c r="A6" s="7">
        <v>42233</v>
      </c>
      <c r="B6" s="2" t="s">
        <v>14</v>
      </c>
    </row>
    <row r="7" spans="1:2" x14ac:dyDescent="0.25">
      <c r="A7" s="7">
        <v>42244</v>
      </c>
      <c r="B7" s="2" t="s">
        <v>15</v>
      </c>
    </row>
    <row r="8" spans="1:2" x14ac:dyDescent="0.25">
      <c r="A8" s="7">
        <v>42245</v>
      </c>
      <c r="B8" s="2" t="s">
        <v>15</v>
      </c>
    </row>
    <row r="9" spans="1:2" x14ac:dyDescent="0.25">
      <c r="A9" s="7">
        <v>42246</v>
      </c>
      <c r="B9" s="2" t="s">
        <v>15</v>
      </c>
    </row>
    <row r="10" spans="1:2" x14ac:dyDescent="0.25">
      <c r="A10" s="7">
        <v>42292</v>
      </c>
      <c r="B10" s="2" t="s">
        <v>48</v>
      </c>
    </row>
    <row r="11" spans="1:2" x14ac:dyDescent="0.25">
      <c r="A11" s="7">
        <v>42293</v>
      </c>
      <c r="B11" s="2" t="s">
        <v>48</v>
      </c>
    </row>
    <row r="12" spans="1:2" x14ac:dyDescent="0.25">
      <c r="A12" s="7">
        <v>42294</v>
      </c>
      <c r="B12" s="2" t="s">
        <v>48</v>
      </c>
    </row>
    <row r="13" spans="1:2" x14ac:dyDescent="0.25">
      <c r="A13" s="7">
        <v>42315</v>
      </c>
      <c r="B13" s="2" t="s">
        <v>16</v>
      </c>
    </row>
    <row r="14" spans="1:2" x14ac:dyDescent="0.25">
      <c r="A14" s="7">
        <v>42316</v>
      </c>
      <c r="B14" s="2" t="s">
        <v>16</v>
      </c>
    </row>
    <row r="15" spans="1:2" x14ac:dyDescent="0.25">
      <c r="A15" s="7">
        <v>42317</v>
      </c>
      <c r="B15" s="2" t="s">
        <v>16</v>
      </c>
    </row>
    <row r="16" spans="1:2" x14ac:dyDescent="0.25">
      <c r="A16" s="7">
        <v>42318</v>
      </c>
      <c r="B16" s="2" t="s">
        <v>16</v>
      </c>
    </row>
    <row r="17" spans="1:2" x14ac:dyDescent="0.25">
      <c r="A17" s="7">
        <v>42319</v>
      </c>
      <c r="B17" s="2" t="s">
        <v>16</v>
      </c>
    </row>
    <row r="18" spans="1:2" x14ac:dyDescent="0.25">
      <c r="A18" s="7">
        <v>42320</v>
      </c>
      <c r="B18" s="2" t="s">
        <v>16</v>
      </c>
    </row>
    <row r="19" spans="1:2" x14ac:dyDescent="0.25">
      <c r="A19" s="7">
        <v>42321</v>
      </c>
      <c r="B19" s="2" t="s">
        <v>16</v>
      </c>
    </row>
    <row r="20" spans="1:2" x14ac:dyDescent="0.25">
      <c r="A20" s="7">
        <v>42322</v>
      </c>
      <c r="B20" s="2" t="s">
        <v>16</v>
      </c>
    </row>
    <row r="21" spans="1:2" x14ac:dyDescent="0.25">
      <c r="A21" s="7">
        <v>42363</v>
      </c>
      <c r="B21" s="2" t="s">
        <v>17</v>
      </c>
    </row>
    <row r="22" spans="1:2" x14ac:dyDescent="0.25">
      <c r="A22" s="7">
        <v>42364</v>
      </c>
      <c r="B22" s="2" t="s">
        <v>17</v>
      </c>
    </row>
    <row r="23" spans="1:2" x14ac:dyDescent="0.25">
      <c r="A23" s="7">
        <v>42365</v>
      </c>
      <c r="B23" s="2" t="s">
        <v>17</v>
      </c>
    </row>
    <row r="24" spans="1:2" x14ac:dyDescent="0.25">
      <c r="A24" s="7">
        <v>42366</v>
      </c>
      <c r="B24" s="2" t="s">
        <v>17</v>
      </c>
    </row>
    <row r="25" spans="1:2" x14ac:dyDescent="0.25">
      <c r="A25" s="7">
        <v>42367</v>
      </c>
      <c r="B25" s="2" t="s">
        <v>17</v>
      </c>
    </row>
    <row r="26" spans="1:2" x14ac:dyDescent="0.25">
      <c r="A26" s="7">
        <v>42368</v>
      </c>
      <c r="B26" s="2" t="s">
        <v>17</v>
      </c>
    </row>
    <row r="27" spans="1:2" x14ac:dyDescent="0.25">
      <c r="A27" s="7">
        <v>42369</v>
      </c>
      <c r="B27" s="2" t="s">
        <v>17</v>
      </c>
    </row>
    <row r="28" spans="1:2" x14ac:dyDescent="0.25">
      <c r="A28" s="7">
        <v>42370</v>
      </c>
      <c r="B28" s="2" t="s">
        <v>17</v>
      </c>
    </row>
    <row r="29" spans="1:2" x14ac:dyDescent="0.25">
      <c r="A29" s="7">
        <v>42371</v>
      </c>
      <c r="B29" s="2" t="s">
        <v>17</v>
      </c>
    </row>
    <row r="30" spans="1:2" x14ac:dyDescent="0.25">
      <c r="A30" s="7">
        <v>42372</v>
      </c>
      <c r="B30" s="2" t="s">
        <v>17</v>
      </c>
    </row>
    <row r="31" spans="1:2" x14ac:dyDescent="0.25">
      <c r="A31" s="7">
        <v>42389</v>
      </c>
      <c r="B31" s="2" t="s">
        <v>18</v>
      </c>
    </row>
    <row r="32" spans="1:2" x14ac:dyDescent="0.25">
      <c r="A32" s="7">
        <v>42390</v>
      </c>
      <c r="B32" s="2" t="s">
        <v>18</v>
      </c>
    </row>
    <row r="33" spans="1:2" x14ac:dyDescent="0.25">
      <c r="A33" s="7">
        <v>42391</v>
      </c>
      <c r="B33" s="2" t="s">
        <v>18</v>
      </c>
    </row>
    <row r="34" spans="1:2" x14ac:dyDescent="0.25">
      <c r="A34" s="7">
        <v>42401</v>
      </c>
      <c r="B34" s="2" t="s">
        <v>19</v>
      </c>
    </row>
    <row r="35" spans="1:2" x14ac:dyDescent="0.25">
      <c r="A35" s="7">
        <v>42402</v>
      </c>
      <c r="B35" s="2" t="s">
        <v>19</v>
      </c>
    </row>
    <row r="36" spans="1:2" x14ac:dyDescent="0.25">
      <c r="A36" s="7">
        <v>42414</v>
      </c>
      <c r="B36" s="2" t="s">
        <v>20</v>
      </c>
    </row>
    <row r="37" spans="1:2" x14ac:dyDescent="0.25">
      <c r="A37" s="7">
        <v>42415</v>
      </c>
      <c r="B37" s="2" t="s">
        <v>20</v>
      </c>
    </row>
    <row r="38" spans="1:2" x14ac:dyDescent="0.25">
      <c r="A38" s="7">
        <v>42420</v>
      </c>
      <c r="B38" s="2" t="s">
        <v>21</v>
      </c>
    </row>
    <row r="39" spans="1:2" x14ac:dyDescent="0.25">
      <c r="A39" s="7">
        <v>42421</v>
      </c>
      <c r="B39" s="2" t="s">
        <v>21</v>
      </c>
    </row>
    <row r="40" spans="1:2" x14ac:dyDescent="0.25">
      <c r="A40" s="7">
        <v>42436</v>
      </c>
      <c r="B40" s="2" t="s">
        <v>22</v>
      </c>
    </row>
    <row r="41" spans="1:2" x14ac:dyDescent="0.25">
      <c r="A41" s="7">
        <v>42437</v>
      </c>
      <c r="B41" s="2" t="s">
        <v>22</v>
      </c>
    </row>
    <row r="42" spans="1:2" x14ac:dyDescent="0.25">
      <c r="A42" s="7">
        <v>42438</v>
      </c>
      <c r="B42" s="2" t="s">
        <v>22</v>
      </c>
    </row>
    <row r="43" spans="1:2" x14ac:dyDescent="0.25">
      <c r="A43" s="7">
        <v>42515</v>
      </c>
      <c r="B43" s="2" t="s">
        <v>23</v>
      </c>
    </row>
    <row r="44" spans="1:2" x14ac:dyDescent="0.25">
      <c r="A44" s="7">
        <v>42516</v>
      </c>
      <c r="B44" s="2" t="s">
        <v>23</v>
      </c>
    </row>
    <row r="45" spans="1:2" x14ac:dyDescent="0.25">
      <c r="A45" s="7">
        <v>42517</v>
      </c>
      <c r="B45" s="2" t="s">
        <v>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6226-B411-4868-B9A4-492E7ADE7ED7}">
  <dimension ref="A1:F55"/>
  <sheetViews>
    <sheetView workbookViewId="0">
      <selection activeCell="I7" sqref="I7"/>
    </sheetView>
  </sheetViews>
  <sheetFormatPr defaultRowHeight="14.3" x14ac:dyDescent="0.25"/>
  <sheetData>
    <row r="1" spans="1:4" x14ac:dyDescent="0.25">
      <c r="A1" s="11" t="s">
        <v>50</v>
      </c>
      <c r="B1" s="12" t="s">
        <v>1</v>
      </c>
      <c r="C1" s="12" t="s">
        <v>0</v>
      </c>
      <c r="D1" s="12" t="s">
        <v>24</v>
      </c>
    </row>
    <row r="2" spans="1:4" x14ac:dyDescent="0.25">
      <c r="A2" s="18">
        <v>27</v>
      </c>
      <c r="B2" s="13">
        <v>7</v>
      </c>
      <c r="C2" s="13">
        <v>2015</v>
      </c>
      <c r="D2" s="14">
        <v>54.599588092376216</v>
      </c>
    </row>
    <row r="3" spans="1:4" x14ac:dyDescent="0.25">
      <c r="A3" s="18">
        <v>28</v>
      </c>
      <c r="B3" s="13">
        <v>7</v>
      </c>
      <c r="C3" s="13">
        <v>2015</v>
      </c>
      <c r="D3" s="14">
        <v>54.6</v>
      </c>
    </row>
    <row r="4" spans="1:4" x14ac:dyDescent="0.25">
      <c r="A4" s="18">
        <v>29</v>
      </c>
      <c r="B4" s="13">
        <v>7</v>
      </c>
      <c r="C4" s="13">
        <v>2015</v>
      </c>
      <c r="D4" s="14">
        <v>54.6</v>
      </c>
    </row>
    <row r="5" spans="1:4" x14ac:dyDescent="0.25">
      <c r="A5" s="18">
        <v>30</v>
      </c>
      <c r="B5" s="13">
        <v>7</v>
      </c>
      <c r="C5" s="13">
        <v>2015</v>
      </c>
      <c r="D5" s="14">
        <v>54.6</v>
      </c>
    </row>
    <row r="6" spans="1:4" x14ac:dyDescent="0.25">
      <c r="A6" s="18">
        <v>31</v>
      </c>
      <c r="B6" s="13">
        <v>8</v>
      </c>
      <c r="C6" s="13">
        <v>2015</v>
      </c>
      <c r="D6" s="17">
        <v>55.371428571428574</v>
      </c>
    </row>
    <row r="7" spans="1:4" x14ac:dyDescent="0.25">
      <c r="A7" s="18">
        <v>32</v>
      </c>
      <c r="B7" s="13">
        <v>8</v>
      </c>
      <c r="C7" s="13">
        <v>2015</v>
      </c>
      <c r="D7" s="14">
        <v>59.987101023999998</v>
      </c>
    </row>
    <row r="8" spans="1:4" x14ac:dyDescent="0.25">
      <c r="A8" s="18">
        <v>33</v>
      </c>
      <c r="B8" s="13">
        <v>8</v>
      </c>
      <c r="C8" s="13">
        <v>2015</v>
      </c>
      <c r="D8" s="14">
        <v>59.987101023999998</v>
      </c>
    </row>
    <row r="9" spans="1:4" x14ac:dyDescent="0.25">
      <c r="A9" s="18">
        <v>34</v>
      </c>
      <c r="B9" s="13">
        <v>8</v>
      </c>
      <c r="C9" s="13">
        <v>2015</v>
      </c>
      <c r="D9" s="14">
        <v>59.987101023999998</v>
      </c>
    </row>
    <row r="10" spans="1:4" x14ac:dyDescent="0.25">
      <c r="A10" s="18">
        <v>35</v>
      </c>
      <c r="B10" s="13">
        <v>8</v>
      </c>
      <c r="C10" s="13">
        <v>2015</v>
      </c>
      <c r="D10" s="14">
        <v>59.987101023999998</v>
      </c>
    </row>
    <row r="11" spans="1:4" x14ac:dyDescent="0.25">
      <c r="A11" s="18">
        <v>36</v>
      </c>
      <c r="B11" s="13">
        <v>9</v>
      </c>
      <c r="C11" s="13">
        <v>2015</v>
      </c>
      <c r="D11" s="14">
        <v>50.642857142857146</v>
      </c>
    </row>
    <row r="12" spans="1:4" x14ac:dyDescent="0.25">
      <c r="A12" s="18">
        <v>37</v>
      </c>
      <c r="B12" s="13">
        <v>9</v>
      </c>
      <c r="C12" s="13">
        <v>2015</v>
      </c>
      <c r="D12" s="14">
        <v>46.9</v>
      </c>
    </row>
    <row r="13" spans="1:4" x14ac:dyDescent="0.25">
      <c r="A13" s="18">
        <v>38</v>
      </c>
      <c r="B13" s="13">
        <v>9</v>
      </c>
      <c r="C13" s="13">
        <v>2015</v>
      </c>
      <c r="D13" s="14">
        <v>46.9</v>
      </c>
    </row>
    <row r="14" spans="1:4" x14ac:dyDescent="0.25">
      <c r="A14" s="18">
        <v>39</v>
      </c>
      <c r="B14" s="13">
        <v>9</v>
      </c>
      <c r="C14" s="13">
        <v>2015</v>
      </c>
      <c r="D14" s="14">
        <v>46.9</v>
      </c>
    </row>
    <row r="15" spans="1:4" x14ac:dyDescent="0.25">
      <c r="A15" s="19">
        <v>40</v>
      </c>
      <c r="B15" s="13">
        <v>10</v>
      </c>
      <c r="C15" s="13">
        <v>2015</v>
      </c>
      <c r="D15" s="14">
        <v>45.827880971712702</v>
      </c>
    </row>
    <row r="16" spans="1:4" x14ac:dyDescent="0.25">
      <c r="A16" s="18">
        <v>41</v>
      </c>
      <c r="B16" s="13">
        <v>10</v>
      </c>
      <c r="C16" s="13">
        <v>2015</v>
      </c>
      <c r="D16" s="14">
        <v>44.398388933996301</v>
      </c>
    </row>
    <row r="17" spans="1:6" x14ac:dyDescent="0.25">
      <c r="A17" s="18">
        <v>42</v>
      </c>
      <c r="B17" s="13">
        <v>10</v>
      </c>
      <c r="C17" s="13">
        <v>2015</v>
      </c>
      <c r="D17" s="14">
        <v>44.398388933996301</v>
      </c>
    </row>
    <row r="18" spans="1:6" x14ac:dyDescent="0.25">
      <c r="A18" s="18">
        <v>43</v>
      </c>
      <c r="B18" s="13">
        <v>10</v>
      </c>
      <c r="C18" s="13">
        <v>2015</v>
      </c>
      <c r="D18" s="14">
        <v>44.398388933996301</v>
      </c>
    </row>
    <row r="19" spans="1:6" x14ac:dyDescent="0.25">
      <c r="A19" s="18">
        <v>44</v>
      </c>
      <c r="B19" s="13">
        <v>10</v>
      </c>
      <c r="C19" s="13">
        <v>2015</v>
      </c>
      <c r="D19" s="14">
        <v>44.398388933996301</v>
      </c>
    </row>
    <row r="20" spans="1:6" x14ac:dyDescent="0.25">
      <c r="A20" s="18">
        <v>45</v>
      </c>
      <c r="B20" s="13">
        <v>11</v>
      </c>
      <c r="C20" s="13">
        <v>2015</v>
      </c>
      <c r="D20" s="15">
        <v>46.999999999999993</v>
      </c>
    </row>
    <row r="21" spans="1:6" x14ac:dyDescent="0.25">
      <c r="A21" s="18">
        <v>46</v>
      </c>
      <c r="B21" s="13">
        <v>11</v>
      </c>
      <c r="C21" s="13">
        <v>2015</v>
      </c>
      <c r="D21" s="15">
        <v>46.999999999999993</v>
      </c>
    </row>
    <row r="22" spans="1:6" x14ac:dyDescent="0.25">
      <c r="A22" s="18">
        <v>47</v>
      </c>
      <c r="B22" s="13">
        <v>11</v>
      </c>
      <c r="C22" s="13">
        <v>2015</v>
      </c>
      <c r="D22" s="15">
        <v>46.999999999999993</v>
      </c>
    </row>
    <row r="23" spans="1:6" x14ac:dyDescent="0.25">
      <c r="A23" s="18">
        <v>48</v>
      </c>
      <c r="B23" s="13">
        <v>11</v>
      </c>
      <c r="C23" s="13">
        <v>2015</v>
      </c>
      <c r="D23" s="15">
        <v>46.999999999999993</v>
      </c>
    </row>
    <row r="24" spans="1:6" x14ac:dyDescent="0.25">
      <c r="A24" s="18">
        <v>49</v>
      </c>
      <c r="B24" s="13">
        <v>12</v>
      </c>
      <c r="C24" s="13">
        <v>2015</v>
      </c>
      <c r="D24" s="16">
        <v>46.142857142857146</v>
      </c>
    </row>
    <row r="25" spans="1:6" x14ac:dyDescent="0.25">
      <c r="A25" s="18">
        <v>50</v>
      </c>
      <c r="B25" s="13">
        <v>12</v>
      </c>
      <c r="C25" s="13">
        <v>2015</v>
      </c>
      <c r="D25" s="16">
        <v>45.8</v>
      </c>
    </row>
    <row r="26" spans="1:6" x14ac:dyDescent="0.25">
      <c r="A26" s="18">
        <v>51</v>
      </c>
      <c r="B26" s="13">
        <v>12</v>
      </c>
      <c r="C26" s="13">
        <v>2015</v>
      </c>
      <c r="D26" s="16">
        <v>45.8</v>
      </c>
    </row>
    <row r="27" spans="1:6" x14ac:dyDescent="0.25">
      <c r="A27" s="18">
        <v>52</v>
      </c>
      <c r="B27" s="13">
        <v>12</v>
      </c>
      <c r="C27" s="13">
        <v>2015</v>
      </c>
      <c r="D27" s="16">
        <v>45.8</v>
      </c>
    </row>
    <row r="28" spans="1:6" x14ac:dyDescent="0.25">
      <c r="A28" s="18">
        <v>53</v>
      </c>
      <c r="B28" s="13">
        <v>12</v>
      </c>
      <c r="C28" s="13">
        <v>2015</v>
      </c>
      <c r="D28" s="16">
        <v>32.714285714285715</v>
      </c>
    </row>
    <row r="29" spans="1:6" x14ac:dyDescent="0.25">
      <c r="A29" s="18">
        <v>54</v>
      </c>
      <c r="B29" s="13">
        <v>1</v>
      </c>
      <c r="C29" s="13">
        <v>2016</v>
      </c>
      <c r="D29" s="16">
        <v>47.093031325033657</v>
      </c>
      <c r="E29" s="18"/>
      <c r="F29" s="18"/>
    </row>
    <row r="30" spans="1:6" x14ac:dyDescent="0.25">
      <c r="A30" s="18">
        <v>55</v>
      </c>
      <c r="B30" s="13">
        <v>1</v>
      </c>
      <c r="C30" s="13">
        <v>2016</v>
      </c>
      <c r="D30" s="16">
        <v>47.093031325033657</v>
      </c>
      <c r="E30" s="18"/>
      <c r="F30" s="18"/>
    </row>
    <row r="31" spans="1:6" x14ac:dyDescent="0.25">
      <c r="A31" s="18">
        <v>56</v>
      </c>
      <c r="B31" s="13">
        <v>1</v>
      </c>
      <c r="C31" s="13">
        <v>2016</v>
      </c>
      <c r="D31" s="16">
        <v>47.093031325033657</v>
      </c>
      <c r="E31" s="18"/>
      <c r="F31" s="18"/>
    </row>
    <row r="32" spans="1:6" x14ac:dyDescent="0.25">
      <c r="A32" s="18">
        <v>57</v>
      </c>
      <c r="B32" s="13">
        <v>1</v>
      </c>
      <c r="C32" s="13">
        <v>2016</v>
      </c>
      <c r="D32" s="16">
        <v>47.093031325033657</v>
      </c>
      <c r="E32" s="18"/>
      <c r="F32" s="18"/>
    </row>
    <row r="33" spans="1:6" x14ac:dyDescent="0.25">
      <c r="A33" s="18">
        <v>58</v>
      </c>
      <c r="B33" s="13">
        <v>1</v>
      </c>
      <c r="C33" s="13">
        <v>2016</v>
      </c>
      <c r="D33" s="16">
        <v>47.093031325033657</v>
      </c>
      <c r="E33" s="18"/>
      <c r="F33" s="18"/>
    </row>
    <row r="34" spans="1:6" x14ac:dyDescent="0.25">
      <c r="A34" s="18">
        <v>59</v>
      </c>
      <c r="B34" s="13">
        <v>2</v>
      </c>
      <c r="C34" s="13">
        <v>2016</v>
      </c>
      <c r="D34" s="16">
        <v>49.86535290278794</v>
      </c>
      <c r="E34" s="18"/>
      <c r="F34" s="18"/>
    </row>
    <row r="35" spans="1:6" x14ac:dyDescent="0.25">
      <c r="A35" s="18">
        <v>60</v>
      </c>
      <c r="B35" s="13">
        <v>2</v>
      </c>
      <c r="C35" s="13">
        <v>2016</v>
      </c>
      <c r="D35" s="16">
        <v>50.327406499080318</v>
      </c>
      <c r="E35" s="18"/>
      <c r="F35" s="18"/>
    </row>
    <row r="36" spans="1:6" x14ac:dyDescent="0.25">
      <c r="A36" s="18">
        <v>61</v>
      </c>
      <c r="B36" s="13">
        <v>2</v>
      </c>
      <c r="C36" s="13">
        <v>2016</v>
      </c>
      <c r="D36" s="16">
        <v>50.327406499080318</v>
      </c>
      <c r="E36" s="18"/>
      <c r="F36" s="18"/>
    </row>
    <row r="37" spans="1:6" x14ac:dyDescent="0.25">
      <c r="A37" s="18">
        <v>62</v>
      </c>
      <c r="B37" s="13">
        <v>2</v>
      </c>
      <c r="C37" s="13">
        <v>2016</v>
      </c>
      <c r="D37" s="16">
        <v>50.327406499080318</v>
      </c>
      <c r="E37" s="18"/>
      <c r="F37" s="18"/>
    </row>
    <row r="38" spans="1:6" x14ac:dyDescent="0.25">
      <c r="A38" s="18">
        <v>63</v>
      </c>
      <c r="B38" s="13">
        <v>3</v>
      </c>
      <c r="C38" s="13">
        <v>2016</v>
      </c>
      <c r="D38" s="16">
        <v>49.3939378673184</v>
      </c>
      <c r="E38" s="18"/>
      <c r="F38" s="18"/>
    </row>
    <row r="39" spans="1:6" x14ac:dyDescent="0.25">
      <c r="A39" s="18">
        <v>64</v>
      </c>
      <c r="B39" s="13">
        <v>3</v>
      </c>
      <c r="C39" s="13">
        <v>2016</v>
      </c>
      <c r="D39" s="16">
        <v>49.020550414613631</v>
      </c>
      <c r="E39" s="18"/>
      <c r="F39" s="18"/>
    </row>
    <row r="40" spans="1:6" x14ac:dyDescent="0.25">
      <c r="A40" s="18">
        <v>65</v>
      </c>
      <c r="B40" s="13">
        <v>3</v>
      </c>
      <c r="C40" s="13">
        <v>2016</v>
      </c>
      <c r="D40" s="16">
        <v>49.020550414613631</v>
      </c>
      <c r="E40" s="18"/>
      <c r="F40" s="18"/>
    </row>
    <row r="41" spans="1:6" x14ac:dyDescent="0.25">
      <c r="A41" s="18">
        <v>66</v>
      </c>
      <c r="B41" s="13">
        <v>3</v>
      </c>
      <c r="C41" s="13">
        <v>2016</v>
      </c>
      <c r="D41" s="16">
        <v>49.020550414613631</v>
      </c>
      <c r="E41" s="18"/>
      <c r="F41" s="18"/>
    </row>
    <row r="42" spans="1:6" x14ac:dyDescent="0.25">
      <c r="A42" s="18">
        <v>67</v>
      </c>
      <c r="B42" s="13">
        <v>4</v>
      </c>
      <c r="C42" s="13">
        <v>2016</v>
      </c>
      <c r="D42" s="16">
        <v>49.822566015893848</v>
      </c>
      <c r="E42" s="18"/>
      <c r="F42" s="18"/>
    </row>
    <row r="43" spans="1:6" x14ac:dyDescent="0.25">
      <c r="A43" s="18">
        <v>68</v>
      </c>
      <c r="B43" s="13">
        <v>4</v>
      </c>
      <c r="C43" s="13">
        <v>2016</v>
      </c>
      <c r="D43" s="16">
        <v>51.827605019094378</v>
      </c>
      <c r="E43" s="18"/>
      <c r="F43" s="18"/>
    </row>
    <row r="44" spans="1:6" x14ac:dyDescent="0.25">
      <c r="A44" s="18">
        <v>69</v>
      </c>
      <c r="B44" s="13">
        <v>4</v>
      </c>
      <c r="C44" s="13">
        <v>2016</v>
      </c>
      <c r="D44" s="16">
        <v>51.827605019094378</v>
      </c>
      <c r="E44" s="18"/>
      <c r="F44" s="18"/>
    </row>
    <row r="45" spans="1:6" x14ac:dyDescent="0.25">
      <c r="A45" s="18">
        <v>70</v>
      </c>
      <c r="B45" s="13">
        <v>4</v>
      </c>
      <c r="C45" s="13">
        <v>2016</v>
      </c>
      <c r="D45" s="16">
        <v>51.827605019094378</v>
      </c>
      <c r="E45" s="18"/>
      <c r="F45" s="18"/>
    </row>
    <row r="46" spans="1:6" x14ac:dyDescent="0.25">
      <c r="A46" s="18">
        <v>71</v>
      </c>
      <c r="B46" s="13">
        <v>4</v>
      </c>
      <c r="C46" s="13">
        <v>2016</v>
      </c>
      <c r="D46" s="16">
        <v>51.827605019094378</v>
      </c>
      <c r="E46" s="18"/>
      <c r="F46" s="18"/>
    </row>
    <row r="47" spans="1:6" x14ac:dyDescent="0.25">
      <c r="A47" s="18">
        <v>72</v>
      </c>
      <c r="B47" s="13">
        <v>5</v>
      </c>
      <c r="C47" s="13">
        <v>2016</v>
      </c>
      <c r="D47" s="14">
        <v>47.306951226359324</v>
      </c>
      <c r="E47" s="18"/>
      <c r="F47" s="18"/>
    </row>
    <row r="48" spans="1:6" x14ac:dyDescent="0.25">
      <c r="A48" s="18">
        <v>73</v>
      </c>
      <c r="B48" s="13">
        <v>5</v>
      </c>
      <c r="C48" s="13">
        <v>2016</v>
      </c>
      <c r="D48" s="14">
        <v>47.306951226359324</v>
      </c>
      <c r="E48" s="18"/>
      <c r="F48" s="18"/>
    </row>
    <row r="49" spans="1:6" x14ac:dyDescent="0.25">
      <c r="A49" s="18">
        <v>74</v>
      </c>
      <c r="B49" s="13">
        <v>5</v>
      </c>
      <c r="C49" s="13">
        <v>2016</v>
      </c>
      <c r="D49" s="14">
        <v>47.306951226359324</v>
      </c>
      <c r="E49" s="18"/>
      <c r="F49" s="18"/>
    </row>
    <row r="50" spans="1:6" x14ac:dyDescent="0.25">
      <c r="A50" s="18">
        <v>75</v>
      </c>
      <c r="B50" s="13">
        <v>5</v>
      </c>
      <c r="C50" s="13">
        <v>2016</v>
      </c>
      <c r="D50" s="14">
        <v>47.306951226359324</v>
      </c>
      <c r="E50" s="18"/>
      <c r="F50" s="18"/>
    </row>
    <row r="51" spans="1:6" x14ac:dyDescent="0.25">
      <c r="A51" s="18">
        <v>76</v>
      </c>
      <c r="B51" s="13">
        <v>6</v>
      </c>
      <c r="C51" s="13">
        <v>2016</v>
      </c>
      <c r="D51" s="14">
        <v>49.141085982940695</v>
      </c>
      <c r="E51" s="18"/>
      <c r="F51" s="18"/>
    </row>
    <row r="52" spans="1:6" x14ac:dyDescent="0.25">
      <c r="A52" s="18">
        <v>77</v>
      </c>
      <c r="B52" s="13">
        <v>6</v>
      </c>
      <c r="C52" s="13">
        <v>2016</v>
      </c>
      <c r="D52" s="14">
        <v>50.516687050376724</v>
      </c>
      <c r="E52" s="18"/>
      <c r="F52" s="18"/>
    </row>
    <row r="53" spans="1:6" x14ac:dyDescent="0.25">
      <c r="A53" s="18">
        <v>78</v>
      </c>
      <c r="B53" s="13">
        <v>6</v>
      </c>
      <c r="C53" s="13">
        <v>2016</v>
      </c>
      <c r="D53" s="14">
        <v>50.516687050376724</v>
      </c>
      <c r="E53" s="18"/>
      <c r="F53" s="18"/>
    </row>
    <row r="54" spans="1:6" x14ac:dyDescent="0.25">
      <c r="A54" s="18">
        <v>79</v>
      </c>
      <c r="B54" s="13">
        <v>6</v>
      </c>
      <c r="C54" s="13">
        <v>2016</v>
      </c>
      <c r="D54" s="14">
        <v>50.516687050376724</v>
      </c>
      <c r="E54" s="18"/>
      <c r="F54" s="18"/>
    </row>
    <row r="55" spans="1:6" x14ac:dyDescent="0.25">
      <c r="A55" s="18">
        <v>80</v>
      </c>
      <c r="B55" s="13">
        <v>6</v>
      </c>
      <c r="C55" s="13">
        <v>2016</v>
      </c>
      <c r="D55" s="17">
        <v>36.083347893126231</v>
      </c>
      <c r="E55" s="18"/>
      <c r="F5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4AF29-2530-4785-A956-64F4AEFAE77E}">
  <dimension ref="A1:J54"/>
  <sheetViews>
    <sheetView workbookViewId="0">
      <selection activeCell="K4" sqref="K4"/>
    </sheetView>
  </sheetViews>
  <sheetFormatPr defaultColWidth="8.75" defaultRowHeight="14.3" x14ac:dyDescent="0.25"/>
  <cols>
    <col min="1" max="1" width="13.25" style="11" bestFit="1" customWidth="1"/>
    <col min="2" max="2" width="11.875" style="11" bestFit="1" customWidth="1"/>
    <col min="3" max="3" width="12.5" style="11" bestFit="1" customWidth="1"/>
    <col min="4" max="4" width="17.875" style="11" bestFit="1" customWidth="1"/>
    <col min="5" max="5" width="19.5" style="11" bestFit="1" customWidth="1"/>
    <col min="6" max="6" width="18.25" style="11" bestFit="1" customWidth="1"/>
    <col min="7" max="7" width="14.75" style="11" bestFit="1" customWidth="1"/>
    <col min="8" max="8" width="11.875" style="11" bestFit="1" customWidth="1"/>
    <col min="9" max="10" width="12.125" style="11" bestFit="1" customWidth="1"/>
    <col min="11" max="16384" width="8.75" style="11"/>
  </cols>
  <sheetData>
    <row r="1" spans="1:10" x14ac:dyDescent="0.25">
      <c r="A1" s="11" t="s">
        <v>49</v>
      </c>
      <c r="B1" s="11" t="s">
        <v>51</v>
      </c>
      <c r="C1" s="11" t="s">
        <v>52</v>
      </c>
      <c r="D1" s="11" t="s">
        <v>53</v>
      </c>
      <c r="E1" s="11" t="s">
        <v>54</v>
      </c>
      <c r="F1" s="11" t="s">
        <v>55</v>
      </c>
      <c r="G1" s="11" t="s">
        <v>56</v>
      </c>
      <c r="H1" s="11" t="s">
        <v>57</v>
      </c>
      <c r="I1" s="11" t="s">
        <v>58</v>
      </c>
      <c r="J1" s="11" t="s">
        <v>59</v>
      </c>
    </row>
    <row r="2" spans="1:10" x14ac:dyDescent="0.25">
      <c r="A2" s="11">
        <v>27</v>
      </c>
      <c r="B2" s="11">
        <v>27784.542446738207</v>
      </c>
      <c r="C2" s="11">
        <v>326840.47850933153</v>
      </c>
      <c r="D2" s="11">
        <v>956679.96562893153</v>
      </c>
      <c r="E2" s="11">
        <v>120.37387571882233</v>
      </c>
      <c r="F2" s="11">
        <v>171261.6251644514</v>
      </c>
      <c r="G2" s="11">
        <v>70613.401155568979</v>
      </c>
      <c r="H2" s="11">
        <v>648219.0251764002</v>
      </c>
      <c r="I2" s="11">
        <v>0</v>
      </c>
      <c r="J2" s="11">
        <v>0</v>
      </c>
    </row>
    <row r="3" spans="1:10" x14ac:dyDescent="0.25">
      <c r="A3" s="11">
        <v>28</v>
      </c>
      <c r="B3" s="11">
        <v>65293.67474983479</v>
      </c>
      <c r="C3" s="11">
        <v>768075.12449692923</v>
      </c>
      <c r="D3" s="11">
        <v>2248197.9192279889</v>
      </c>
      <c r="E3" s="11">
        <v>282.87860793923244</v>
      </c>
      <c r="F3" s="11">
        <v>402464.81913646078</v>
      </c>
      <c r="G3" s="11">
        <v>165941.49271558708</v>
      </c>
      <c r="H3" s="11">
        <v>1523314.7091645407</v>
      </c>
      <c r="I3" s="11">
        <v>0</v>
      </c>
      <c r="J3" s="11">
        <v>0</v>
      </c>
    </row>
    <row r="4" spans="1:10" x14ac:dyDescent="0.25">
      <c r="A4" s="11">
        <v>29</v>
      </c>
      <c r="B4" s="11">
        <v>87799.154131692732</v>
      </c>
      <c r="C4" s="11">
        <v>1032815.9120894878</v>
      </c>
      <c r="D4" s="11">
        <v>3023108.6913874233</v>
      </c>
      <c r="E4" s="11">
        <v>380.38144727147858</v>
      </c>
      <c r="F4" s="11">
        <v>541186.73551966646</v>
      </c>
      <c r="G4" s="11">
        <v>223138.34765159793</v>
      </c>
      <c r="H4" s="11">
        <v>2048372.1195574249</v>
      </c>
      <c r="I4" s="11">
        <v>0</v>
      </c>
      <c r="J4" s="11">
        <v>0</v>
      </c>
    </row>
    <row r="5" spans="1:10" x14ac:dyDescent="0.25">
      <c r="A5" s="11">
        <v>30</v>
      </c>
      <c r="B5" s="11">
        <v>101413.57993059447</v>
      </c>
      <c r="C5" s="11">
        <v>1192967.7465590602</v>
      </c>
      <c r="D5" s="11">
        <v>3491881.8745455993</v>
      </c>
      <c r="E5" s="11">
        <v>439.36464637370148</v>
      </c>
      <c r="F5" s="11">
        <v>625104.93185024767</v>
      </c>
      <c r="G5" s="11">
        <v>257738.91421782671</v>
      </c>
      <c r="H5" s="11">
        <v>2365999.4418938612</v>
      </c>
      <c r="I5" s="11">
        <v>0</v>
      </c>
      <c r="J5" s="11">
        <v>0</v>
      </c>
    </row>
    <row r="6" spans="1:10" x14ac:dyDescent="0.25">
      <c r="A6" s="11">
        <v>31</v>
      </c>
      <c r="B6" s="11">
        <v>102871.56411971552</v>
      </c>
      <c r="C6" s="11">
        <v>1248903.7514493112</v>
      </c>
      <c r="D6" s="11">
        <v>3569233.4974529571</v>
      </c>
      <c r="E6" s="11">
        <v>444.98550724432556</v>
      </c>
      <c r="F6" s="11">
        <v>636980.87478964904</v>
      </c>
      <c r="G6" s="11">
        <v>263293.41986000468</v>
      </c>
      <c r="H6" s="11">
        <v>2476250.8465581387</v>
      </c>
      <c r="I6" s="11">
        <v>0</v>
      </c>
      <c r="J6" s="11">
        <v>0</v>
      </c>
    </row>
    <row r="7" spans="1:10" x14ac:dyDescent="0.25">
      <c r="A7" s="11">
        <v>32</v>
      </c>
      <c r="B7" s="11">
        <v>63329.511908411267</v>
      </c>
      <c r="C7" s="11">
        <v>1039737.157002706</v>
      </c>
      <c r="D7" s="11">
        <v>2386909.0094611221</v>
      </c>
      <c r="E7" s="11">
        <v>269.08161590598894</v>
      </c>
      <c r="F7" s="11">
        <v>412314.65246120084</v>
      </c>
      <c r="G7" s="11">
        <v>175002.74375359964</v>
      </c>
      <c r="H7" s="11">
        <v>2056886.5522927255</v>
      </c>
      <c r="I7" s="11">
        <v>0</v>
      </c>
      <c r="J7" s="11">
        <v>0</v>
      </c>
    </row>
    <row r="8" spans="1:10" x14ac:dyDescent="0.25">
      <c r="A8" s="11">
        <v>33</v>
      </c>
      <c r="B8" s="11">
        <v>38312.299357855394</v>
      </c>
      <c r="C8" s="11">
        <v>899039.11808405898</v>
      </c>
      <c r="D8" s="11">
        <v>1633028.6982642754</v>
      </c>
      <c r="E8" s="11">
        <v>157.94189588206166</v>
      </c>
      <c r="F8" s="11">
        <v>269551.25349398493</v>
      </c>
      <c r="G8" s="11">
        <v>118744.81493602271</v>
      </c>
      <c r="H8" s="11">
        <v>1775125.7910627758</v>
      </c>
      <c r="I8" s="11">
        <v>0</v>
      </c>
      <c r="J8" s="11">
        <v>0</v>
      </c>
    </row>
    <row r="9" spans="1:10" x14ac:dyDescent="0.25">
      <c r="A9" s="11">
        <v>34</v>
      </c>
      <c r="B9" s="11">
        <v>22274.774476108618</v>
      </c>
      <c r="C9" s="11">
        <v>802692.10976145486</v>
      </c>
      <c r="D9" s="11">
        <v>1145440.5569157135</v>
      </c>
      <c r="E9" s="11">
        <v>86.805046611962013</v>
      </c>
      <c r="F9" s="11">
        <v>177573.21066179874</v>
      </c>
      <c r="G9" s="11">
        <v>82386.869413081178</v>
      </c>
      <c r="H9" s="11">
        <v>1582409.5565874043</v>
      </c>
      <c r="I9" s="11">
        <v>0</v>
      </c>
      <c r="J9" s="11">
        <v>0</v>
      </c>
    </row>
    <row r="10" spans="1:10" x14ac:dyDescent="0.25">
      <c r="A10" s="11">
        <v>35</v>
      </c>
      <c r="B10" s="11">
        <v>12504.013518741889</v>
      </c>
      <c r="C10" s="11">
        <v>743993.30216995231</v>
      </c>
      <c r="D10" s="11">
        <v>848380.55483360635</v>
      </c>
      <c r="E10" s="11">
        <v>43.465369535640775</v>
      </c>
      <c r="F10" s="11">
        <v>121536.16775983656</v>
      </c>
      <c r="G10" s="11">
        <v>60236.020249944537</v>
      </c>
      <c r="H10" s="11">
        <v>1464998.4053314007</v>
      </c>
      <c r="I10" s="11">
        <v>0</v>
      </c>
      <c r="J10" s="11">
        <v>0</v>
      </c>
    </row>
    <row r="11" spans="1:10" x14ac:dyDescent="0.25">
      <c r="A11" s="11">
        <v>36</v>
      </c>
      <c r="B11" s="11">
        <v>652254.47874052054</v>
      </c>
      <c r="C11" s="11">
        <v>729125.85324570793</v>
      </c>
      <c r="D11" s="11">
        <v>10965296.673255369</v>
      </c>
      <c r="E11" s="11">
        <v>101732.08723599698</v>
      </c>
      <c r="F11" s="11">
        <v>2797452.8875200208</v>
      </c>
      <c r="G11" s="11">
        <v>874924.79825147975</v>
      </c>
      <c r="H11" s="11">
        <v>2023645.2115459186</v>
      </c>
      <c r="I11" s="11">
        <v>0</v>
      </c>
      <c r="J11" s="11">
        <v>0</v>
      </c>
    </row>
    <row r="12" spans="1:10" x14ac:dyDescent="0.25">
      <c r="A12" s="11">
        <v>37</v>
      </c>
      <c r="B12" s="11">
        <v>1294565.5571787122</v>
      </c>
      <c r="C12" s="11">
        <v>729641.54010406439</v>
      </c>
      <c r="D12" s="11">
        <v>21160062.999119334</v>
      </c>
      <c r="E12" s="11">
        <v>203432.06708679552</v>
      </c>
      <c r="F12" s="11">
        <v>5488055.1771441679</v>
      </c>
      <c r="G12" s="11">
        <v>1695418.6263785267</v>
      </c>
      <c r="H12" s="11">
        <v>2613061.8367102863</v>
      </c>
      <c r="I12" s="11">
        <v>0</v>
      </c>
      <c r="J12" s="11">
        <v>0</v>
      </c>
    </row>
    <row r="13" spans="1:10" x14ac:dyDescent="0.25">
      <c r="A13" s="11">
        <v>38</v>
      </c>
      <c r="B13" s="11">
        <v>1681892.8795214354</v>
      </c>
      <c r="C13" s="11">
        <v>741609.74986483867</v>
      </c>
      <c r="D13" s="11">
        <v>27335925.057120226</v>
      </c>
      <c r="E13" s="11">
        <v>264460.66315382504</v>
      </c>
      <c r="F13" s="11">
        <v>7113546.6670260802</v>
      </c>
      <c r="G13" s="11">
        <v>2192114.5401919852</v>
      </c>
      <c r="H13" s="11">
        <v>2990032.0956445821</v>
      </c>
      <c r="I13" s="11">
        <v>0</v>
      </c>
      <c r="J13" s="11">
        <v>0</v>
      </c>
    </row>
    <row r="14" spans="1:10" x14ac:dyDescent="0.25">
      <c r="A14" s="11">
        <v>39</v>
      </c>
      <c r="B14" s="11">
        <v>1916871.4550760204</v>
      </c>
      <c r="C14" s="11">
        <v>748870.46378637513</v>
      </c>
      <c r="D14" s="11">
        <v>31082614.705640767</v>
      </c>
      <c r="E14" s="11">
        <v>301484.6781011562</v>
      </c>
      <c r="F14" s="11">
        <v>8099678.1708877739</v>
      </c>
      <c r="G14" s="11">
        <v>2493443.3945721495</v>
      </c>
      <c r="H14" s="11">
        <v>3218727.3860647213</v>
      </c>
      <c r="I14" s="11">
        <v>0</v>
      </c>
      <c r="J14" s="11">
        <v>0</v>
      </c>
    </row>
    <row r="15" spans="1:10" x14ac:dyDescent="0.25">
      <c r="A15" s="11">
        <v>40</v>
      </c>
      <c r="B15" s="11">
        <v>2264299.4813025747</v>
      </c>
      <c r="C15" s="11">
        <v>1839096.4534798434</v>
      </c>
      <c r="D15" s="11">
        <v>35241862.076173671</v>
      </c>
      <c r="E15" s="11">
        <v>595926.75026100501</v>
      </c>
      <c r="F15" s="11">
        <v>9410833.5487507731</v>
      </c>
      <c r="G15" s="11">
        <v>2844958.2235144628</v>
      </c>
      <c r="H15" s="11">
        <v>5825189.1209109314</v>
      </c>
      <c r="I15" s="11">
        <v>0</v>
      </c>
      <c r="J15" s="11">
        <v>0</v>
      </c>
    </row>
    <row r="16" spans="1:10" x14ac:dyDescent="0.25">
      <c r="A16" s="11">
        <v>41</v>
      </c>
      <c r="B16" s="11">
        <v>2749129.7504947912</v>
      </c>
      <c r="C16" s="11">
        <v>3941092.7039115182</v>
      </c>
      <c r="D16" s="11">
        <v>40303563.319666162</v>
      </c>
      <c r="E16" s="11">
        <v>1135738.5159785966</v>
      </c>
      <c r="F16" s="11">
        <v>11161524.607167322</v>
      </c>
      <c r="G16" s="11">
        <v>3284925.3752720421</v>
      </c>
      <c r="H16" s="11">
        <v>10682481.267803304</v>
      </c>
      <c r="I16" s="11">
        <v>0</v>
      </c>
      <c r="J16" s="11">
        <v>0</v>
      </c>
    </row>
    <row r="17" spans="1:10" x14ac:dyDescent="0.25">
      <c r="A17" s="11">
        <v>42</v>
      </c>
      <c r="B17" s="11">
        <v>3009558.162652493</v>
      </c>
      <c r="C17" s="11">
        <v>5201348.9550026758</v>
      </c>
      <c r="D17" s="11">
        <v>42854749.58386559</v>
      </c>
      <c r="E17" s="11">
        <v>1454824.6591852121</v>
      </c>
      <c r="F17" s="11">
        <v>12084067.245013209</v>
      </c>
      <c r="G17" s="11">
        <v>3509832.2544399314</v>
      </c>
      <c r="H17" s="11">
        <v>13567201.562235896</v>
      </c>
      <c r="I17" s="11">
        <v>0</v>
      </c>
      <c r="J17" s="11">
        <v>0</v>
      </c>
    </row>
    <row r="18" spans="1:10" x14ac:dyDescent="0.25">
      <c r="A18" s="11">
        <v>43</v>
      </c>
      <c r="B18" s="11">
        <v>3154247.5320285819</v>
      </c>
      <c r="C18" s="11">
        <v>5961463.2331056129</v>
      </c>
      <c r="D18" s="11">
        <v>44195495.159820385</v>
      </c>
      <c r="E18" s="11">
        <v>1645412.5034307251</v>
      </c>
      <c r="F18" s="11">
        <v>12588459.340590676</v>
      </c>
      <c r="G18" s="11">
        <v>3629566.3072863277</v>
      </c>
      <c r="H18" s="11">
        <v>15295848.674105953</v>
      </c>
      <c r="I18" s="11">
        <v>0</v>
      </c>
      <c r="J18" s="11">
        <v>0</v>
      </c>
    </row>
    <row r="19" spans="1:10" x14ac:dyDescent="0.25">
      <c r="A19" s="11">
        <v>44</v>
      </c>
      <c r="B19" s="11">
        <v>3241750.150651264</v>
      </c>
      <c r="C19" s="11">
        <v>6421151.391767866</v>
      </c>
      <c r="D19" s="11">
        <v>45006327.0081359</v>
      </c>
      <c r="E19" s="11">
        <v>1760672.7711411067</v>
      </c>
      <c r="F19" s="11">
        <v>12893496.465058954</v>
      </c>
      <c r="G19" s="11">
        <v>3701976.9011505768</v>
      </c>
      <c r="H19" s="11">
        <v>16341268.594141658</v>
      </c>
      <c r="I19" s="11">
        <v>0</v>
      </c>
      <c r="J19" s="11">
        <v>0</v>
      </c>
    </row>
    <row r="20" spans="1:10" x14ac:dyDescent="0.25">
      <c r="A20" s="11">
        <v>45</v>
      </c>
      <c r="B20" s="11">
        <v>2891412.1198921353</v>
      </c>
      <c r="C20" s="11">
        <v>4143612.433444032</v>
      </c>
      <c r="D20" s="11">
        <v>29678772.371156525</v>
      </c>
      <c r="E20" s="11">
        <v>1091300.8637054996</v>
      </c>
      <c r="F20" s="11">
        <v>12137101.06428331</v>
      </c>
      <c r="G20" s="11">
        <v>3709612.4615985975</v>
      </c>
      <c r="H20" s="11">
        <v>10976023.122105876</v>
      </c>
      <c r="I20" s="11">
        <v>0</v>
      </c>
      <c r="J20" s="11">
        <v>0</v>
      </c>
    </row>
    <row r="21" spans="1:10" x14ac:dyDescent="0.25">
      <c r="A21" s="11">
        <v>46</v>
      </c>
      <c r="B21" s="11">
        <v>2671838.9422770641</v>
      </c>
      <c r="C21" s="11">
        <v>2727862.6099630655</v>
      </c>
      <c r="D21" s="11">
        <v>20395410.351668961</v>
      </c>
      <c r="E21" s="11">
        <v>677334.88742633048</v>
      </c>
      <c r="F21" s="11">
        <v>11650598.430961475</v>
      </c>
      <c r="G21" s="11">
        <v>3706439.5925402148</v>
      </c>
      <c r="H21" s="11">
        <v>7644925.3592585381</v>
      </c>
      <c r="I21" s="11">
        <v>0</v>
      </c>
      <c r="J21" s="11">
        <v>0</v>
      </c>
    </row>
    <row r="22" spans="1:10" x14ac:dyDescent="0.25">
      <c r="A22" s="11">
        <v>47</v>
      </c>
      <c r="B22" s="11">
        <v>2526866.2933650641</v>
      </c>
      <c r="C22" s="11">
        <v>1808916.5533050741</v>
      </c>
      <c r="D22" s="11">
        <v>14702810.687317705</v>
      </c>
      <c r="E22" s="11">
        <v>411530.12732781068</v>
      </c>
      <c r="F22" s="11">
        <v>11312581.002229864</v>
      </c>
      <c r="G22" s="11">
        <v>3693588.7577020861</v>
      </c>
      <c r="H22" s="11">
        <v>5488218.9656077297</v>
      </c>
      <c r="I22" s="11">
        <v>0</v>
      </c>
      <c r="J22" s="11">
        <v>0</v>
      </c>
    </row>
    <row r="23" spans="1:10" x14ac:dyDescent="0.25">
      <c r="A23" s="11">
        <v>48</v>
      </c>
      <c r="B23" s="11">
        <v>2438271.8968077311</v>
      </c>
      <c r="C23" s="11">
        <v>1247338.407569635</v>
      </c>
      <c r="D23" s="11">
        <v>11223999.781325268</v>
      </c>
      <c r="E23" s="11">
        <v>249093.88504538193</v>
      </c>
      <c r="F23" s="11">
        <v>11106014.795782767</v>
      </c>
      <c r="G23" s="11">
        <v>3685735.4697454521</v>
      </c>
      <c r="H23" s="11">
        <v>4170231.7250433471</v>
      </c>
      <c r="I23" s="11">
        <v>0</v>
      </c>
      <c r="J23" s="11">
        <v>0</v>
      </c>
    </row>
    <row r="24" spans="1:10" x14ac:dyDescent="0.25">
      <c r="A24" s="11">
        <v>49</v>
      </c>
      <c r="B24" s="11">
        <v>2553047.2474012324</v>
      </c>
      <c r="C24" s="11">
        <v>1197008.937565746</v>
      </c>
      <c r="D24" s="11">
        <v>15952354.741129188</v>
      </c>
      <c r="E24" s="11">
        <v>297149.57002579683</v>
      </c>
      <c r="F24" s="11">
        <v>11353328.548610605</v>
      </c>
      <c r="G24" s="11">
        <v>3682919.486576702</v>
      </c>
      <c r="H24" s="11">
        <v>4324474.4759534756</v>
      </c>
      <c r="I24" s="11">
        <v>0</v>
      </c>
      <c r="J24" s="11">
        <v>0</v>
      </c>
    </row>
    <row r="25" spans="1:10" x14ac:dyDescent="0.25">
      <c r="A25" s="11">
        <v>50</v>
      </c>
      <c r="B25" s="11">
        <v>2687957.6881213994</v>
      </c>
      <c r="C25" s="11">
        <v>1274310.8643199117</v>
      </c>
      <c r="D25" s="11">
        <v>21471348.543204118</v>
      </c>
      <c r="E25" s="11">
        <v>382122.58279767283</v>
      </c>
      <c r="F25" s="11">
        <v>11647589.166540056</v>
      </c>
      <c r="G25" s="11">
        <v>3681888.3415799146</v>
      </c>
      <c r="H25" s="11">
        <v>4778259.7815373288</v>
      </c>
      <c r="I25" s="11">
        <v>0</v>
      </c>
      <c r="J25" s="11">
        <v>0</v>
      </c>
    </row>
    <row r="26" spans="1:10" x14ac:dyDescent="0.25">
      <c r="A26" s="11">
        <v>51</v>
      </c>
      <c r="B26" s="11">
        <v>2788233.6390751</v>
      </c>
      <c r="C26" s="11">
        <v>1443218.1612601434</v>
      </c>
      <c r="D26" s="11">
        <v>25541758.113029238</v>
      </c>
      <c r="E26" s="11">
        <v>468547.02514060115</v>
      </c>
      <c r="F26" s="11">
        <v>11869214.527795276</v>
      </c>
      <c r="G26" s="11">
        <v>3682983.0992269255</v>
      </c>
      <c r="H26" s="11">
        <v>5338091.8173744129</v>
      </c>
      <c r="I26" s="11">
        <v>0</v>
      </c>
      <c r="J26" s="11">
        <v>0</v>
      </c>
    </row>
    <row r="27" spans="1:10" x14ac:dyDescent="0.25">
      <c r="A27" s="11">
        <v>52</v>
      </c>
      <c r="B27" s="11">
        <v>2849067.7159870118</v>
      </c>
      <c r="C27" s="11">
        <v>1545688.5880705505</v>
      </c>
      <c r="D27" s="11">
        <v>28011139.918723151</v>
      </c>
      <c r="E27" s="11">
        <v>520977.85349531093</v>
      </c>
      <c r="F27" s="11">
        <v>12003667.246956775</v>
      </c>
      <c r="G27" s="11">
        <v>3683647.2521994463</v>
      </c>
      <c r="H27" s="11">
        <v>5677723.2524489118</v>
      </c>
      <c r="I27" s="11">
        <v>0</v>
      </c>
      <c r="J27" s="11">
        <v>0</v>
      </c>
    </row>
    <row r="28" spans="1:10" x14ac:dyDescent="0.25">
      <c r="A28" s="11">
        <v>53</v>
      </c>
      <c r="B28" s="11">
        <v>2819856.0067000291</v>
      </c>
      <c r="C28" s="11">
        <v>1438841.4633730575</v>
      </c>
      <c r="D28" s="11">
        <v>26102609.029923212</v>
      </c>
      <c r="E28" s="11">
        <v>541584.74285628356</v>
      </c>
      <c r="F28" s="11">
        <v>12109755.285567274</v>
      </c>
      <c r="G28" s="11">
        <v>3719081.2762776748</v>
      </c>
      <c r="H28" s="11">
        <v>5430739.8320875885</v>
      </c>
      <c r="I28" s="11">
        <v>174193.54838709679</v>
      </c>
      <c r="J28" s="11">
        <v>1747741.9354838727</v>
      </c>
    </row>
    <row r="29" spans="1:10" x14ac:dyDescent="0.25">
      <c r="A29" s="11">
        <v>54</v>
      </c>
      <c r="B29" s="11">
        <v>2638416.2710293466</v>
      </c>
      <c r="C29" s="11">
        <v>954529.06335066643</v>
      </c>
      <c r="D29" s="11">
        <v>16497015.4011919</v>
      </c>
      <c r="E29" s="11">
        <v>527136.74696515803</v>
      </c>
      <c r="F29" s="11">
        <v>12237761.75284218</v>
      </c>
      <c r="G29" s="11">
        <v>3827934.5355727756</v>
      </c>
      <c r="H29" s="11">
        <v>4157696.793820472</v>
      </c>
      <c r="I29" s="11">
        <v>714193.54838709673</v>
      </c>
      <c r="J29" s="11">
        <v>7165741.9354838775</v>
      </c>
    </row>
    <row r="30" spans="1:10" x14ac:dyDescent="0.25">
      <c r="A30" s="11">
        <v>55</v>
      </c>
      <c r="B30" s="11">
        <v>2521664.0548185785</v>
      </c>
      <c r="C30" s="11">
        <v>650654.24931126682</v>
      </c>
      <c r="D30" s="11">
        <v>10413453.671126867</v>
      </c>
      <c r="E30" s="11">
        <v>511669.22663283895</v>
      </c>
      <c r="F30" s="11">
        <v>12297131.10478838</v>
      </c>
      <c r="G30" s="11">
        <v>3893160.3702149377</v>
      </c>
      <c r="H30" s="11">
        <v>3349830.8507076846</v>
      </c>
      <c r="I30" s="11">
        <v>1038193.5483870966</v>
      </c>
      <c r="J30" s="11">
        <v>10416541.93548388</v>
      </c>
    </row>
    <row r="31" spans="1:10" x14ac:dyDescent="0.25">
      <c r="A31" s="11">
        <v>56</v>
      </c>
      <c r="B31" s="11">
        <v>2448141.3134423988</v>
      </c>
      <c r="C31" s="11">
        <v>462251.4602818634</v>
      </c>
      <c r="D31" s="11">
        <v>6619513.7413900997</v>
      </c>
      <c r="E31" s="11">
        <v>499579.95631304604</v>
      </c>
      <c r="F31" s="11">
        <v>12325762.961025352</v>
      </c>
      <c r="G31" s="11">
        <v>3932400.9838040629</v>
      </c>
      <c r="H31" s="11">
        <v>2845395.1034530308</v>
      </c>
      <c r="I31" s="11">
        <v>1233290.3225806449</v>
      </c>
      <c r="J31" s="11">
        <v>12374012.903225817</v>
      </c>
    </row>
    <row r="32" spans="1:10" x14ac:dyDescent="0.25">
      <c r="A32" s="11">
        <v>57</v>
      </c>
      <c r="B32" s="11">
        <v>2403502.5061782897</v>
      </c>
      <c r="C32" s="11">
        <v>347864.05265686836</v>
      </c>
      <c r="D32" s="11">
        <v>4316050.2126213461</v>
      </c>
      <c r="E32" s="11">
        <v>492240.04219031456</v>
      </c>
      <c r="F32" s="11">
        <v>12343146.588026367</v>
      </c>
      <c r="G32" s="11">
        <v>3956225.6420546039</v>
      </c>
      <c r="H32" s="11">
        <v>2539130.5426198477</v>
      </c>
      <c r="I32" s="11">
        <v>1351741.9354838708</v>
      </c>
      <c r="J32" s="11">
        <v>13562477.419354849</v>
      </c>
    </row>
    <row r="33" spans="1:10" x14ac:dyDescent="0.25">
      <c r="A33" s="11">
        <v>58</v>
      </c>
      <c r="B33" s="11">
        <v>2064210.2809721113</v>
      </c>
      <c r="C33" s="11">
        <v>587199.09424809134</v>
      </c>
      <c r="D33" s="11">
        <v>4557208.1687553041</v>
      </c>
      <c r="E33" s="11">
        <v>437144.78700867062</v>
      </c>
      <c r="F33" s="11">
        <v>12036903.997406151</v>
      </c>
      <c r="G33" s="11">
        <v>3881553.8621196966</v>
      </c>
      <c r="H33" s="11">
        <v>2552156.9350846363</v>
      </c>
      <c r="I33" s="11">
        <v>899709.67741935491</v>
      </c>
      <c r="J33" s="11">
        <v>9027087.0967742018</v>
      </c>
    </row>
    <row r="34" spans="1:10" x14ac:dyDescent="0.25">
      <c r="A34" s="11">
        <v>59</v>
      </c>
      <c r="B34" s="11">
        <v>1811340.0478277921</v>
      </c>
      <c r="C34" s="11">
        <v>789277.24654042395</v>
      </c>
      <c r="D34" s="11">
        <v>5116408.7585495925</v>
      </c>
      <c r="E34" s="11">
        <v>396097.82741435408</v>
      </c>
      <c r="F34" s="11">
        <v>11799293.171876319</v>
      </c>
      <c r="G34" s="11">
        <v>3820433.990537222</v>
      </c>
      <c r="H34" s="11">
        <v>2611911.8271097001</v>
      </c>
      <c r="I34" s="11">
        <v>533903.22580645164</v>
      </c>
      <c r="J34" s="11">
        <v>5356829.0322580691</v>
      </c>
    </row>
    <row r="35" spans="1:10" x14ac:dyDescent="0.25">
      <c r="A35" s="11">
        <v>60</v>
      </c>
      <c r="B35" s="11">
        <v>1667495.3445172198</v>
      </c>
      <c r="C35" s="11">
        <v>930710.15102611668</v>
      </c>
      <c r="D35" s="11">
        <v>5858422.6763265338</v>
      </c>
      <c r="E35" s="11">
        <v>372764.93062059907</v>
      </c>
      <c r="F35" s="11">
        <v>11653658.977675887</v>
      </c>
      <c r="G35" s="11">
        <v>3779557.7161317598</v>
      </c>
      <c r="H35" s="11">
        <v>2701811.4495305941</v>
      </c>
      <c r="I35" s="11">
        <v>293516.12903225806</v>
      </c>
      <c r="J35" s="11">
        <v>2944945.1612903252</v>
      </c>
    </row>
    <row r="36" spans="1:10" x14ac:dyDescent="0.25">
      <c r="A36" s="11">
        <v>61</v>
      </c>
      <c r="B36" s="11">
        <v>1579937.6990238281</v>
      </c>
      <c r="C36" s="11">
        <v>1016799.7450608863</v>
      </c>
      <c r="D36" s="11">
        <v>6310083.3219298897</v>
      </c>
      <c r="E36" s="11">
        <v>358562.29778961785</v>
      </c>
      <c r="F36" s="11">
        <v>11565012.076858234</v>
      </c>
      <c r="G36" s="11">
        <v>3754676.5056240866</v>
      </c>
      <c r="H36" s="11">
        <v>2756532.9588302686</v>
      </c>
      <c r="I36" s="11">
        <v>147193.54838709679</v>
      </c>
      <c r="J36" s="11">
        <v>1476841.9354838724</v>
      </c>
    </row>
    <row r="37" spans="1:10" x14ac:dyDescent="0.25">
      <c r="A37" s="11">
        <v>62</v>
      </c>
      <c r="B37" s="11">
        <v>2581956.6706286781</v>
      </c>
      <c r="C37" s="11">
        <v>1076985.8114911588</v>
      </c>
      <c r="D37" s="11">
        <v>11265345.993688414</v>
      </c>
      <c r="E37" s="11">
        <v>306894.21927659318</v>
      </c>
      <c r="F37" s="11">
        <v>11056369.397322448</v>
      </c>
      <c r="G37" s="11">
        <v>3628057.2679695459</v>
      </c>
      <c r="H37" s="11">
        <v>2786500.3280463945</v>
      </c>
      <c r="I37" s="11">
        <v>200419.3548387097</v>
      </c>
      <c r="J37" s="11">
        <v>3174833.0782538056</v>
      </c>
    </row>
    <row r="38" spans="1:10" x14ac:dyDescent="0.25">
      <c r="A38" s="11">
        <v>63</v>
      </c>
      <c r="B38" s="11">
        <v>3604301.5242230659</v>
      </c>
      <c r="C38" s="11">
        <v>1117186.7935919312</v>
      </c>
      <c r="D38" s="11">
        <v>16115758.872717584</v>
      </c>
      <c r="E38" s="11">
        <v>258523.18052790355</v>
      </c>
      <c r="F38" s="11">
        <v>10568305.462619333</v>
      </c>
      <c r="G38" s="11">
        <v>3507214.025611429</v>
      </c>
      <c r="H38" s="11">
        <v>2803764.489746524</v>
      </c>
      <c r="I38" s="11">
        <v>287612.90322580648</v>
      </c>
      <c r="J38" s="11">
        <v>5213633.8984430945</v>
      </c>
    </row>
    <row r="39" spans="1:10" x14ac:dyDescent="0.25">
      <c r="A39" s="11">
        <v>64</v>
      </c>
      <c r="B39" s="11">
        <v>4232614.0831720261</v>
      </c>
      <c r="C39" s="11">
        <v>1126651.6543440947</v>
      </c>
      <c r="D39" s="11">
        <v>18949116.752133563</v>
      </c>
      <c r="E39" s="11">
        <v>231918.38643920206</v>
      </c>
      <c r="F39" s="11">
        <v>10290558.181341423</v>
      </c>
      <c r="G39" s="11">
        <v>3438943.8100806032</v>
      </c>
      <c r="H39" s="11">
        <v>2804807.3012548713</v>
      </c>
      <c r="I39" s="11">
        <v>364838.70967741939</v>
      </c>
      <c r="J39" s="11">
        <v>6686841.4873308614</v>
      </c>
    </row>
    <row r="40" spans="1:10" x14ac:dyDescent="0.25">
      <c r="A40" s="11">
        <v>65</v>
      </c>
      <c r="B40" s="11">
        <v>4616319.8120264253</v>
      </c>
      <c r="C40" s="11">
        <v>1129906.6371505137</v>
      </c>
      <c r="D40" s="11">
        <v>20654972.55810627</v>
      </c>
      <c r="E40" s="11">
        <v>216188.44297384037</v>
      </c>
      <c r="F40" s="11">
        <v>10124619.074500889</v>
      </c>
      <c r="G40" s="11">
        <v>3398245.33651768</v>
      </c>
      <c r="H40" s="11">
        <v>2803859.096634612</v>
      </c>
      <c r="I40" s="11">
        <v>415916.12903225812</v>
      </c>
      <c r="J40" s="11">
        <v>7622999.2955571814</v>
      </c>
    </row>
    <row r="41" spans="1:10" x14ac:dyDescent="0.25">
      <c r="A41" s="11">
        <v>66</v>
      </c>
      <c r="B41" s="11">
        <v>4593134.6783711426</v>
      </c>
      <c r="C41" s="11">
        <v>1054498.3236323178</v>
      </c>
      <c r="D41" s="11">
        <v>20613942.581814721</v>
      </c>
      <c r="E41" s="11">
        <v>185221.84059164271</v>
      </c>
      <c r="F41" s="11">
        <v>9936668.6040575188</v>
      </c>
      <c r="G41" s="11">
        <v>3352294.9157253117</v>
      </c>
      <c r="H41" s="11">
        <v>2749551.3432832817</v>
      </c>
      <c r="I41" s="11">
        <v>390377.41935483873</v>
      </c>
      <c r="J41" s="11">
        <v>7154920.3914440209</v>
      </c>
    </row>
    <row r="42" spans="1:10" x14ac:dyDescent="0.25">
      <c r="A42" s="11">
        <v>67</v>
      </c>
      <c r="B42" s="11">
        <v>3948021.2713171742</v>
      </c>
      <c r="C42" s="11">
        <v>815869.75048928801</v>
      </c>
      <c r="D42" s="11">
        <v>17938276.063860483</v>
      </c>
      <c r="E42" s="11">
        <v>112725.21731799388</v>
      </c>
      <c r="F42" s="11">
        <v>9601927.8772761617</v>
      </c>
      <c r="G42" s="11">
        <v>3270650.341828085</v>
      </c>
      <c r="H42" s="11">
        <v>2582613.8839175007</v>
      </c>
      <c r="I42" s="11">
        <v>234900.00000000003</v>
      </c>
      <c r="J42" s="11">
        <v>4305297.1729968702</v>
      </c>
    </row>
    <row r="43" spans="1:10" x14ac:dyDescent="0.25">
      <c r="A43" s="11">
        <v>68</v>
      </c>
      <c r="B43" s="11">
        <v>3511197.9787278487</v>
      </c>
      <c r="C43" s="11">
        <v>672270.53190989024</v>
      </c>
      <c r="D43" s="11">
        <v>16111677.268357411</v>
      </c>
      <c r="E43" s="11">
        <v>71266.950308653701</v>
      </c>
      <c r="F43" s="11">
        <v>9422600.819896562</v>
      </c>
      <c r="G43" s="11">
        <v>3226940.9819737314</v>
      </c>
      <c r="H43" s="11">
        <v>2482574.3623037362</v>
      </c>
      <c r="I43" s="11">
        <v>134990.32258064518</v>
      </c>
      <c r="J43" s="11">
        <v>2474131.3503124188</v>
      </c>
    </row>
    <row r="44" spans="1:10" x14ac:dyDescent="0.25">
      <c r="A44" s="11">
        <v>69</v>
      </c>
      <c r="B44" s="11">
        <v>3227852.6324485186</v>
      </c>
      <c r="C44" s="11">
        <v>585629.8784562822</v>
      </c>
      <c r="D44" s="11">
        <v>14921488.108135337</v>
      </c>
      <c r="E44" s="11">
        <v>47135.517718896452</v>
      </c>
      <c r="F44" s="11">
        <v>9323403.1400499474</v>
      </c>
      <c r="G44" s="11">
        <v>3202775.7944915635</v>
      </c>
      <c r="H44" s="11">
        <v>2422385.7050339896</v>
      </c>
      <c r="I44" s="11">
        <v>72125.806451612909</v>
      </c>
      <c r="J44" s="11">
        <v>1321937.1248031012</v>
      </c>
    </row>
    <row r="45" spans="1:10" x14ac:dyDescent="0.25">
      <c r="A45" s="11">
        <v>70</v>
      </c>
      <c r="B45" s="11">
        <v>3055821.5293503534</v>
      </c>
      <c r="C45" s="11">
        <v>533026.62457373436</v>
      </c>
      <c r="D45" s="11">
        <v>14198873.260857647</v>
      </c>
      <c r="E45" s="11">
        <v>32484.290789400984</v>
      </c>
      <c r="F45" s="11">
        <v>9263175.9772859327</v>
      </c>
      <c r="G45" s="11">
        <v>3188104.0735202469</v>
      </c>
      <c r="H45" s="11">
        <v>2385842.5916916435</v>
      </c>
      <c r="I45" s="11">
        <v>33958.064516129038</v>
      </c>
      <c r="J45" s="11">
        <v>622390.63074387249</v>
      </c>
    </row>
    <row r="46" spans="1:10" x14ac:dyDescent="0.25">
      <c r="A46" s="11">
        <v>71</v>
      </c>
      <c r="B46" s="11">
        <v>2048170.874073002</v>
      </c>
      <c r="C46" s="11">
        <v>472126.20682046289</v>
      </c>
      <c r="D46" s="11">
        <v>15250091.549380319</v>
      </c>
      <c r="E46" s="11">
        <v>194007.62891797992</v>
      </c>
      <c r="F46" s="11">
        <v>10714242.396671167</v>
      </c>
      <c r="G46" s="11">
        <v>3386376.6036559031</v>
      </c>
      <c r="H46" s="11">
        <v>2939743.6332413559</v>
      </c>
      <c r="I46" s="11">
        <v>259612.90322580645</v>
      </c>
      <c r="J46" s="11">
        <v>1331845.7430345002</v>
      </c>
    </row>
    <row r="47" spans="1:10" x14ac:dyDescent="0.25">
      <c r="A47" s="11">
        <v>72</v>
      </c>
      <c r="B47" s="11">
        <v>1454458.9183083868</v>
      </c>
      <c r="C47" s="11">
        <v>438912.33839930827</v>
      </c>
      <c r="D47" s="11">
        <v>15926517.284895306</v>
      </c>
      <c r="E47" s="11">
        <v>291848.10643919831</v>
      </c>
      <c r="F47" s="11">
        <v>11588690.730653562</v>
      </c>
      <c r="G47" s="11">
        <v>3506267.8923281301</v>
      </c>
      <c r="H47" s="11">
        <v>3274395.0726913605</v>
      </c>
      <c r="I47" s="11">
        <v>397419.3548387097</v>
      </c>
      <c r="J47" s="11">
        <v>1801754.8387096808</v>
      </c>
    </row>
    <row r="48" spans="1:10" x14ac:dyDescent="0.25">
      <c r="A48" s="11">
        <v>73</v>
      </c>
      <c r="B48" s="11">
        <v>1128590.1748081173</v>
      </c>
      <c r="C48" s="11">
        <v>428266.9445023592</v>
      </c>
      <c r="D48" s="11">
        <v>16459892.99337095</v>
      </c>
      <c r="E48" s="11">
        <v>353137.90358654619</v>
      </c>
      <c r="F48" s="11">
        <v>12123988.053883707</v>
      </c>
      <c r="G48" s="11">
        <v>3580791.7927616984</v>
      </c>
      <c r="H48" s="11">
        <v>3481634.7210688363</v>
      </c>
      <c r="I48" s="11">
        <v>486838.70967741939</v>
      </c>
      <c r="J48" s="11">
        <v>2207149.6774193589</v>
      </c>
    </row>
    <row r="49" spans="1:10" x14ac:dyDescent="0.25">
      <c r="A49" s="11">
        <v>74</v>
      </c>
      <c r="B49" s="11">
        <v>929448.16489128605</v>
      </c>
      <c r="C49" s="11">
        <v>421761.42600977916</v>
      </c>
      <c r="D49" s="11">
        <v>16785844.815217175</v>
      </c>
      <c r="E49" s="11">
        <v>390592.77962103655</v>
      </c>
      <c r="F49" s="11">
        <v>12451114.195857683</v>
      </c>
      <c r="G49" s="11">
        <v>3626334.1763599901</v>
      </c>
      <c r="H49" s="11">
        <v>3608281.1728550713</v>
      </c>
      <c r="I49" s="11">
        <v>541483.87096774194</v>
      </c>
      <c r="J49" s="11">
        <v>2454890.9677419402</v>
      </c>
    </row>
    <row r="50" spans="1:10" x14ac:dyDescent="0.25">
      <c r="A50" s="11">
        <v>75</v>
      </c>
      <c r="B50" s="11">
        <v>856694.73170335253</v>
      </c>
      <c r="C50" s="11">
        <v>507997.15149032231</v>
      </c>
      <c r="D50" s="11">
        <v>16230516.210926799</v>
      </c>
      <c r="E50" s="11">
        <v>316800.47252590873</v>
      </c>
      <c r="F50" s="11">
        <v>10655643.085960798</v>
      </c>
      <c r="G50" s="11">
        <v>3144895.9714461737</v>
      </c>
      <c r="H50" s="11">
        <v>3289573.606366592</v>
      </c>
      <c r="I50" s="11">
        <v>431838.70967741939</v>
      </c>
      <c r="J50" s="11">
        <v>1957799.6774193584</v>
      </c>
    </row>
    <row r="51" spans="1:10" x14ac:dyDescent="0.25">
      <c r="A51" s="11">
        <v>76</v>
      </c>
      <c r="B51" s="11">
        <v>844923.33302263054</v>
      </c>
      <c r="C51" s="11">
        <v>627239.36732560745</v>
      </c>
      <c r="D51" s="11">
        <v>15339329.872469716</v>
      </c>
      <c r="E51" s="11">
        <v>200922.03675978695</v>
      </c>
      <c r="F51" s="11">
        <v>8089754.6032431209</v>
      </c>
      <c r="G51" s="11">
        <v>2475184.8601141726</v>
      </c>
      <c r="H51" s="11">
        <v>2804342.3182181194</v>
      </c>
      <c r="I51" s="11">
        <v>260096.77419354836</v>
      </c>
      <c r="J51" s="11">
        <v>1179184.1935483892</v>
      </c>
    </row>
    <row r="52" spans="1:10" x14ac:dyDescent="0.25">
      <c r="A52" s="11">
        <v>77</v>
      </c>
      <c r="B52" s="11">
        <v>881309.6596142333</v>
      </c>
      <c r="C52" s="11">
        <v>700204.082679705</v>
      </c>
      <c r="D52" s="11">
        <v>14733501.308265382</v>
      </c>
      <c r="E52" s="11">
        <v>123223.00234713414</v>
      </c>
      <c r="F52" s="11">
        <v>6478848.5371818272</v>
      </c>
      <c r="G52" s="11">
        <v>2063421.6732571621</v>
      </c>
      <c r="H52" s="11">
        <v>2485571.592212039</v>
      </c>
      <c r="I52" s="11">
        <v>145129.03225806454</v>
      </c>
      <c r="J52" s="11">
        <v>657962.25806451729</v>
      </c>
    </row>
    <row r="53" spans="1:10" x14ac:dyDescent="0.25">
      <c r="A53" s="11">
        <v>78</v>
      </c>
      <c r="B53" s="11">
        <v>903321.14113261015</v>
      </c>
      <c r="C53" s="11">
        <v>744343.23147415905</v>
      </c>
      <c r="D53" s="11">
        <v>14367012.423746713</v>
      </c>
      <c r="E53" s="11">
        <v>76219.882764171329</v>
      </c>
      <c r="F53" s="11">
        <v>5504349.8058607979</v>
      </c>
      <c r="G53" s="11">
        <v>1814330.3626893417</v>
      </c>
      <c r="H53" s="11">
        <v>2292734.9801836698</v>
      </c>
      <c r="I53" s="11">
        <v>75580.645161290333</v>
      </c>
      <c r="J53" s="11">
        <v>342655.16129032325</v>
      </c>
    </row>
    <row r="54" spans="1:10" x14ac:dyDescent="0.25">
      <c r="A54" s="11">
        <v>79</v>
      </c>
      <c r="B54" s="11">
        <v>805725.15923338139</v>
      </c>
      <c r="C54" s="11">
        <v>676199.43354204868</v>
      </c>
      <c r="D54" s="11">
        <v>12476468.438303404</v>
      </c>
      <c r="E54" s="11">
        <v>44916.711266457576</v>
      </c>
      <c r="F54" s="11">
        <v>4386241.8030658765</v>
      </c>
      <c r="G54" s="11">
        <v>1479832.3560177481</v>
      </c>
      <c r="H54" s="11">
        <v>1927605.0703377379</v>
      </c>
      <c r="I54" s="11">
        <v>33709.677419354841</v>
      </c>
      <c r="J54" s="11">
        <v>152827.41935483899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1DB2-6483-4A82-8321-D492738216A0}">
  <dimension ref="A1:BP55"/>
  <sheetViews>
    <sheetView zoomScale="96" zoomScaleNormal="96" workbookViewId="0">
      <selection sqref="A1:BP55"/>
    </sheetView>
  </sheetViews>
  <sheetFormatPr defaultColWidth="8.75" defaultRowHeight="14.3" x14ac:dyDescent="0.25"/>
  <cols>
    <col min="1" max="11" width="8.75" style="11"/>
    <col min="12" max="12" width="11.125" style="11" customWidth="1"/>
    <col min="13" max="13" width="12.25" style="11" bestFit="1" customWidth="1"/>
    <col min="14" max="18" width="8.75" style="11"/>
    <col min="19" max="19" width="13" style="11" customWidth="1"/>
    <col min="20" max="16384" width="8.75" style="11"/>
  </cols>
  <sheetData>
    <row r="1" spans="1:68" x14ac:dyDescent="0.25">
      <c r="A1" s="28" t="s">
        <v>49</v>
      </c>
      <c r="B1" s="28" t="s">
        <v>1</v>
      </c>
      <c r="C1" s="28" t="s">
        <v>0</v>
      </c>
      <c r="D1" s="28" t="s">
        <v>36</v>
      </c>
      <c r="E1" s="28" t="s">
        <v>37</v>
      </c>
      <c r="F1" s="28" t="s">
        <v>38</v>
      </c>
      <c r="G1" s="28">
        <v>1</v>
      </c>
      <c r="H1" s="28">
        <v>2</v>
      </c>
      <c r="I1" s="28">
        <v>3</v>
      </c>
      <c r="J1" s="28">
        <v>4</v>
      </c>
      <c r="K1" s="28">
        <v>5</v>
      </c>
      <c r="L1" s="29" t="s">
        <v>51</v>
      </c>
      <c r="M1" s="28" t="s">
        <v>39</v>
      </c>
      <c r="N1" s="28">
        <v>1</v>
      </c>
      <c r="O1" s="28">
        <v>2</v>
      </c>
      <c r="P1" s="28">
        <v>3</v>
      </c>
      <c r="Q1" s="28">
        <v>4</v>
      </c>
      <c r="R1" s="28">
        <v>5</v>
      </c>
      <c r="S1" s="29" t="s">
        <v>52</v>
      </c>
      <c r="T1" s="28" t="s">
        <v>40</v>
      </c>
      <c r="U1" s="28">
        <v>1</v>
      </c>
      <c r="V1" s="28">
        <v>2</v>
      </c>
      <c r="W1" s="28">
        <v>3</v>
      </c>
      <c r="X1" s="28">
        <v>4</v>
      </c>
      <c r="Y1" s="28">
        <v>5</v>
      </c>
      <c r="Z1" s="29" t="s">
        <v>53</v>
      </c>
      <c r="AA1" s="11" t="s">
        <v>41</v>
      </c>
      <c r="AB1" s="28">
        <v>1</v>
      </c>
      <c r="AC1" s="28">
        <v>2</v>
      </c>
      <c r="AD1" s="28">
        <v>3</v>
      </c>
      <c r="AE1" s="28">
        <v>4</v>
      </c>
      <c r="AF1" s="28">
        <v>5</v>
      </c>
      <c r="AG1" s="29" t="s">
        <v>54</v>
      </c>
      <c r="AH1" s="11" t="s">
        <v>42</v>
      </c>
      <c r="AI1" s="28">
        <v>1</v>
      </c>
      <c r="AJ1" s="28">
        <v>2</v>
      </c>
      <c r="AK1" s="28">
        <v>3</v>
      </c>
      <c r="AL1" s="28">
        <v>4</v>
      </c>
      <c r="AM1" s="28">
        <v>5</v>
      </c>
      <c r="AN1" s="29" t="s">
        <v>55</v>
      </c>
      <c r="AO1" s="11" t="s">
        <v>43</v>
      </c>
      <c r="AP1" s="28">
        <v>1</v>
      </c>
      <c r="AQ1" s="28">
        <v>2</v>
      </c>
      <c r="AR1" s="28">
        <v>3</v>
      </c>
      <c r="AS1" s="28">
        <v>4</v>
      </c>
      <c r="AT1" s="28">
        <v>5</v>
      </c>
      <c r="AU1" s="29" t="s">
        <v>56</v>
      </c>
      <c r="AV1" s="11" t="s">
        <v>44</v>
      </c>
      <c r="AW1" s="28">
        <v>1</v>
      </c>
      <c r="AX1" s="28">
        <v>2</v>
      </c>
      <c r="AY1" s="28">
        <v>3</v>
      </c>
      <c r="AZ1" s="28">
        <v>4</v>
      </c>
      <c r="BA1" s="28">
        <v>5</v>
      </c>
      <c r="BB1" s="29" t="s">
        <v>57</v>
      </c>
      <c r="BC1" s="11" t="s">
        <v>45</v>
      </c>
      <c r="BD1" s="28">
        <v>1</v>
      </c>
      <c r="BE1" s="28">
        <v>2</v>
      </c>
      <c r="BF1" s="28">
        <v>3</v>
      </c>
      <c r="BG1" s="28">
        <v>4</v>
      </c>
      <c r="BH1" s="28">
        <v>5</v>
      </c>
      <c r="BI1" s="29" t="s">
        <v>58</v>
      </c>
      <c r="BJ1" s="11" t="s">
        <v>46</v>
      </c>
      <c r="BK1" s="28">
        <v>1</v>
      </c>
      <c r="BL1" s="28">
        <v>2</v>
      </c>
      <c r="BM1" s="28">
        <v>3</v>
      </c>
      <c r="BN1" s="28">
        <v>4</v>
      </c>
      <c r="BO1" s="28">
        <v>5</v>
      </c>
      <c r="BP1" s="29" t="s">
        <v>59</v>
      </c>
    </row>
    <row r="2" spans="1:68" x14ac:dyDescent="0.25">
      <c r="G2" s="30">
        <v>0.6</v>
      </c>
      <c r="H2" s="30">
        <v>0.36</v>
      </c>
      <c r="I2" s="30">
        <v>0.22</v>
      </c>
      <c r="J2" s="30">
        <v>0.13</v>
      </c>
      <c r="K2" s="30">
        <v>0.08</v>
      </c>
      <c r="L2" s="31"/>
      <c r="N2" s="30">
        <v>0.6</v>
      </c>
      <c r="O2" s="30">
        <v>0.36</v>
      </c>
      <c r="P2" s="30">
        <v>0.22</v>
      </c>
      <c r="Q2" s="30">
        <v>0.13</v>
      </c>
      <c r="R2" s="30">
        <v>0.08</v>
      </c>
      <c r="S2" s="31"/>
      <c r="U2" s="30">
        <v>0.6</v>
      </c>
      <c r="V2" s="30">
        <v>0.36</v>
      </c>
      <c r="W2" s="30">
        <v>0.22</v>
      </c>
      <c r="X2" s="30">
        <v>0.13</v>
      </c>
      <c r="Y2" s="30">
        <v>0.08</v>
      </c>
      <c r="Z2" s="31"/>
      <c r="AB2" s="30">
        <v>0.6</v>
      </c>
      <c r="AC2" s="30">
        <v>0.36</v>
      </c>
      <c r="AD2" s="30">
        <v>0.22</v>
      </c>
      <c r="AE2" s="30">
        <v>0.13</v>
      </c>
      <c r="AF2" s="30">
        <v>0.08</v>
      </c>
      <c r="AG2" s="31"/>
      <c r="AI2" s="30">
        <v>0.6</v>
      </c>
      <c r="AJ2" s="30">
        <v>0.36</v>
      </c>
      <c r="AK2" s="30">
        <v>0.22</v>
      </c>
      <c r="AL2" s="30">
        <v>0.13</v>
      </c>
      <c r="AM2" s="30">
        <v>0.08</v>
      </c>
      <c r="AN2" s="31"/>
      <c r="AP2" s="30">
        <v>0.6</v>
      </c>
      <c r="AQ2" s="30">
        <v>0.36</v>
      </c>
      <c r="AR2" s="30">
        <v>0.22</v>
      </c>
      <c r="AS2" s="30">
        <v>0.13</v>
      </c>
      <c r="AT2" s="30">
        <v>0.08</v>
      </c>
      <c r="AU2" s="31"/>
      <c r="AW2" s="30">
        <v>0.6</v>
      </c>
      <c r="AX2" s="30">
        <v>0.36</v>
      </c>
      <c r="AY2" s="30">
        <v>0.22</v>
      </c>
      <c r="AZ2" s="30">
        <v>0.13</v>
      </c>
      <c r="BA2" s="30">
        <v>0.08</v>
      </c>
      <c r="BB2" s="31"/>
      <c r="BD2" s="30">
        <v>0.6</v>
      </c>
      <c r="BE2" s="30">
        <v>0.36</v>
      </c>
      <c r="BF2" s="30">
        <v>0.22</v>
      </c>
      <c r="BG2" s="30">
        <v>0.13</v>
      </c>
      <c r="BH2" s="30">
        <v>0.08</v>
      </c>
      <c r="BI2" s="31"/>
      <c r="BK2" s="30">
        <v>0.6</v>
      </c>
      <c r="BL2" s="30">
        <v>0.36</v>
      </c>
      <c r="BM2" s="30">
        <v>0.22</v>
      </c>
      <c r="BN2" s="30">
        <v>0.13</v>
      </c>
      <c r="BO2" s="30">
        <v>0.08</v>
      </c>
      <c r="BP2" s="31"/>
    </row>
    <row r="3" spans="1:68" x14ac:dyDescent="0.25">
      <c r="A3" s="11">
        <v>27</v>
      </c>
      <c r="B3" s="11" t="s">
        <v>26</v>
      </c>
      <c r="C3" s="11">
        <v>2015</v>
      </c>
      <c r="D3" s="11">
        <v>4</v>
      </c>
      <c r="E3" s="11">
        <v>31</v>
      </c>
      <c r="F3" s="11">
        <v>27784.542446738207</v>
      </c>
      <c r="G3" s="11">
        <f>F3*0.6</f>
        <v>16670.725468042925</v>
      </c>
      <c r="H3" s="11">
        <f>F3*0.36</f>
        <v>10002.435280825754</v>
      </c>
      <c r="I3" s="11">
        <f>F3*0.22</f>
        <v>6112.5993382824054</v>
      </c>
      <c r="J3" s="11">
        <f>F3*0.13</f>
        <v>3611.990518075967</v>
      </c>
      <c r="K3" s="11">
        <f>F3*0.08</f>
        <v>2222.7633957390567</v>
      </c>
      <c r="L3" s="31">
        <f>F3</f>
        <v>27784.542446738207</v>
      </c>
      <c r="M3" s="11">
        <v>326840.47850933153</v>
      </c>
      <c r="N3" s="11">
        <f>M3*0.6</f>
        <v>196104.28710559892</v>
      </c>
      <c r="O3" s="11">
        <f>M3*0.36</f>
        <v>117662.57226335934</v>
      </c>
      <c r="P3" s="11">
        <f>M3*0.22</f>
        <v>71904.905272052943</v>
      </c>
      <c r="Q3" s="11">
        <f>M3*0.13</f>
        <v>42489.262206213098</v>
      </c>
      <c r="R3" s="11">
        <f>M3*0.08</f>
        <v>26147.238280746522</v>
      </c>
      <c r="S3" s="31">
        <f>M3</f>
        <v>326840.47850933153</v>
      </c>
      <c r="T3" s="11">
        <v>956679.96562893153</v>
      </c>
      <c r="U3" s="11">
        <f>T3*0.6</f>
        <v>574007.97937735892</v>
      </c>
      <c r="V3" s="11">
        <f>T3*0.36</f>
        <v>344404.78762641532</v>
      </c>
      <c r="W3" s="11">
        <f>T3*0.22</f>
        <v>210469.59243836493</v>
      </c>
      <c r="X3" s="11">
        <f>T3*0.13</f>
        <v>124368.3955317611</v>
      </c>
      <c r="Y3" s="11">
        <f>T3*0.08</f>
        <v>76534.39725031452</v>
      </c>
      <c r="Z3" s="31">
        <f>T3</f>
        <v>956679.96562893153</v>
      </c>
      <c r="AA3" s="11">
        <v>120.37387571882233</v>
      </c>
      <c r="AB3" s="11">
        <f>AA3*0.6</f>
        <v>72.224325431293394</v>
      </c>
      <c r="AC3" s="11">
        <f>AA3*0.36</f>
        <v>43.334595258776041</v>
      </c>
      <c r="AD3" s="11">
        <f>AA3*0.22</f>
        <v>26.482252658140915</v>
      </c>
      <c r="AE3" s="11">
        <f>AA3*0.13</f>
        <v>15.648603843446903</v>
      </c>
      <c r="AF3" s="11">
        <f>AA3*0.08</f>
        <v>9.6299100575057874</v>
      </c>
      <c r="AG3" s="31">
        <f>AA3</f>
        <v>120.37387571882233</v>
      </c>
      <c r="AH3" s="11">
        <v>171261.6251644514</v>
      </c>
      <c r="AI3" s="11">
        <f>AH3*0.6</f>
        <v>102756.97509867084</v>
      </c>
      <c r="AJ3" s="11">
        <f>AH3*0.36</f>
        <v>61654.1850592025</v>
      </c>
      <c r="AK3" s="11">
        <f>AH3*0.22</f>
        <v>37677.557536179309</v>
      </c>
      <c r="AL3" s="11">
        <f>AH3*0.13</f>
        <v>22264.011271378684</v>
      </c>
      <c r="AM3" s="11">
        <f>AH3*0.08</f>
        <v>13700.930013156112</v>
      </c>
      <c r="AN3" s="31">
        <f>AH3</f>
        <v>171261.6251644514</v>
      </c>
      <c r="AO3" s="11">
        <v>70613.401155568979</v>
      </c>
      <c r="AP3" s="11">
        <f>AO3*0.6</f>
        <v>42368.040693341383</v>
      </c>
      <c r="AQ3" s="11">
        <f>AO3*0.36</f>
        <v>25420.824416004831</v>
      </c>
      <c r="AR3" s="11">
        <f>AO3*0.22</f>
        <v>15534.948254225175</v>
      </c>
      <c r="AS3" s="11">
        <f>AO3*0.13</f>
        <v>9179.7421502239667</v>
      </c>
      <c r="AT3" s="11">
        <f>AO3*0.08</f>
        <v>5649.0720924455181</v>
      </c>
      <c r="AU3" s="31">
        <f>AO3</f>
        <v>70613.401155568979</v>
      </c>
      <c r="AV3" s="11">
        <v>648219.0251764002</v>
      </c>
      <c r="AW3" s="11">
        <f>AV3*0.6</f>
        <v>388931.41510584013</v>
      </c>
      <c r="AX3" s="11">
        <f>AV3*0.36</f>
        <v>233358.84906350405</v>
      </c>
      <c r="AY3" s="11">
        <f>AV3*0.22</f>
        <v>142608.18553880806</v>
      </c>
      <c r="AZ3" s="11">
        <f>AV3*0.13</f>
        <v>84268.473272932024</v>
      </c>
      <c r="BA3" s="11">
        <f>AV3*0.08</f>
        <v>51857.522014112015</v>
      </c>
      <c r="BB3" s="31">
        <f>AV3</f>
        <v>648219.0251764002</v>
      </c>
      <c r="BC3" s="11">
        <v>0</v>
      </c>
      <c r="BD3" s="11">
        <f>BC3*0.6</f>
        <v>0</v>
      </c>
      <c r="BE3" s="11">
        <f>BC3*0.36</f>
        <v>0</v>
      </c>
      <c r="BF3" s="11">
        <f>BC3*0.22</f>
        <v>0</v>
      </c>
      <c r="BG3" s="11">
        <f>BC3*0.13</f>
        <v>0</v>
      </c>
      <c r="BH3" s="11">
        <f>BC3*0.08</f>
        <v>0</v>
      </c>
      <c r="BI3" s="31">
        <f>BC3</f>
        <v>0</v>
      </c>
      <c r="BJ3" s="11">
        <v>0</v>
      </c>
      <c r="BK3" s="11">
        <f>BJ3*0.6</f>
        <v>0</v>
      </c>
      <c r="BL3" s="11">
        <f>BJ3*0.36</f>
        <v>0</v>
      </c>
      <c r="BM3" s="11">
        <f>BJ3*0.22</f>
        <v>0</v>
      </c>
      <c r="BN3" s="11">
        <f>BJ3*0.13</f>
        <v>0</v>
      </c>
      <c r="BO3" s="11">
        <f>BJ3*0.08</f>
        <v>0</v>
      </c>
      <c r="BP3" s="31">
        <f>BJ3</f>
        <v>0</v>
      </c>
    </row>
    <row r="4" spans="1:68" x14ac:dyDescent="0.25">
      <c r="A4" s="11">
        <v>28</v>
      </c>
      <c r="B4" s="11" t="s">
        <v>26</v>
      </c>
      <c r="C4" s="11">
        <v>2015</v>
      </c>
      <c r="D4" s="11">
        <v>7</v>
      </c>
      <c r="E4" s="11">
        <v>31</v>
      </c>
      <c r="F4" s="11">
        <v>48622.949281791865</v>
      </c>
      <c r="G4" s="11">
        <f t="shared" ref="G4:G55" si="0">F4*0.6</f>
        <v>29173.769569075117</v>
      </c>
      <c r="H4" s="11">
        <f t="shared" ref="H4:H55" si="1">F4*0.36</f>
        <v>17504.261741445072</v>
      </c>
      <c r="I4" s="11">
        <f t="shared" ref="I4:I55" si="2">F4*0.22</f>
        <v>10697.04884199421</v>
      </c>
      <c r="J4" s="11">
        <f t="shared" ref="J4:J55" si="3">F4*0.13</f>
        <v>6320.9834066329431</v>
      </c>
      <c r="K4" s="11">
        <f t="shared" ref="K4:K55" si="4">F4*0.08</f>
        <v>3889.8359425433491</v>
      </c>
      <c r="L4" s="31">
        <f>F4+G3</f>
        <v>65293.67474983479</v>
      </c>
      <c r="M4" s="11">
        <v>571970.83739133028</v>
      </c>
      <c r="N4" s="11">
        <f t="shared" ref="N4:N55" si="5">M4*0.6</f>
        <v>343182.50243479817</v>
      </c>
      <c r="O4" s="11">
        <f t="shared" ref="O4:O55" si="6">M4*0.36</f>
        <v>205909.50146087891</v>
      </c>
      <c r="P4" s="11">
        <f t="shared" ref="P4:P55" si="7">M4*0.22</f>
        <v>125833.58422609266</v>
      </c>
      <c r="Q4" s="11">
        <f t="shared" ref="Q4:Q55" si="8">M4*0.13</f>
        <v>74356.208860872939</v>
      </c>
      <c r="R4" s="11">
        <f t="shared" ref="R4:R55" si="9">M4*0.08</f>
        <v>45757.666991306425</v>
      </c>
      <c r="S4" s="31">
        <f>M4+N3</f>
        <v>768075.12449692923</v>
      </c>
      <c r="T4" s="11">
        <v>1674189.93985063</v>
      </c>
      <c r="U4" s="11">
        <f t="shared" ref="U4:U55" si="10">T4*0.6</f>
        <v>1004513.9639103779</v>
      </c>
      <c r="V4" s="11">
        <f t="shared" ref="V4:V55" si="11">T4*0.36</f>
        <v>602708.37834622676</v>
      </c>
      <c r="W4" s="11">
        <f t="shared" ref="W4:W55" si="12">T4*0.22</f>
        <v>368321.78676713858</v>
      </c>
      <c r="X4" s="11">
        <f t="shared" ref="X4:X55" si="13">T4*0.13</f>
        <v>217644.69218058191</v>
      </c>
      <c r="Y4" s="11">
        <f t="shared" ref="Y4:Y55" si="14">T4*0.08</f>
        <v>133935.19518805039</v>
      </c>
      <c r="Z4" s="31">
        <f>T4+U3</f>
        <v>2248197.9192279889</v>
      </c>
      <c r="AA4" s="11">
        <v>210.65428250793906</v>
      </c>
      <c r="AB4" s="11">
        <f t="shared" ref="AB4:AB55" si="15">AA4*0.6</f>
        <v>126.39256950476343</v>
      </c>
      <c r="AC4" s="11">
        <f t="shared" ref="AC4:AC55" si="16">AA4*0.36</f>
        <v>75.835541702858052</v>
      </c>
      <c r="AD4" s="11">
        <f t="shared" ref="AD4:AD55" si="17">AA4*0.22</f>
        <v>46.343942151746596</v>
      </c>
      <c r="AE4" s="11">
        <f t="shared" ref="AE4:AE55" si="18">AA4*0.13</f>
        <v>27.385056726032079</v>
      </c>
      <c r="AF4" s="11">
        <f t="shared" ref="AF4:AF55" si="19">AA4*0.08</f>
        <v>16.852342600635126</v>
      </c>
      <c r="AG4" s="31">
        <f>AA4+AB3</f>
        <v>282.87860793923244</v>
      </c>
      <c r="AH4" s="11">
        <v>299707.84403778997</v>
      </c>
      <c r="AI4" s="11">
        <f t="shared" ref="AI4:AI55" si="20">AH4*0.6</f>
        <v>179824.70642267397</v>
      </c>
      <c r="AJ4" s="11">
        <f t="shared" ref="AJ4:AJ55" si="21">AH4*0.36</f>
        <v>107894.82385360438</v>
      </c>
      <c r="AK4" s="11">
        <f t="shared" ref="AK4:AK55" si="22">AH4*0.22</f>
        <v>65935.725688313789</v>
      </c>
      <c r="AL4" s="11">
        <f t="shared" ref="AL4:AL55" si="23">AH4*0.13</f>
        <v>38962.019724912694</v>
      </c>
      <c r="AM4" s="11">
        <f t="shared" ref="AM4:AM55" si="24">AH4*0.08</f>
        <v>23976.627523023199</v>
      </c>
      <c r="AN4" s="31">
        <f>AH4+AI3</f>
        <v>402464.81913646078</v>
      </c>
      <c r="AO4" s="11">
        <v>123573.45202224571</v>
      </c>
      <c r="AP4" s="11">
        <f t="shared" ref="AP4:AP55" si="25">AO4*0.6</f>
        <v>74144.071213347415</v>
      </c>
      <c r="AQ4" s="11">
        <f t="shared" ref="AQ4:AQ55" si="26">AO4*0.36</f>
        <v>44486.442728008449</v>
      </c>
      <c r="AR4" s="11">
        <f t="shared" ref="AR4:AR55" si="27">AO4*0.22</f>
        <v>27186.159444894056</v>
      </c>
      <c r="AS4" s="11">
        <f t="shared" ref="AS4:AS55" si="28">AO4*0.13</f>
        <v>16064.548762891942</v>
      </c>
      <c r="AT4" s="11">
        <f t="shared" ref="AT4:AT55" si="29">AO4*0.08</f>
        <v>9885.8761617796572</v>
      </c>
      <c r="AU4" s="31">
        <f>AO4+AP3</f>
        <v>165941.49271558708</v>
      </c>
      <c r="AV4" s="11">
        <v>1134383.2940587006</v>
      </c>
      <c r="AW4" s="11">
        <f t="shared" ref="AW4:AW55" si="30">AV4*0.6</f>
        <v>680629.97643522033</v>
      </c>
      <c r="AX4" s="11">
        <f t="shared" ref="AX4:AX55" si="31">AV4*0.36</f>
        <v>408377.98586113221</v>
      </c>
      <c r="AY4" s="11">
        <f t="shared" ref="AY4:AY55" si="32">AV4*0.22</f>
        <v>249564.32469291412</v>
      </c>
      <c r="AZ4" s="11">
        <f t="shared" ref="AZ4:AZ55" si="33">AV4*0.13</f>
        <v>147469.82822763108</v>
      </c>
      <c r="BA4" s="11">
        <f t="shared" ref="BA4:BA55" si="34">AV4*0.08</f>
        <v>90750.66352469605</v>
      </c>
      <c r="BB4" s="31">
        <f>AV4+AW3</f>
        <v>1523314.7091645407</v>
      </c>
      <c r="BC4" s="11">
        <v>0</v>
      </c>
      <c r="BD4" s="11">
        <f t="shared" ref="BD4:BD55" si="35">BC4*0.6</f>
        <v>0</v>
      </c>
      <c r="BE4" s="11">
        <f t="shared" ref="BE4:BE55" si="36">BC4*0.36</f>
        <v>0</v>
      </c>
      <c r="BF4" s="11">
        <f t="shared" ref="BF4:BF55" si="37">BC4*0.22</f>
        <v>0</v>
      </c>
      <c r="BG4" s="11">
        <f t="shared" ref="BG4:BG55" si="38">BC4*0.13</f>
        <v>0</v>
      </c>
      <c r="BH4" s="11">
        <f t="shared" ref="BH4:BH55" si="39">BC4*0.08</f>
        <v>0</v>
      </c>
      <c r="BI4" s="31">
        <f>BC4+BD3</f>
        <v>0</v>
      </c>
      <c r="BJ4" s="11">
        <v>0</v>
      </c>
      <c r="BK4" s="11">
        <f t="shared" ref="BK4:BK55" si="40">BJ4*0.6</f>
        <v>0</v>
      </c>
      <c r="BL4" s="11">
        <f t="shared" ref="BL4:BL55" si="41">BJ4*0.36</f>
        <v>0</v>
      </c>
      <c r="BM4" s="11">
        <f t="shared" ref="BM4:BM55" si="42">BJ4*0.22</f>
        <v>0</v>
      </c>
      <c r="BN4" s="11">
        <f t="shared" ref="BN4:BN55" si="43">BJ4*0.13</f>
        <v>0</v>
      </c>
      <c r="BO4" s="11">
        <f t="shared" ref="BO4:BO55" si="44">BJ4*0.08</f>
        <v>0</v>
      </c>
      <c r="BP4" s="31">
        <f>BJ4+BK3</f>
        <v>0</v>
      </c>
    </row>
    <row r="5" spans="1:68" x14ac:dyDescent="0.25">
      <c r="A5" s="11">
        <v>29</v>
      </c>
      <c r="B5" s="11" t="s">
        <v>26</v>
      </c>
      <c r="C5" s="11">
        <v>2015</v>
      </c>
      <c r="D5" s="11">
        <v>7</v>
      </c>
      <c r="E5" s="11">
        <v>31</v>
      </c>
      <c r="F5" s="11">
        <v>48622.949281791865</v>
      </c>
      <c r="G5" s="11">
        <f t="shared" si="0"/>
        <v>29173.769569075117</v>
      </c>
      <c r="H5" s="11">
        <f t="shared" si="1"/>
        <v>17504.261741445072</v>
      </c>
      <c r="I5" s="11">
        <f t="shared" si="2"/>
        <v>10697.04884199421</v>
      </c>
      <c r="J5" s="11">
        <f t="shared" si="3"/>
        <v>6320.9834066329431</v>
      </c>
      <c r="K5" s="11">
        <f t="shared" si="4"/>
        <v>3889.8359425433491</v>
      </c>
      <c r="L5" s="31">
        <f>F5+G4+H3</f>
        <v>87799.154131692732</v>
      </c>
      <c r="M5" s="11">
        <v>571970.83739133028</v>
      </c>
      <c r="N5" s="11">
        <f t="shared" si="5"/>
        <v>343182.50243479817</v>
      </c>
      <c r="O5" s="11">
        <f t="shared" si="6"/>
        <v>205909.50146087891</v>
      </c>
      <c r="P5" s="11">
        <f t="shared" si="7"/>
        <v>125833.58422609266</v>
      </c>
      <c r="Q5" s="11">
        <f t="shared" si="8"/>
        <v>74356.208860872939</v>
      </c>
      <c r="R5" s="11">
        <f t="shared" si="9"/>
        <v>45757.666991306425</v>
      </c>
      <c r="S5" s="31">
        <f>M5+N4+O3</f>
        <v>1032815.9120894878</v>
      </c>
      <c r="T5" s="11">
        <v>1674189.93985063</v>
      </c>
      <c r="U5" s="11">
        <f t="shared" si="10"/>
        <v>1004513.9639103779</v>
      </c>
      <c r="V5" s="11">
        <f t="shared" si="11"/>
        <v>602708.37834622676</v>
      </c>
      <c r="W5" s="11">
        <f t="shared" si="12"/>
        <v>368321.78676713858</v>
      </c>
      <c r="X5" s="11">
        <f t="shared" si="13"/>
        <v>217644.69218058191</v>
      </c>
      <c r="Y5" s="11">
        <f t="shared" si="14"/>
        <v>133935.19518805039</v>
      </c>
      <c r="Z5" s="31">
        <f>T5+U4+V3</f>
        <v>3023108.6913874233</v>
      </c>
      <c r="AA5" s="11">
        <v>210.65428250793906</v>
      </c>
      <c r="AB5" s="11">
        <f t="shared" si="15"/>
        <v>126.39256950476343</v>
      </c>
      <c r="AC5" s="11">
        <f t="shared" si="16"/>
        <v>75.835541702858052</v>
      </c>
      <c r="AD5" s="11">
        <f t="shared" si="17"/>
        <v>46.343942151746596</v>
      </c>
      <c r="AE5" s="11">
        <f t="shared" si="18"/>
        <v>27.385056726032079</v>
      </c>
      <c r="AF5" s="11">
        <f t="shared" si="19"/>
        <v>16.852342600635126</v>
      </c>
      <c r="AG5" s="31">
        <f>AA5+AB4+AC3</f>
        <v>380.38144727147858</v>
      </c>
      <c r="AH5" s="11">
        <v>299707.84403778997</v>
      </c>
      <c r="AI5" s="11">
        <f t="shared" si="20"/>
        <v>179824.70642267397</v>
      </c>
      <c r="AJ5" s="11">
        <f t="shared" si="21"/>
        <v>107894.82385360438</v>
      </c>
      <c r="AK5" s="11">
        <f t="shared" si="22"/>
        <v>65935.725688313789</v>
      </c>
      <c r="AL5" s="11">
        <f t="shared" si="23"/>
        <v>38962.019724912694</v>
      </c>
      <c r="AM5" s="11">
        <f t="shared" si="24"/>
        <v>23976.627523023199</v>
      </c>
      <c r="AN5" s="31">
        <f>AH5+AI4+AJ3</f>
        <v>541186.73551966646</v>
      </c>
      <c r="AO5" s="11">
        <v>123573.45202224571</v>
      </c>
      <c r="AP5" s="11">
        <f t="shared" si="25"/>
        <v>74144.071213347415</v>
      </c>
      <c r="AQ5" s="11">
        <f t="shared" si="26"/>
        <v>44486.442728008449</v>
      </c>
      <c r="AR5" s="11">
        <f t="shared" si="27"/>
        <v>27186.159444894056</v>
      </c>
      <c r="AS5" s="11">
        <f t="shared" si="28"/>
        <v>16064.548762891942</v>
      </c>
      <c r="AT5" s="11">
        <f t="shared" si="29"/>
        <v>9885.8761617796572</v>
      </c>
      <c r="AU5" s="31">
        <f>AO5+AP4+AQ3</f>
        <v>223138.34765159793</v>
      </c>
      <c r="AV5" s="11">
        <v>1134383.2940587006</v>
      </c>
      <c r="AW5" s="11">
        <f t="shared" si="30"/>
        <v>680629.97643522033</v>
      </c>
      <c r="AX5" s="11">
        <f t="shared" si="31"/>
        <v>408377.98586113221</v>
      </c>
      <c r="AY5" s="11">
        <f t="shared" si="32"/>
        <v>249564.32469291412</v>
      </c>
      <c r="AZ5" s="11">
        <f t="shared" si="33"/>
        <v>147469.82822763108</v>
      </c>
      <c r="BA5" s="11">
        <f t="shared" si="34"/>
        <v>90750.66352469605</v>
      </c>
      <c r="BB5" s="31">
        <f>AV5+AW4+AX3</f>
        <v>2048372.1195574249</v>
      </c>
      <c r="BC5" s="11">
        <v>0</v>
      </c>
      <c r="BD5" s="11">
        <f t="shared" si="35"/>
        <v>0</v>
      </c>
      <c r="BE5" s="11">
        <f t="shared" si="36"/>
        <v>0</v>
      </c>
      <c r="BF5" s="11">
        <f t="shared" si="37"/>
        <v>0</v>
      </c>
      <c r="BG5" s="11">
        <f t="shared" si="38"/>
        <v>0</v>
      </c>
      <c r="BH5" s="11">
        <f t="shared" si="39"/>
        <v>0</v>
      </c>
      <c r="BI5" s="31">
        <f>BC5+BD4+BE3</f>
        <v>0</v>
      </c>
      <c r="BJ5" s="11">
        <v>0</v>
      </c>
      <c r="BK5" s="11">
        <f t="shared" si="40"/>
        <v>0</v>
      </c>
      <c r="BL5" s="11">
        <f t="shared" si="41"/>
        <v>0</v>
      </c>
      <c r="BM5" s="11">
        <f t="shared" si="42"/>
        <v>0</v>
      </c>
      <c r="BN5" s="11">
        <f t="shared" si="43"/>
        <v>0</v>
      </c>
      <c r="BO5" s="11">
        <f t="shared" si="44"/>
        <v>0</v>
      </c>
      <c r="BP5" s="31">
        <f>BJ5+BK4+BL3</f>
        <v>0</v>
      </c>
    </row>
    <row r="6" spans="1:68" x14ac:dyDescent="0.25">
      <c r="A6" s="11">
        <v>30</v>
      </c>
      <c r="B6" s="11" t="s">
        <v>26</v>
      </c>
      <c r="C6" s="11">
        <v>2015</v>
      </c>
      <c r="D6" s="11">
        <v>7</v>
      </c>
      <c r="E6" s="11">
        <v>31</v>
      </c>
      <c r="F6" s="11">
        <v>48622.949281791865</v>
      </c>
      <c r="G6" s="11">
        <f t="shared" si="0"/>
        <v>29173.769569075117</v>
      </c>
      <c r="H6" s="11">
        <f t="shared" si="1"/>
        <v>17504.261741445072</v>
      </c>
      <c r="I6" s="11">
        <f t="shared" si="2"/>
        <v>10697.04884199421</v>
      </c>
      <c r="J6" s="11">
        <f t="shared" si="3"/>
        <v>6320.9834066329431</v>
      </c>
      <c r="K6" s="11">
        <f t="shared" si="4"/>
        <v>3889.8359425433491</v>
      </c>
      <c r="L6" s="31">
        <f>F6+G5+H4+I3</f>
        <v>101413.57993059447</v>
      </c>
      <c r="M6" s="11">
        <v>571970.83739133028</v>
      </c>
      <c r="N6" s="11">
        <f t="shared" si="5"/>
        <v>343182.50243479817</v>
      </c>
      <c r="O6" s="11">
        <f t="shared" si="6"/>
        <v>205909.50146087891</v>
      </c>
      <c r="P6" s="11">
        <f t="shared" si="7"/>
        <v>125833.58422609266</v>
      </c>
      <c r="Q6" s="11">
        <f t="shared" si="8"/>
        <v>74356.208860872939</v>
      </c>
      <c r="R6" s="11">
        <f t="shared" si="9"/>
        <v>45757.666991306425</v>
      </c>
      <c r="S6" s="31">
        <f>M6+N5+O4+P3</f>
        <v>1192967.7465590602</v>
      </c>
      <c r="T6" s="11">
        <v>1674189.93985063</v>
      </c>
      <c r="U6" s="11">
        <f t="shared" si="10"/>
        <v>1004513.9639103779</v>
      </c>
      <c r="V6" s="11">
        <f t="shared" si="11"/>
        <v>602708.37834622676</v>
      </c>
      <c r="W6" s="11">
        <f t="shared" si="12"/>
        <v>368321.78676713858</v>
      </c>
      <c r="X6" s="11">
        <f t="shared" si="13"/>
        <v>217644.69218058191</v>
      </c>
      <c r="Y6" s="11">
        <f t="shared" si="14"/>
        <v>133935.19518805039</v>
      </c>
      <c r="Z6" s="31">
        <f>T6+U5+V4+W3</f>
        <v>3491881.8745455993</v>
      </c>
      <c r="AA6" s="11">
        <v>210.65428250793906</v>
      </c>
      <c r="AB6" s="11">
        <f t="shared" si="15"/>
        <v>126.39256950476343</v>
      </c>
      <c r="AC6" s="11">
        <f t="shared" si="16"/>
        <v>75.835541702858052</v>
      </c>
      <c r="AD6" s="11">
        <f t="shared" si="17"/>
        <v>46.343942151746596</v>
      </c>
      <c r="AE6" s="11">
        <f t="shared" si="18"/>
        <v>27.385056726032079</v>
      </c>
      <c r="AF6" s="11">
        <f t="shared" si="19"/>
        <v>16.852342600635126</v>
      </c>
      <c r="AG6" s="31">
        <f>AA6+AB5+AC4+AD3</f>
        <v>439.36464637370148</v>
      </c>
      <c r="AH6" s="11">
        <v>299707.84403778997</v>
      </c>
      <c r="AI6" s="11">
        <f t="shared" si="20"/>
        <v>179824.70642267397</v>
      </c>
      <c r="AJ6" s="11">
        <f t="shared" si="21"/>
        <v>107894.82385360438</v>
      </c>
      <c r="AK6" s="11">
        <f t="shared" si="22"/>
        <v>65935.725688313789</v>
      </c>
      <c r="AL6" s="11">
        <f t="shared" si="23"/>
        <v>38962.019724912694</v>
      </c>
      <c r="AM6" s="11">
        <f t="shared" si="24"/>
        <v>23976.627523023199</v>
      </c>
      <c r="AN6" s="31">
        <f>AH6+AI5+AJ4+AK3</f>
        <v>625104.93185024767</v>
      </c>
      <c r="AO6" s="11">
        <v>123573.45202224571</v>
      </c>
      <c r="AP6" s="11">
        <f t="shared" si="25"/>
        <v>74144.071213347415</v>
      </c>
      <c r="AQ6" s="11">
        <f t="shared" si="26"/>
        <v>44486.442728008449</v>
      </c>
      <c r="AR6" s="11">
        <f t="shared" si="27"/>
        <v>27186.159444894056</v>
      </c>
      <c r="AS6" s="11">
        <f t="shared" si="28"/>
        <v>16064.548762891942</v>
      </c>
      <c r="AT6" s="11">
        <f t="shared" si="29"/>
        <v>9885.8761617796572</v>
      </c>
      <c r="AU6" s="31">
        <f>AO6+AP5+AQ4+AR3</f>
        <v>257738.91421782671</v>
      </c>
      <c r="AV6" s="11">
        <v>1134383.2940587006</v>
      </c>
      <c r="AW6" s="11">
        <f t="shared" si="30"/>
        <v>680629.97643522033</v>
      </c>
      <c r="AX6" s="11">
        <f t="shared" si="31"/>
        <v>408377.98586113221</v>
      </c>
      <c r="AY6" s="11">
        <f t="shared" si="32"/>
        <v>249564.32469291412</v>
      </c>
      <c r="AZ6" s="11">
        <f t="shared" si="33"/>
        <v>147469.82822763108</v>
      </c>
      <c r="BA6" s="11">
        <f t="shared" si="34"/>
        <v>90750.66352469605</v>
      </c>
      <c r="BB6" s="31">
        <f>AV6+AW5+AX4+AY3</f>
        <v>2365999.4418938612</v>
      </c>
      <c r="BC6" s="11">
        <v>0</v>
      </c>
      <c r="BD6" s="11">
        <f t="shared" si="35"/>
        <v>0</v>
      </c>
      <c r="BE6" s="11">
        <f t="shared" si="36"/>
        <v>0</v>
      </c>
      <c r="BF6" s="11">
        <f t="shared" si="37"/>
        <v>0</v>
      </c>
      <c r="BG6" s="11">
        <f t="shared" si="38"/>
        <v>0</v>
      </c>
      <c r="BH6" s="11">
        <f t="shared" si="39"/>
        <v>0</v>
      </c>
      <c r="BI6" s="31">
        <f>BC6+BD5+BE4+BF3</f>
        <v>0</v>
      </c>
      <c r="BJ6" s="11">
        <v>0</v>
      </c>
      <c r="BK6" s="11">
        <f t="shared" si="40"/>
        <v>0</v>
      </c>
      <c r="BL6" s="11">
        <f t="shared" si="41"/>
        <v>0</v>
      </c>
      <c r="BM6" s="11">
        <f t="shared" si="42"/>
        <v>0</v>
      </c>
      <c r="BN6" s="11">
        <f t="shared" si="43"/>
        <v>0</v>
      </c>
      <c r="BO6" s="11">
        <f t="shared" si="44"/>
        <v>0</v>
      </c>
      <c r="BP6" s="31">
        <f>BJ6+BK5+BL4+BM3</f>
        <v>0</v>
      </c>
    </row>
    <row r="7" spans="1:68" x14ac:dyDescent="0.25">
      <c r="A7" s="11">
        <v>31</v>
      </c>
      <c r="B7" s="11" t="s">
        <v>26</v>
      </c>
      <c r="C7" s="11">
        <v>2015</v>
      </c>
      <c r="D7" s="11">
        <v>7</v>
      </c>
      <c r="E7" s="11">
        <v>31</v>
      </c>
      <c r="F7" s="11">
        <v>41884.493449125155</v>
      </c>
      <c r="G7" s="11">
        <f t="shared" si="0"/>
        <v>25130.696069475092</v>
      </c>
      <c r="H7" s="11">
        <f t="shared" si="1"/>
        <v>15078.417641685055</v>
      </c>
      <c r="I7" s="11">
        <f t="shared" si="2"/>
        <v>9214.5885588075344</v>
      </c>
      <c r="J7" s="11">
        <f t="shared" si="3"/>
        <v>5444.9841483862701</v>
      </c>
      <c r="K7" s="11">
        <f t="shared" si="4"/>
        <v>3350.7594759300123</v>
      </c>
      <c r="L7" s="31">
        <f>F7+G6+H5+I4+J3</f>
        <v>102871.56411971552</v>
      </c>
      <c r="M7" s="11">
        <v>531488.90112132847</v>
      </c>
      <c r="N7" s="11">
        <f t="shared" si="5"/>
        <v>318893.34067279706</v>
      </c>
      <c r="O7" s="11">
        <f t="shared" si="6"/>
        <v>191336.00440367823</v>
      </c>
      <c r="P7" s="11">
        <f t="shared" si="7"/>
        <v>116927.55824669226</v>
      </c>
      <c r="Q7" s="11">
        <f t="shared" si="8"/>
        <v>69093.557145772706</v>
      </c>
      <c r="R7" s="11">
        <f t="shared" si="9"/>
        <v>42519.112089706279</v>
      </c>
      <c r="S7" s="31">
        <f>M7+N6+O5+P4+Q3</f>
        <v>1248903.7514493112</v>
      </c>
      <c r="T7" s="11">
        <v>1469320.972897453</v>
      </c>
      <c r="U7" s="11">
        <f t="shared" si="10"/>
        <v>881592.58373847173</v>
      </c>
      <c r="V7" s="11">
        <f t="shared" si="11"/>
        <v>528955.55024308304</v>
      </c>
      <c r="W7" s="11">
        <f t="shared" si="12"/>
        <v>323250.61403743963</v>
      </c>
      <c r="X7" s="11">
        <f t="shared" si="13"/>
        <v>191011.7264766689</v>
      </c>
      <c r="Y7" s="11">
        <f t="shared" si="14"/>
        <v>117545.67783179625</v>
      </c>
      <c r="Z7" s="31">
        <f>T7+U6+V5+W4+X3</f>
        <v>3569233.4974529571</v>
      </c>
      <c r="AA7" s="11">
        <v>180.76485004151061</v>
      </c>
      <c r="AB7" s="11">
        <f t="shared" si="15"/>
        <v>108.45891002490636</v>
      </c>
      <c r="AC7" s="11">
        <f t="shared" si="16"/>
        <v>65.075346014943818</v>
      </c>
      <c r="AD7" s="11">
        <f t="shared" si="17"/>
        <v>39.768267009132337</v>
      </c>
      <c r="AE7" s="11">
        <f t="shared" si="18"/>
        <v>23.499430505396379</v>
      </c>
      <c r="AF7" s="11">
        <f t="shared" si="19"/>
        <v>14.461188003320849</v>
      </c>
      <c r="AG7" s="31">
        <f>AA7+AB6+AC5+AD4+AE3</f>
        <v>444.98550724432556</v>
      </c>
      <c r="AH7" s="11">
        <v>261061.60755367813</v>
      </c>
      <c r="AI7" s="11">
        <f t="shared" si="20"/>
        <v>156636.96453220688</v>
      </c>
      <c r="AJ7" s="11">
        <f t="shared" si="21"/>
        <v>93982.178719324118</v>
      </c>
      <c r="AK7" s="11">
        <f t="shared" si="22"/>
        <v>57433.553661809186</v>
      </c>
      <c r="AL7" s="11">
        <f t="shared" si="23"/>
        <v>33938.008981978157</v>
      </c>
      <c r="AM7" s="11">
        <f t="shared" si="24"/>
        <v>20884.928604294251</v>
      </c>
      <c r="AN7" s="31">
        <f>AH7+AI6+AJ5+AK4+AL3</f>
        <v>636980.87478964904</v>
      </c>
      <c r="AO7" s="11">
        <v>108297.00432353078</v>
      </c>
      <c r="AP7" s="11">
        <f t="shared" si="25"/>
        <v>64978.202594118469</v>
      </c>
      <c r="AQ7" s="11">
        <f t="shared" si="26"/>
        <v>38986.921556471083</v>
      </c>
      <c r="AR7" s="11">
        <f t="shared" si="27"/>
        <v>23825.340951176771</v>
      </c>
      <c r="AS7" s="11">
        <f t="shared" si="28"/>
        <v>14078.610562059002</v>
      </c>
      <c r="AT7" s="11">
        <f t="shared" si="29"/>
        <v>8663.7603458824633</v>
      </c>
      <c r="AU7" s="31">
        <f>AO7+AP6+AQ5+AR4+AS3</f>
        <v>263293.41986000468</v>
      </c>
      <c r="AV7" s="11">
        <v>1053410.0862959395</v>
      </c>
      <c r="AW7" s="11">
        <f t="shared" si="30"/>
        <v>632046.05177756364</v>
      </c>
      <c r="AX7" s="11">
        <f t="shared" si="31"/>
        <v>379227.63106653822</v>
      </c>
      <c r="AY7" s="11">
        <f t="shared" si="32"/>
        <v>231750.21898510671</v>
      </c>
      <c r="AZ7" s="11">
        <f t="shared" si="33"/>
        <v>136943.31121847214</v>
      </c>
      <c r="BA7" s="11">
        <f t="shared" si="34"/>
        <v>84272.806903675169</v>
      </c>
      <c r="BB7" s="31">
        <f>AV7+AW6+AX5+AY4+AZ3</f>
        <v>2476250.8465581387</v>
      </c>
      <c r="BC7" s="11">
        <v>0</v>
      </c>
      <c r="BD7" s="11">
        <f t="shared" si="35"/>
        <v>0</v>
      </c>
      <c r="BE7" s="11">
        <f t="shared" si="36"/>
        <v>0</v>
      </c>
      <c r="BF7" s="11">
        <f t="shared" si="37"/>
        <v>0</v>
      </c>
      <c r="BG7" s="11">
        <f t="shared" si="38"/>
        <v>0</v>
      </c>
      <c r="BH7" s="11">
        <f t="shared" si="39"/>
        <v>0</v>
      </c>
      <c r="BI7" s="31">
        <f>BC7+BD6+BE5+BF4+BG3</f>
        <v>0</v>
      </c>
      <c r="BJ7" s="11">
        <v>0</v>
      </c>
      <c r="BK7" s="11">
        <f t="shared" si="40"/>
        <v>0</v>
      </c>
      <c r="BL7" s="11">
        <f t="shared" si="41"/>
        <v>0</v>
      </c>
      <c r="BM7" s="11">
        <f t="shared" si="42"/>
        <v>0</v>
      </c>
      <c r="BN7" s="11">
        <f t="shared" si="43"/>
        <v>0</v>
      </c>
      <c r="BO7" s="11">
        <f t="shared" si="44"/>
        <v>0</v>
      </c>
      <c r="BP7" s="31">
        <f>BJ7+BK6+BL5+BM4+BN3</f>
        <v>0</v>
      </c>
    </row>
    <row r="8" spans="1:68" x14ac:dyDescent="0.25">
      <c r="A8" s="11">
        <v>32</v>
      </c>
      <c r="B8" s="11" t="s">
        <v>27</v>
      </c>
      <c r="C8" s="11">
        <v>2015</v>
      </c>
      <c r="D8" s="11">
        <v>7</v>
      </c>
      <c r="E8" s="11">
        <v>31</v>
      </c>
      <c r="F8" s="11">
        <v>1453.7584531248945</v>
      </c>
      <c r="G8" s="11">
        <f t="shared" si="0"/>
        <v>872.25507187493668</v>
      </c>
      <c r="H8" s="11">
        <f t="shared" si="1"/>
        <v>523.35304312496203</v>
      </c>
      <c r="I8" s="11">
        <f t="shared" si="2"/>
        <v>319.82685968747677</v>
      </c>
      <c r="J8" s="11">
        <f t="shared" si="3"/>
        <v>188.98859890623629</v>
      </c>
      <c r="K8" s="11">
        <f t="shared" si="4"/>
        <v>116.30067624999155</v>
      </c>
      <c r="L8" s="31">
        <f>F8+G7+H6+I5+J4+K3</f>
        <v>63329.511908411267</v>
      </c>
      <c r="M8" s="11">
        <v>288597.28350131796</v>
      </c>
      <c r="N8" s="11">
        <f t="shared" si="5"/>
        <v>173158.37010079078</v>
      </c>
      <c r="O8" s="11">
        <f t="shared" si="6"/>
        <v>103895.02206047445</v>
      </c>
      <c r="P8" s="11">
        <f t="shared" si="7"/>
        <v>63491.40237028995</v>
      </c>
      <c r="Q8" s="11">
        <f t="shared" si="8"/>
        <v>37517.646855171333</v>
      </c>
      <c r="R8" s="11">
        <f t="shared" si="9"/>
        <v>23087.782680105436</v>
      </c>
      <c r="S8" s="31">
        <f>M8+N7+O6+P5+Q4+R3</f>
        <v>1039737.157002706</v>
      </c>
      <c r="T8" s="11">
        <v>240107.17117838853</v>
      </c>
      <c r="U8" s="11">
        <f t="shared" si="10"/>
        <v>144064.30270703312</v>
      </c>
      <c r="V8" s="11">
        <f t="shared" si="11"/>
        <v>86438.581624219863</v>
      </c>
      <c r="W8" s="11">
        <f t="shared" si="12"/>
        <v>52823.577659245479</v>
      </c>
      <c r="X8" s="11">
        <f t="shared" si="13"/>
        <v>31213.932253190509</v>
      </c>
      <c r="Y8" s="11">
        <f t="shared" si="14"/>
        <v>19208.573694271083</v>
      </c>
      <c r="Z8" s="31">
        <f>T8+U7+V6+W5+X4+Y3</f>
        <v>2386909.0094611221</v>
      </c>
      <c r="AA8" s="11">
        <v>1.4282552429400339</v>
      </c>
      <c r="AB8" s="11">
        <f t="shared" si="15"/>
        <v>0.85695314576402037</v>
      </c>
      <c r="AC8" s="11">
        <f t="shared" si="16"/>
        <v>0.51417188745841225</v>
      </c>
      <c r="AD8" s="11">
        <f t="shared" si="17"/>
        <v>0.31421615344680748</v>
      </c>
      <c r="AE8" s="11">
        <f t="shared" si="18"/>
        <v>0.18567318158220442</v>
      </c>
      <c r="AF8" s="11">
        <f t="shared" si="19"/>
        <v>0.11426041943520271</v>
      </c>
      <c r="AG8" s="31">
        <f>AA8+AB7+AC6+AD5+AE4+AF3</f>
        <v>269.08161590598894</v>
      </c>
      <c r="AH8" s="11">
        <v>29184.188649006977</v>
      </c>
      <c r="AI8" s="11">
        <f t="shared" si="20"/>
        <v>17510.513189404184</v>
      </c>
      <c r="AJ8" s="11">
        <f t="shared" si="21"/>
        <v>10506.307913642511</v>
      </c>
      <c r="AK8" s="11">
        <f t="shared" si="22"/>
        <v>6420.5215027815348</v>
      </c>
      <c r="AL8" s="11">
        <f t="shared" si="23"/>
        <v>3793.9445243709074</v>
      </c>
      <c r="AM8" s="11">
        <f t="shared" si="24"/>
        <v>2334.7350919205583</v>
      </c>
      <c r="AN8" s="31">
        <f>AH8+AI7+AJ6+AK5+AL4+AM3</f>
        <v>412314.65246120084</v>
      </c>
      <c r="AO8" s="11">
        <v>16638.318131241231</v>
      </c>
      <c r="AP8" s="11">
        <f t="shared" si="25"/>
        <v>9982.9908787447384</v>
      </c>
      <c r="AQ8" s="11">
        <f t="shared" si="26"/>
        <v>5989.7945272468432</v>
      </c>
      <c r="AR8" s="11">
        <f t="shared" si="27"/>
        <v>3660.4299888730707</v>
      </c>
      <c r="AS8" s="11">
        <f t="shared" si="28"/>
        <v>2162.9813570613601</v>
      </c>
      <c r="AT8" s="11">
        <f t="shared" si="29"/>
        <v>1331.0654504992985</v>
      </c>
      <c r="AU8" s="31">
        <f>AO8+AP7+AQ6+AR5+AS4+AT3</f>
        <v>175002.74375359964</v>
      </c>
      <c r="AV8" s="11">
        <v>567570.83971937269</v>
      </c>
      <c r="AW8" s="11">
        <f t="shared" si="30"/>
        <v>340542.50383162359</v>
      </c>
      <c r="AX8" s="11">
        <f t="shared" si="31"/>
        <v>204325.50229897417</v>
      </c>
      <c r="AY8" s="11">
        <f t="shared" si="32"/>
        <v>124865.584738262</v>
      </c>
      <c r="AZ8" s="11">
        <f t="shared" si="33"/>
        <v>73784.209163518448</v>
      </c>
      <c r="BA8" s="11">
        <f t="shared" si="34"/>
        <v>45405.667177549818</v>
      </c>
      <c r="BB8" s="31">
        <f>AV8+AW7+AX6+AY5+AZ4+BA3</f>
        <v>2056886.5522927255</v>
      </c>
      <c r="BC8" s="11">
        <v>0</v>
      </c>
      <c r="BD8" s="11">
        <f t="shared" si="35"/>
        <v>0</v>
      </c>
      <c r="BE8" s="11">
        <f t="shared" si="36"/>
        <v>0</v>
      </c>
      <c r="BF8" s="11">
        <f t="shared" si="37"/>
        <v>0</v>
      </c>
      <c r="BG8" s="11">
        <f t="shared" si="38"/>
        <v>0</v>
      </c>
      <c r="BH8" s="11">
        <f t="shared" si="39"/>
        <v>0</v>
      </c>
      <c r="BI8" s="31">
        <f>BC8+BD7+BE6+BF5+BG4+BH3</f>
        <v>0</v>
      </c>
      <c r="BJ8" s="11">
        <v>0</v>
      </c>
      <c r="BK8" s="11">
        <f t="shared" si="40"/>
        <v>0</v>
      </c>
      <c r="BL8" s="11">
        <f t="shared" si="41"/>
        <v>0</v>
      </c>
      <c r="BM8" s="11">
        <f t="shared" si="42"/>
        <v>0</v>
      </c>
      <c r="BN8" s="11">
        <f t="shared" si="43"/>
        <v>0</v>
      </c>
      <c r="BO8" s="11">
        <f t="shared" si="44"/>
        <v>0</v>
      </c>
      <c r="BP8" s="31">
        <f>BJ8+BK7+BL6+BM5+BN4+BO3</f>
        <v>0</v>
      </c>
    </row>
    <row r="9" spans="1:68" x14ac:dyDescent="0.25">
      <c r="A9" s="11">
        <v>33</v>
      </c>
      <c r="B9" s="11" t="s">
        <v>27</v>
      </c>
      <c r="C9" s="11">
        <v>2015</v>
      </c>
      <c r="D9" s="11">
        <v>7</v>
      </c>
      <c r="E9" s="11">
        <v>31</v>
      </c>
      <c r="F9" s="11">
        <v>1453.7584531248945</v>
      </c>
      <c r="G9" s="11">
        <f t="shared" si="0"/>
        <v>872.25507187493668</v>
      </c>
      <c r="H9" s="11">
        <f t="shared" si="1"/>
        <v>523.35304312496203</v>
      </c>
      <c r="I9" s="11">
        <f t="shared" si="2"/>
        <v>319.82685968747677</v>
      </c>
      <c r="J9" s="11">
        <f t="shared" si="3"/>
        <v>188.98859890623629</v>
      </c>
      <c r="K9" s="11">
        <f t="shared" si="4"/>
        <v>116.30067624999155</v>
      </c>
      <c r="L9" s="31">
        <f t="shared" ref="L9:L55" si="45">F9+G8+H7+I6+J5+K4</f>
        <v>38312.299357855394</v>
      </c>
      <c r="M9" s="11">
        <v>288597.28350131796</v>
      </c>
      <c r="N9" s="11">
        <f t="shared" si="5"/>
        <v>173158.37010079078</v>
      </c>
      <c r="O9" s="11">
        <f t="shared" si="6"/>
        <v>103895.02206047445</v>
      </c>
      <c r="P9" s="11">
        <f t="shared" si="7"/>
        <v>63491.40237028995</v>
      </c>
      <c r="Q9" s="11">
        <f t="shared" si="8"/>
        <v>37517.646855171333</v>
      </c>
      <c r="R9" s="11">
        <f t="shared" si="9"/>
        <v>23087.782680105436</v>
      </c>
      <c r="S9" s="31">
        <f t="shared" ref="S9:S55" si="46">M9+N8+O7+P6+Q5+R4</f>
        <v>899039.11808405898</v>
      </c>
      <c r="T9" s="11">
        <v>240107.17117838853</v>
      </c>
      <c r="U9" s="11">
        <f t="shared" si="10"/>
        <v>144064.30270703312</v>
      </c>
      <c r="V9" s="11">
        <f t="shared" si="11"/>
        <v>86438.581624219863</v>
      </c>
      <c r="W9" s="11">
        <f t="shared" si="12"/>
        <v>52823.577659245479</v>
      </c>
      <c r="X9" s="11">
        <f t="shared" si="13"/>
        <v>31213.932253190509</v>
      </c>
      <c r="Y9" s="11">
        <f t="shared" si="14"/>
        <v>19208.573694271083</v>
      </c>
      <c r="Z9" s="31">
        <f t="shared" ref="Z9:Z55" si="47">T9+U8+V7+W6+X5+Y4</f>
        <v>1633028.6982642754</v>
      </c>
      <c r="AA9" s="11">
        <v>1.4282552429400339</v>
      </c>
      <c r="AB9" s="11">
        <f t="shared" si="15"/>
        <v>0.85695314576402037</v>
      </c>
      <c r="AC9" s="11">
        <f t="shared" si="16"/>
        <v>0.51417188745841225</v>
      </c>
      <c r="AD9" s="11">
        <f t="shared" si="17"/>
        <v>0.31421615344680748</v>
      </c>
      <c r="AE9" s="11">
        <f t="shared" si="18"/>
        <v>0.18567318158220442</v>
      </c>
      <c r="AF9" s="11">
        <f t="shared" si="19"/>
        <v>0.11426041943520271</v>
      </c>
      <c r="AG9" s="31">
        <f t="shared" ref="AG9:AG55" si="48">AA9+AB8+AC7+AD6+AE5+AF4</f>
        <v>157.94189588206166</v>
      </c>
      <c r="AH9" s="11">
        <v>29184.188649006977</v>
      </c>
      <c r="AI9" s="11">
        <f t="shared" si="20"/>
        <v>17510.513189404184</v>
      </c>
      <c r="AJ9" s="11">
        <f t="shared" si="21"/>
        <v>10506.307913642511</v>
      </c>
      <c r="AK9" s="11">
        <f t="shared" si="22"/>
        <v>6420.5215027815348</v>
      </c>
      <c r="AL9" s="11">
        <f t="shared" si="23"/>
        <v>3793.9445243709074</v>
      </c>
      <c r="AM9" s="11">
        <f t="shared" si="24"/>
        <v>2334.7350919205583</v>
      </c>
      <c r="AN9" s="31">
        <f t="shared" ref="AN9:AN55" si="49">AH9+AI8+AJ7+AK6+AL5+AM4</f>
        <v>269551.25349398493</v>
      </c>
      <c r="AO9" s="11">
        <v>16638.318131241231</v>
      </c>
      <c r="AP9" s="11">
        <f t="shared" si="25"/>
        <v>9982.9908787447384</v>
      </c>
      <c r="AQ9" s="11">
        <f t="shared" si="26"/>
        <v>5989.7945272468432</v>
      </c>
      <c r="AR9" s="11">
        <f t="shared" si="27"/>
        <v>3660.4299888730707</v>
      </c>
      <c r="AS9" s="11">
        <f t="shared" si="28"/>
        <v>2162.9813570613601</v>
      </c>
      <c r="AT9" s="11">
        <f t="shared" si="29"/>
        <v>1331.0654504992985</v>
      </c>
      <c r="AU9" s="31">
        <f t="shared" ref="AU9:AU55" si="50">AO9+AP8+AQ7+AR6+AS5+AT4</f>
        <v>118744.81493602271</v>
      </c>
      <c r="AV9" s="11">
        <v>567570.83971937269</v>
      </c>
      <c r="AW9" s="11">
        <f t="shared" si="30"/>
        <v>340542.50383162359</v>
      </c>
      <c r="AX9" s="11">
        <f t="shared" si="31"/>
        <v>204325.50229897417</v>
      </c>
      <c r="AY9" s="11">
        <f t="shared" si="32"/>
        <v>124865.584738262</v>
      </c>
      <c r="AZ9" s="11">
        <f t="shared" si="33"/>
        <v>73784.209163518448</v>
      </c>
      <c r="BA9" s="11">
        <f t="shared" si="34"/>
        <v>45405.667177549818</v>
      </c>
      <c r="BB9" s="31">
        <f t="shared" ref="BB9:BB55" si="51">AV9+AW8+AX7+AY6+AZ5+BA4</f>
        <v>1775125.7910627758</v>
      </c>
      <c r="BC9" s="11">
        <v>0</v>
      </c>
      <c r="BD9" s="11">
        <f t="shared" si="35"/>
        <v>0</v>
      </c>
      <c r="BE9" s="11">
        <f t="shared" si="36"/>
        <v>0</v>
      </c>
      <c r="BF9" s="11">
        <f t="shared" si="37"/>
        <v>0</v>
      </c>
      <c r="BG9" s="11">
        <f t="shared" si="38"/>
        <v>0</v>
      </c>
      <c r="BH9" s="11">
        <f t="shared" si="39"/>
        <v>0</v>
      </c>
      <c r="BI9" s="31">
        <f t="shared" ref="BI9:BI55" si="52">BC9+BD8+BE7+BF6+BG5+BH4</f>
        <v>0</v>
      </c>
      <c r="BJ9" s="11">
        <v>0</v>
      </c>
      <c r="BK9" s="11">
        <f t="shared" si="40"/>
        <v>0</v>
      </c>
      <c r="BL9" s="11">
        <f t="shared" si="41"/>
        <v>0</v>
      </c>
      <c r="BM9" s="11">
        <f t="shared" si="42"/>
        <v>0</v>
      </c>
      <c r="BN9" s="11">
        <f t="shared" si="43"/>
        <v>0</v>
      </c>
      <c r="BO9" s="11">
        <f t="shared" si="44"/>
        <v>0</v>
      </c>
      <c r="BP9" s="31">
        <f t="shared" ref="BP9:BP55" si="53">BJ9+BK8+BL7+BM6+BN5+BO4</f>
        <v>0</v>
      </c>
    </row>
    <row r="10" spans="1:68" x14ac:dyDescent="0.25">
      <c r="A10" s="11">
        <v>34</v>
      </c>
      <c r="B10" s="11" t="s">
        <v>27</v>
      </c>
      <c r="C10" s="11">
        <v>2015</v>
      </c>
      <c r="D10" s="11">
        <v>7</v>
      </c>
      <c r="E10" s="11">
        <v>31</v>
      </c>
      <c r="F10" s="11">
        <v>1453.7584531248945</v>
      </c>
      <c r="G10" s="11">
        <f t="shared" si="0"/>
        <v>872.25507187493668</v>
      </c>
      <c r="H10" s="11">
        <f t="shared" si="1"/>
        <v>523.35304312496203</v>
      </c>
      <c r="I10" s="11">
        <f t="shared" si="2"/>
        <v>319.82685968747677</v>
      </c>
      <c r="J10" s="11">
        <f t="shared" si="3"/>
        <v>188.98859890623629</v>
      </c>
      <c r="K10" s="11">
        <f t="shared" si="4"/>
        <v>116.30067624999155</v>
      </c>
      <c r="L10" s="31">
        <f t="shared" si="45"/>
        <v>22274.774476108618</v>
      </c>
      <c r="M10" s="11">
        <v>288597.28350131796</v>
      </c>
      <c r="N10" s="11">
        <f t="shared" si="5"/>
        <v>173158.37010079078</v>
      </c>
      <c r="O10" s="11">
        <f t="shared" si="6"/>
        <v>103895.02206047445</v>
      </c>
      <c r="P10" s="11">
        <f t="shared" si="7"/>
        <v>63491.40237028995</v>
      </c>
      <c r="Q10" s="11">
        <f t="shared" si="8"/>
        <v>37517.646855171333</v>
      </c>
      <c r="R10" s="11">
        <f t="shared" si="9"/>
        <v>23087.782680105436</v>
      </c>
      <c r="S10" s="31">
        <f t="shared" si="46"/>
        <v>802692.10976145486</v>
      </c>
      <c r="T10" s="11">
        <v>240107.17117838853</v>
      </c>
      <c r="U10" s="11">
        <f t="shared" si="10"/>
        <v>144064.30270703312</v>
      </c>
      <c r="V10" s="11">
        <f t="shared" si="11"/>
        <v>86438.581624219863</v>
      </c>
      <c r="W10" s="11">
        <f t="shared" si="12"/>
        <v>52823.577659245479</v>
      </c>
      <c r="X10" s="11">
        <f t="shared" si="13"/>
        <v>31213.932253190509</v>
      </c>
      <c r="Y10" s="11">
        <f t="shared" si="14"/>
        <v>19208.573694271083</v>
      </c>
      <c r="Z10" s="31">
        <f t="shared" si="47"/>
        <v>1145440.5569157135</v>
      </c>
      <c r="AA10" s="11">
        <v>1.4282552429400339</v>
      </c>
      <c r="AB10" s="11">
        <f t="shared" si="15"/>
        <v>0.85695314576402037</v>
      </c>
      <c r="AC10" s="11">
        <f t="shared" si="16"/>
        <v>0.51417188745841225</v>
      </c>
      <c r="AD10" s="11">
        <f t="shared" si="17"/>
        <v>0.31421615344680748</v>
      </c>
      <c r="AE10" s="11">
        <f t="shared" si="18"/>
        <v>0.18567318158220442</v>
      </c>
      <c r="AF10" s="11">
        <f t="shared" si="19"/>
        <v>0.11426041943520271</v>
      </c>
      <c r="AG10" s="31">
        <f t="shared" si="48"/>
        <v>86.805046611962013</v>
      </c>
      <c r="AH10" s="11">
        <v>29184.188649006977</v>
      </c>
      <c r="AI10" s="11">
        <f t="shared" si="20"/>
        <v>17510.513189404184</v>
      </c>
      <c r="AJ10" s="11">
        <f t="shared" si="21"/>
        <v>10506.307913642511</v>
      </c>
      <c r="AK10" s="11">
        <f t="shared" si="22"/>
        <v>6420.5215027815348</v>
      </c>
      <c r="AL10" s="11">
        <f t="shared" si="23"/>
        <v>3793.9445243709074</v>
      </c>
      <c r="AM10" s="11">
        <f t="shared" si="24"/>
        <v>2334.7350919205583</v>
      </c>
      <c r="AN10" s="31">
        <f t="shared" si="49"/>
        <v>177573.21066179874</v>
      </c>
      <c r="AO10" s="11">
        <v>16638.318131241231</v>
      </c>
      <c r="AP10" s="11">
        <f t="shared" si="25"/>
        <v>9982.9908787447384</v>
      </c>
      <c r="AQ10" s="11">
        <f t="shared" si="26"/>
        <v>5989.7945272468432</v>
      </c>
      <c r="AR10" s="11">
        <f t="shared" si="27"/>
        <v>3660.4299888730707</v>
      </c>
      <c r="AS10" s="11">
        <f t="shared" si="28"/>
        <v>2162.9813570613601</v>
      </c>
      <c r="AT10" s="11">
        <f t="shared" si="29"/>
        <v>1331.0654504992985</v>
      </c>
      <c r="AU10" s="31">
        <f t="shared" si="50"/>
        <v>82386.869413081178</v>
      </c>
      <c r="AV10" s="11">
        <v>567570.83971937269</v>
      </c>
      <c r="AW10" s="11">
        <f t="shared" si="30"/>
        <v>340542.50383162359</v>
      </c>
      <c r="AX10" s="11">
        <f t="shared" si="31"/>
        <v>204325.50229897417</v>
      </c>
      <c r="AY10" s="11">
        <f t="shared" si="32"/>
        <v>124865.584738262</v>
      </c>
      <c r="AZ10" s="11">
        <f t="shared" si="33"/>
        <v>73784.209163518448</v>
      </c>
      <c r="BA10" s="11">
        <f t="shared" si="34"/>
        <v>45405.667177549818</v>
      </c>
      <c r="BB10" s="31">
        <f t="shared" si="51"/>
        <v>1582409.5565874043</v>
      </c>
      <c r="BC10" s="11">
        <v>0</v>
      </c>
      <c r="BD10" s="11">
        <f t="shared" si="35"/>
        <v>0</v>
      </c>
      <c r="BE10" s="11">
        <f t="shared" si="36"/>
        <v>0</v>
      </c>
      <c r="BF10" s="11">
        <f t="shared" si="37"/>
        <v>0</v>
      </c>
      <c r="BG10" s="11">
        <f t="shared" si="38"/>
        <v>0</v>
      </c>
      <c r="BH10" s="11">
        <f t="shared" si="39"/>
        <v>0</v>
      </c>
      <c r="BI10" s="31">
        <f t="shared" si="52"/>
        <v>0</v>
      </c>
      <c r="BJ10" s="11">
        <v>0</v>
      </c>
      <c r="BK10" s="11">
        <f t="shared" si="40"/>
        <v>0</v>
      </c>
      <c r="BL10" s="11">
        <f t="shared" si="41"/>
        <v>0</v>
      </c>
      <c r="BM10" s="11">
        <f t="shared" si="42"/>
        <v>0</v>
      </c>
      <c r="BN10" s="11">
        <f t="shared" si="43"/>
        <v>0</v>
      </c>
      <c r="BO10" s="11">
        <f t="shared" si="44"/>
        <v>0</v>
      </c>
      <c r="BP10" s="31">
        <f t="shared" si="53"/>
        <v>0</v>
      </c>
    </row>
    <row r="11" spans="1:68" x14ac:dyDescent="0.25">
      <c r="A11" s="11">
        <v>35</v>
      </c>
      <c r="B11" s="11" t="s">
        <v>27</v>
      </c>
      <c r="C11" s="11">
        <v>2015</v>
      </c>
      <c r="D11" s="11">
        <v>7</v>
      </c>
      <c r="E11" s="11">
        <v>31</v>
      </c>
      <c r="F11" s="11">
        <v>1453.7584531248945</v>
      </c>
      <c r="G11" s="11">
        <f t="shared" si="0"/>
        <v>872.25507187493668</v>
      </c>
      <c r="H11" s="11">
        <f t="shared" si="1"/>
        <v>523.35304312496203</v>
      </c>
      <c r="I11" s="11">
        <f t="shared" si="2"/>
        <v>319.82685968747677</v>
      </c>
      <c r="J11" s="11">
        <f t="shared" si="3"/>
        <v>188.98859890623629</v>
      </c>
      <c r="K11" s="11">
        <f t="shared" si="4"/>
        <v>116.30067624999155</v>
      </c>
      <c r="L11" s="31">
        <f t="shared" si="45"/>
        <v>12504.013518741889</v>
      </c>
      <c r="M11" s="11">
        <v>288597.28350131796</v>
      </c>
      <c r="N11" s="11">
        <f t="shared" si="5"/>
        <v>173158.37010079078</v>
      </c>
      <c r="O11" s="11">
        <f t="shared" si="6"/>
        <v>103895.02206047445</v>
      </c>
      <c r="P11" s="11">
        <f t="shared" si="7"/>
        <v>63491.40237028995</v>
      </c>
      <c r="Q11" s="11">
        <f t="shared" si="8"/>
        <v>37517.646855171333</v>
      </c>
      <c r="R11" s="11">
        <f t="shared" si="9"/>
        <v>23087.782680105436</v>
      </c>
      <c r="S11" s="31">
        <f t="shared" si="46"/>
        <v>743993.30216995231</v>
      </c>
      <c r="T11" s="11">
        <v>240107.17117838853</v>
      </c>
      <c r="U11" s="11">
        <f t="shared" si="10"/>
        <v>144064.30270703312</v>
      </c>
      <c r="V11" s="11">
        <f t="shared" si="11"/>
        <v>86438.581624219863</v>
      </c>
      <c r="W11" s="11">
        <f t="shared" si="12"/>
        <v>52823.577659245479</v>
      </c>
      <c r="X11" s="11">
        <f t="shared" si="13"/>
        <v>31213.932253190509</v>
      </c>
      <c r="Y11" s="11">
        <f t="shared" si="14"/>
        <v>19208.573694271083</v>
      </c>
      <c r="Z11" s="31">
        <f t="shared" si="47"/>
        <v>848380.55483360635</v>
      </c>
      <c r="AA11" s="11">
        <v>1.4282552429400339</v>
      </c>
      <c r="AB11" s="11">
        <f t="shared" si="15"/>
        <v>0.85695314576402037</v>
      </c>
      <c r="AC11" s="11">
        <f t="shared" si="16"/>
        <v>0.51417188745841225</v>
      </c>
      <c r="AD11" s="11">
        <f t="shared" si="17"/>
        <v>0.31421615344680748</v>
      </c>
      <c r="AE11" s="11">
        <f t="shared" si="18"/>
        <v>0.18567318158220442</v>
      </c>
      <c r="AF11" s="11">
        <f t="shared" si="19"/>
        <v>0.11426041943520271</v>
      </c>
      <c r="AG11" s="31">
        <f t="shared" si="48"/>
        <v>43.465369535640775</v>
      </c>
      <c r="AH11" s="11">
        <v>29184.188649006977</v>
      </c>
      <c r="AI11" s="11">
        <f t="shared" si="20"/>
        <v>17510.513189404184</v>
      </c>
      <c r="AJ11" s="11">
        <f t="shared" si="21"/>
        <v>10506.307913642511</v>
      </c>
      <c r="AK11" s="11">
        <f t="shared" si="22"/>
        <v>6420.5215027815348</v>
      </c>
      <c r="AL11" s="11">
        <f t="shared" si="23"/>
        <v>3793.9445243709074</v>
      </c>
      <c r="AM11" s="11">
        <f t="shared" si="24"/>
        <v>2334.7350919205583</v>
      </c>
      <c r="AN11" s="31">
        <f t="shared" si="49"/>
        <v>121536.16775983656</v>
      </c>
      <c r="AO11" s="11">
        <v>16638.318131241231</v>
      </c>
      <c r="AP11" s="11">
        <f t="shared" si="25"/>
        <v>9982.9908787447384</v>
      </c>
      <c r="AQ11" s="11">
        <f t="shared" si="26"/>
        <v>5989.7945272468432</v>
      </c>
      <c r="AR11" s="11">
        <f t="shared" si="27"/>
        <v>3660.4299888730707</v>
      </c>
      <c r="AS11" s="11">
        <f t="shared" si="28"/>
        <v>2162.9813570613601</v>
      </c>
      <c r="AT11" s="11">
        <f t="shared" si="29"/>
        <v>1331.0654504992985</v>
      </c>
      <c r="AU11" s="31">
        <f t="shared" si="50"/>
        <v>60236.020249944537</v>
      </c>
      <c r="AV11" s="11">
        <v>567570.83971937269</v>
      </c>
      <c r="AW11" s="11">
        <f t="shared" si="30"/>
        <v>340542.50383162359</v>
      </c>
      <c r="AX11" s="11">
        <f t="shared" si="31"/>
        <v>204325.50229897417</v>
      </c>
      <c r="AY11" s="11">
        <f t="shared" si="32"/>
        <v>124865.584738262</v>
      </c>
      <c r="AZ11" s="11">
        <f t="shared" si="33"/>
        <v>73784.209163518448</v>
      </c>
      <c r="BA11" s="11">
        <f t="shared" si="34"/>
        <v>45405.667177549818</v>
      </c>
      <c r="BB11" s="31">
        <f t="shared" si="51"/>
        <v>1464998.4053314007</v>
      </c>
      <c r="BC11" s="11">
        <v>0</v>
      </c>
      <c r="BD11" s="11">
        <f t="shared" si="35"/>
        <v>0</v>
      </c>
      <c r="BE11" s="11">
        <f t="shared" si="36"/>
        <v>0</v>
      </c>
      <c r="BF11" s="11">
        <f t="shared" si="37"/>
        <v>0</v>
      </c>
      <c r="BG11" s="11">
        <f t="shared" si="38"/>
        <v>0</v>
      </c>
      <c r="BH11" s="11">
        <f t="shared" si="39"/>
        <v>0</v>
      </c>
      <c r="BI11" s="31">
        <f t="shared" si="52"/>
        <v>0</v>
      </c>
      <c r="BJ11" s="11">
        <v>0</v>
      </c>
      <c r="BK11" s="11">
        <f t="shared" si="40"/>
        <v>0</v>
      </c>
      <c r="BL11" s="11">
        <f t="shared" si="41"/>
        <v>0</v>
      </c>
      <c r="BM11" s="11">
        <f t="shared" si="42"/>
        <v>0</v>
      </c>
      <c r="BN11" s="11">
        <f t="shared" si="43"/>
        <v>0</v>
      </c>
      <c r="BO11" s="11">
        <f t="shared" si="44"/>
        <v>0</v>
      </c>
      <c r="BP11" s="31">
        <f t="shared" si="53"/>
        <v>0</v>
      </c>
    </row>
    <row r="12" spans="1:68" x14ac:dyDescent="0.25">
      <c r="A12" s="11">
        <v>36</v>
      </c>
      <c r="B12" s="11" t="s">
        <v>27</v>
      </c>
      <c r="C12" s="11">
        <v>2015</v>
      </c>
      <c r="D12" s="11">
        <v>7</v>
      </c>
      <c r="E12" s="11">
        <v>31</v>
      </c>
      <c r="F12" s="11">
        <v>646999.29569099692</v>
      </c>
      <c r="G12" s="11">
        <f t="shared" si="0"/>
        <v>388199.57741459814</v>
      </c>
      <c r="H12" s="11">
        <f t="shared" si="1"/>
        <v>232919.74644875887</v>
      </c>
      <c r="I12" s="11">
        <f t="shared" si="2"/>
        <v>142339.84505201931</v>
      </c>
      <c r="J12" s="11">
        <f t="shared" si="3"/>
        <v>84109.908439829596</v>
      </c>
      <c r="K12" s="11">
        <f t="shared" si="4"/>
        <v>51759.943655279756</v>
      </c>
      <c r="L12" s="31">
        <f t="shared" si="45"/>
        <v>652254.47874052054</v>
      </c>
      <c r="M12" s="11">
        <v>308544.29976927524</v>
      </c>
      <c r="N12" s="11">
        <f t="shared" si="5"/>
        <v>185126.57986156514</v>
      </c>
      <c r="O12" s="11">
        <f t="shared" si="6"/>
        <v>111075.94791693908</v>
      </c>
      <c r="P12" s="11">
        <f t="shared" si="7"/>
        <v>67879.745949240547</v>
      </c>
      <c r="Q12" s="11">
        <f t="shared" si="8"/>
        <v>40110.75897000578</v>
      </c>
      <c r="R12" s="11">
        <f t="shared" si="9"/>
        <v>24683.543981542021</v>
      </c>
      <c r="S12" s="31">
        <f t="shared" si="46"/>
        <v>729125.85324570793</v>
      </c>
      <c r="T12" s="11">
        <v>10533210.601179883</v>
      </c>
      <c r="U12" s="11">
        <f t="shared" si="10"/>
        <v>6319926.3607079294</v>
      </c>
      <c r="V12" s="11">
        <f t="shared" si="11"/>
        <v>3791955.8164247577</v>
      </c>
      <c r="W12" s="11">
        <f t="shared" si="12"/>
        <v>2317306.3322595744</v>
      </c>
      <c r="X12" s="11">
        <f t="shared" si="13"/>
        <v>1369317.3781533849</v>
      </c>
      <c r="Y12" s="11">
        <f t="shared" si="14"/>
        <v>842656.84809439071</v>
      </c>
      <c r="Z12" s="31">
        <f t="shared" si="47"/>
        <v>10965296.673255369</v>
      </c>
      <c r="AA12" s="11">
        <v>101715.75503362541</v>
      </c>
      <c r="AB12" s="11">
        <f t="shared" si="15"/>
        <v>61029.453020175242</v>
      </c>
      <c r="AC12" s="11">
        <f t="shared" si="16"/>
        <v>36617.671812105145</v>
      </c>
      <c r="AD12" s="11">
        <f t="shared" si="17"/>
        <v>22377.466107397591</v>
      </c>
      <c r="AE12" s="11">
        <f t="shared" si="18"/>
        <v>13223.048154371303</v>
      </c>
      <c r="AF12" s="11">
        <f t="shared" si="19"/>
        <v>8137.2604026900326</v>
      </c>
      <c r="AG12" s="31">
        <f t="shared" si="48"/>
        <v>101732.08723599698</v>
      </c>
      <c r="AH12" s="11">
        <v>2738336.6717855274</v>
      </c>
      <c r="AI12" s="11">
        <f t="shared" si="20"/>
        <v>1643002.0030713163</v>
      </c>
      <c r="AJ12" s="11">
        <f t="shared" si="21"/>
        <v>985801.20184278977</v>
      </c>
      <c r="AK12" s="11">
        <f t="shared" si="22"/>
        <v>602434.06779281597</v>
      </c>
      <c r="AL12" s="11">
        <f t="shared" si="23"/>
        <v>355983.76733211859</v>
      </c>
      <c r="AM12" s="11">
        <f t="shared" si="24"/>
        <v>219066.9337428422</v>
      </c>
      <c r="AN12" s="31">
        <f t="shared" si="49"/>
        <v>2797452.8875200208</v>
      </c>
      <c r="AO12" s="11">
        <v>844464.84115367127</v>
      </c>
      <c r="AP12" s="11">
        <f t="shared" si="25"/>
        <v>506678.90469220275</v>
      </c>
      <c r="AQ12" s="11">
        <f t="shared" si="26"/>
        <v>304007.34281532164</v>
      </c>
      <c r="AR12" s="11">
        <f t="shared" si="27"/>
        <v>185782.26505380767</v>
      </c>
      <c r="AS12" s="11">
        <f t="shared" si="28"/>
        <v>109780.42934997726</v>
      </c>
      <c r="AT12" s="11">
        <f t="shared" si="29"/>
        <v>67557.187292293704</v>
      </c>
      <c r="AU12" s="31">
        <f t="shared" si="50"/>
        <v>874924.79825147975</v>
      </c>
      <c r="AV12" s="11">
        <v>1195854.6046098652</v>
      </c>
      <c r="AW12" s="11">
        <f t="shared" si="30"/>
        <v>717512.76276591909</v>
      </c>
      <c r="AX12" s="11">
        <f t="shared" si="31"/>
        <v>430507.65765955148</v>
      </c>
      <c r="AY12" s="11">
        <f t="shared" si="32"/>
        <v>263088.01301417034</v>
      </c>
      <c r="AZ12" s="11">
        <f t="shared" si="33"/>
        <v>155461.09859928247</v>
      </c>
      <c r="BA12" s="11">
        <f t="shared" si="34"/>
        <v>95668.368368789219</v>
      </c>
      <c r="BB12" s="31">
        <f t="shared" si="51"/>
        <v>2023645.2115459186</v>
      </c>
      <c r="BC12" s="11">
        <v>0</v>
      </c>
      <c r="BD12" s="11">
        <f t="shared" si="35"/>
        <v>0</v>
      </c>
      <c r="BE12" s="11">
        <f t="shared" si="36"/>
        <v>0</v>
      </c>
      <c r="BF12" s="11">
        <f t="shared" si="37"/>
        <v>0</v>
      </c>
      <c r="BG12" s="11">
        <f t="shared" si="38"/>
        <v>0</v>
      </c>
      <c r="BH12" s="11">
        <f t="shared" si="39"/>
        <v>0</v>
      </c>
      <c r="BI12" s="31">
        <f t="shared" si="52"/>
        <v>0</v>
      </c>
      <c r="BJ12" s="11">
        <v>0</v>
      </c>
      <c r="BK12" s="11">
        <f t="shared" si="40"/>
        <v>0</v>
      </c>
      <c r="BL12" s="11">
        <f t="shared" si="41"/>
        <v>0</v>
      </c>
      <c r="BM12" s="11">
        <f t="shared" si="42"/>
        <v>0</v>
      </c>
      <c r="BN12" s="11">
        <f t="shared" si="43"/>
        <v>0</v>
      </c>
      <c r="BO12" s="11">
        <f t="shared" si="44"/>
        <v>0</v>
      </c>
      <c r="BP12" s="31">
        <f t="shared" si="53"/>
        <v>0</v>
      </c>
    </row>
    <row r="13" spans="1:68" x14ac:dyDescent="0.25">
      <c r="A13" s="11">
        <v>37</v>
      </c>
      <c r="B13" s="11" t="s">
        <v>28</v>
      </c>
      <c r="C13" s="11">
        <v>2015</v>
      </c>
      <c r="D13" s="11">
        <v>7</v>
      </c>
      <c r="E13" s="11">
        <v>30</v>
      </c>
      <c r="F13" s="11">
        <v>905217.51058614557</v>
      </c>
      <c r="G13" s="11">
        <f t="shared" si="0"/>
        <v>543130.50635168736</v>
      </c>
      <c r="H13" s="11">
        <f t="shared" si="1"/>
        <v>325878.30381101242</v>
      </c>
      <c r="I13" s="11">
        <f t="shared" si="2"/>
        <v>199147.85232895202</v>
      </c>
      <c r="J13" s="11">
        <f t="shared" si="3"/>
        <v>117678.27637619893</v>
      </c>
      <c r="K13" s="11">
        <f t="shared" si="4"/>
        <v>72417.400846891644</v>
      </c>
      <c r="L13" s="31">
        <f t="shared" si="45"/>
        <v>1294565.5571787122</v>
      </c>
      <c r="M13" s="11">
        <v>316523.10627645813</v>
      </c>
      <c r="N13" s="11">
        <f t="shared" si="5"/>
        <v>189913.86376587488</v>
      </c>
      <c r="O13" s="11">
        <f t="shared" si="6"/>
        <v>113948.31825952492</v>
      </c>
      <c r="P13" s="11">
        <f t="shared" si="7"/>
        <v>69635.083380820783</v>
      </c>
      <c r="Q13" s="11">
        <f t="shared" si="8"/>
        <v>41148.003815939555</v>
      </c>
      <c r="R13" s="11">
        <f t="shared" si="9"/>
        <v>25321.848502116653</v>
      </c>
      <c r="S13" s="31">
        <f t="shared" si="46"/>
        <v>729641.54010406439</v>
      </c>
      <c r="T13" s="11">
        <v>14650451.973180478</v>
      </c>
      <c r="U13" s="11">
        <f t="shared" si="10"/>
        <v>8790271.1839082874</v>
      </c>
      <c r="V13" s="11">
        <f t="shared" si="11"/>
        <v>5274162.7103449721</v>
      </c>
      <c r="W13" s="11">
        <f t="shared" si="12"/>
        <v>3223099.4340997054</v>
      </c>
      <c r="X13" s="11">
        <f t="shared" si="13"/>
        <v>1904558.7565134622</v>
      </c>
      <c r="Y13" s="11">
        <f t="shared" si="14"/>
        <v>1172036.1578544383</v>
      </c>
      <c r="Z13" s="31">
        <f t="shared" si="47"/>
        <v>21160062.999119334</v>
      </c>
      <c r="AA13" s="11">
        <v>142401.48574497836</v>
      </c>
      <c r="AB13" s="11">
        <f t="shared" si="15"/>
        <v>85440.891446987007</v>
      </c>
      <c r="AC13" s="11">
        <f t="shared" si="16"/>
        <v>51264.534868192204</v>
      </c>
      <c r="AD13" s="11">
        <f t="shared" si="17"/>
        <v>31328.32686389524</v>
      </c>
      <c r="AE13" s="11">
        <f t="shared" si="18"/>
        <v>18512.193146847188</v>
      </c>
      <c r="AF13" s="11">
        <f t="shared" si="19"/>
        <v>11392.118859598269</v>
      </c>
      <c r="AG13" s="31">
        <f t="shared" si="48"/>
        <v>203432.06708679552</v>
      </c>
      <c r="AH13" s="11">
        <v>3821997.6650401358</v>
      </c>
      <c r="AI13" s="11">
        <f t="shared" si="20"/>
        <v>2293198.5990240816</v>
      </c>
      <c r="AJ13" s="11">
        <f t="shared" si="21"/>
        <v>1375919.1594144488</v>
      </c>
      <c r="AK13" s="11">
        <f t="shared" si="22"/>
        <v>840839.48630882986</v>
      </c>
      <c r="AL13" s="11">
        <f t="shared" si="23"/>
        <v>496859.69645521767</v>
      </c>
      <c r="AM13" s="11">
        <f t="shared" si="24"/>
        <v>305759.81320321088</v>
      </c>
      <c r="AN13" s="31">
        <f t="shared" si="49"/>
        <v>5488055.1771441679</v>
      </c>
      <c r="AO13" s="11">
        <v>1175595.4503626435</v>
      </c>
      <c r="AP13" s="11">
        <f t="shared" si="25"/>
        <v>705357.27021758608</v>
      </c>
      <c r="AQ13" s="11">
        <f t="shared" si="26"/>
        <v>423214.36213055166</v>
      </c>
      <c r="AR13" s="11">
        <f t="shared" si="27"/>
        <v>258630.99907978156</v>
      </c>
      <c r="AS13" s="11">
        <f t="shared" si="28"/>
        <v>152827.40854714366</v>
      </c>
      <c r="AT13" s="11">
        <f t="shared" si="29"/>
        <v>94047.636029011483</v>
      </c>
      <c r="AU13" s="31">
        <f t="shared" si="50"/>
        <v>1695418.6263785267</v>
      </c>
      <c r="AV13" s="11">
        <v>1447168.1105660624</v>
      </c>
      <c r="AW13" s="11">
        <f t="shared" si="30"/>
        <v>868300.86633963743</v>
      </c>
      <c r="AX13" s="11">
        <f t="shared" si="31"/>
        <v>520980.51980378246</v>
      </c>
      <c r="AY13" s="11">
        <f t="shared" si="32"/>
        <v>318376.98432453373</v>
      </c>
      <c r="AZ13" s="11">
        <f t="shared" si="33"/>
        <v>188131.85437358811</v>
      </c>
      <c r="BA13" s="11">
        <f t="shared" si="34"/>
        <v>115773.44884528499</v>
      </c>
      <c r="BB13" s="31">
        <f t="shared" si="51"/>
        <v>2613061.8367102863</v>
      </c>
      <c r="BC13" s="11">
        <v>0</v>
      </c>
      <c r="BD13" s="11">
        <f t="shared" si="35"/>
        <v>0</v>
      </c>
      <c r="BE13" s="11">
        <f t="shared" si="36"/>
        <v>0</v>
      </c>
      <c r="BF13" s="11">
        <f t="shared" si="37"/>
        <v>0</v>
      </c>
      <c r="BG13" s="11">
        <f t="shared" si="38"/>
        <v>0</v>
      </c>
      <c r="BH13" s="11">
        <f t="shared" si="39"/>
        <v>0</v>
      </c>
      <c r="BI13" s="31">
        <f t="shared" si="52"/>
        <v>0</v>
      </c>
      <c r="BJ13" s="11">
        <v>0</v>
      </c>
      <c r="BK13" s="11">
        <f t="shared" si="40"/>
        <v>0</v>
      </c>
      <c r="BL13" s="11">
        <f t="shared" si="41"/>
        <v>0</v>
      </c>
      <c r="BM13" s="11">
        <f t="shared" si="42"/>
        <v>0</v>
      </c>
      <c r="BN13" s="11">
        <f t="shared" si="43"/>
        <v>0</v>
      </c>
      <c r="BO13" s="11">
        <f t="shared" si="44"/>
        <v>0</v>
      </c>
      <c r="BP13" s="31">
        <f t="shared" si="53"/>
        <v>0</v>
      </c>
    </row>
    <row r="14" spans="1:68" x14ac:dyDescent="0.25">
      <c r="A14" s="11">
        <v>38</v>
      </c>
      <c r="B14" s="11" t="s">
        <v>28</v>
      </c>
      <c r="C14" s="11">
        <v>2015</v>
      </c>
      <c r="D14" s="11">
        <v>7</v>
      </c>
      <c r="E14" s="11">
        <v>30</v>
      </c>
      <c r="F14" s="11">
        <v>905217.51058614557</v>
      </c>
      <c r="G14" s="11">
        <f t="shared" si="0"/>
        <v>543130.50635168736</v>
      </c>
      <c r="H14" s="11">
        <f t="shared" si="1"/>
        <v>325878.30381101242</v>
      </c>
      <c r="I14" s="11">
        <f t="shared" si="2"/>
        <v>199147.85232895202</v>
      </c>
      <c r="J14" s="11">
        <f t="shared" si="3"/>
        <v>117678.27637619893</v>
      </c>
      <c r="K14" s="11">
        <f t="shared" si="4"/>
        <v>72417.400846891644</v>
      </c>
      <c r="L14" s="31">
        <f t="shared" si="45"/>
        <v>1681892.8795214354</v>
      </c>
      <c r="M14" s="11">
        <v>316523.10627645813</v>
      </c>
      <c r="N14" s="11">
        <f t="shared" si="5"/>
        <v>189913.86376587488</v>
      </c>
      <c r="O14" s="11">
        <f t="shared" si="6"/>
        <v>113948.31825952492</v>
      </c>
      <c r="P14" s="11">
        <f t="shared" si="7"/>
        <v>69635.083380820783</v>
      </c>
      <c r="Q14" s="11">
        <f t="shared" si="8"/>
        <v>41148.003815939555</v>
      </c>
      <c r="R14" s="11">
        <f t="shared" si="9"/>
        <v>25321.848502116653</v>
      </c>
      <c r="S14" s="31">
        <f t="shared" si="46"/>
        <v>741609.74986483867</v>
      </c>
      <c r="T14" s="11">
        <v>14650451.973180478</v>
      </c>
      <c r="U14" s="11">
        <f t="shared" si="10"/>
        <v>8790271.1839082874</v>
      </c>
      <c r="V14" s="11">
        <f t="shared" si="11"/>
        <v>5274162.7103449721</v>
      </c>
      <c r="W14" s="11">
        <f t="shared" si="12"/>
        <v>3223099.4340997054</v>
      </c>
      <c r="X14" s="11">
        <f t="shared" si="13"/>
        <v>1904558.7565134622</v>
      </c>
      <c r="Y14" s="11">
        <f t="shared" si="14"/>
        <v>1172036.1578544383</v>
      </c>
      <c r="Z14" s="31">
        <f t="shared" si="47"/>
        <v>27335925.057120226</v>
      </c>
      <c r="AA14" s="11">
        <v>142401.48574497836</v>
      </c>
      <c r="AB14" s="11">
        <f t="shared" si="15"/>
        <v>85440.891446987007</v>
      </c>
      <c r="AC14" s="11">
        <f t="shared" si="16"/>
        <v>51264.534868192204</v>
      </c>
      <c r="AD14" s="11">
        <f t="shared" si="17"/>
        <v>31328.32686389524</v>
      </c>
      <c r="AE14" s="11">
        <f t="shared" si="18"/>
        <v>18512.193146847188</v>
      </c>
      <c r="AF14" s="11">
        <f t="shared" si="19"/>
        <v>11392.118859598269</v>
      </c>
      <c r="AG14" s="31">
        <f t="shared" si="48"/>
        <v>264460.66315382504</v>
      </c>
      <c r="AH14" s="11">
        <v>3821997.6650401358</v>
      </c>
      <c r="AI14" s="11">
        <f t="shared" si="20"/>
        <v>2293198.5990240816</v>
      </c>
      <c r="AJ14" s="11">
        <f t="shared" si="21"/>
        <v>1375919.1594144488</v>
      </c>
      <c r="AK14" s="11">
        <f t="shared" si="22"/>
        <v>840839.48630882986</v>
      </c>
      <c r="AL14" s="11">
        <f t="shared" si="23"/>
        <v>496859.69645521767</v>
      </c>
      <c r="AM14" s="11">
        <f t="shared" si="24"/>
        <v>305759.81320321088</v>
      </c>
      <c r="AN14" s="31">
        <f t="shared" si="49"/>
        <v>7113546.6670260802</v>
      </c>
      <c r="AO14" s="11">
        <v>1175595.4503626435</v>
      </c>
      <c r="AP14" s="11">
        <f t="shared" si="25"/>
        <v>705357.27021758608</v>
      </c>
      <c r="AQ14" s="11">
        <f t="shared" si="26"/>
        <v>423214.36213055166</v>
      </c>
      <c r="AR14" s="11">
        <f t="shared" si="27"/>
        <v>258630.99907978156</v>
      </c>
      <c r="AS14" s="11">
        <f t="shared" si="28"/>
        <v>152827.40854714366</v>
      </c>
      <c r="AT14" s="11">
        <f t="shared" si="29"/>
        <v>94047.636029011483</v>
      </c>
      <c r="AU14" s="31">
        <f t="shared" si="50"/>
        <v>2192114.5401919852</v>
      </c>
      <c r="AV14" s="11">
        <v>1447168.1105660624</v>
      </c>
      <c r="AW14" s="11">
        <f t="shared" si="30"/>
        <v>868300.86633963743</v>
      </c>
      <c r="AX14" s="11">
        <f t="shared" si="31"/>
        <v>520980.51980378246</v>
      </c>
      <c r="AY14" s="11">
        <f t="shared" si="32"/>
        <v>318376.98432453373</v>
      </c>
      <c r="AZ14" s="11">
        <f t="shared" si="33"/>
        <v>188131.85437358811</v>
      </c>
      <c r="BA14" s="11">
        <f t="shared" si="34"/>
        <v>115773.44884528499</v>
      </c>
      <c r="BB14" s="31">
        <f t="shared" si="51"/>
        <v>2990032.0956445821</v>
      </c>
      <c r="BC14" s="11">
        <v>0</v>
      </c>
      <c r="BD14" s="11">
        <f t="shared" si="35"/>
        <v>0</v>
      </c>
      <c r="BE14" s="11">
        <f t="shared" si="36"/>
        <v>0</v>
      </c>
      <c r="BF14" s="11">
        <f t="shared" si="37"/>
        <v>0</v>
      </c>
      <c r="BG14" s="11">
        <f t="shared" si="38"/>
        <v>0</v>
      </c>
      <c r="BH14" s="11">
        <f t="shared" si="39"/>
        <v>0</v>
      </c>
      <c r="BI14" s="31">
        <f t="shared" si="52"/>
        <v>0</v>
      </c>
      <c r="BJ14" s="11">
        <v>0</v>
      </c>
      <c r="BK14" s="11">
        <f t="shared" si="40"/>
        <v>0</v>
      </c>
      <c r="BL14" s="11">
        <f t="shared" si="41"/>
        <v>0</v>
      </c>
      <c r="BM14" s="11">
        <f t="shared" si="42"/>
        <v>0</v>
      </c>
      <c r="BN14" s="11">
        <f t="shared" si="43"/>
        <v>0</v>
      </c>
      <c r="BO14" s="11">
        <f t="shared" si="44"/>
        <v>0</v>
      </c>
      <c r="BP14" s="31">
        <f t="shared" si="53"/>
        <v>0</v>
      </c>
    </row>
    <row r="15" spans="1:68" x14ac:dyDescent="0.25">
      <c r="A15" s="11">
        <v>39</v>
      </c>
      <c r="B15" s="11" t="s">
        <v>28</v>
      </c>
      <c r="C15" s="11">
        <v>2015</v>
      </c>
      <c r="D15" s="11">
        <v>7</v>
      </c>
      <c r="E15" s="11">
        <v>30</v>
      </c>
      <c r="F15" s="11">
        <v>905217.51058614557</v>
      </c>
      <c r="G15" s="11">
        <f t="shared" si="0"/>
        <v>543130.50635168736</v>
      </c>
      <c r="H15" s="11">
        <f t="shared" si="1"/>
        <v>325878.30381101242</v>
      </c>
      <c r="I15" s="11">
        <f t="shared" si="2"/>
        <v>199147.85232895202</v>
      </c>
      <c r="J15" s="11">
        <f t="shared" si="3"/>
        <v>117678.27637619893</v>
      </c>
      <c r="K15" s="11">
        <f t="shared" si="4"/>
        <v>72417.400846891644</v>
      </c>
      <c r="L15" s="31">
        <f t="shared" si="45"/>
        <v>1916871.4550760204</v>
      </c>
      <c r="M15" s="11">
        <v>316523.10627645813</v>
      </c>
      <c r="N15" s="11">
        <f t="shared" si="5"/>
        <v>189913.86376587488</v>
      </c>
      <c r="O15" s="11">
        <f t="shared" si="6"/>
        <v>113948.31825952492</v>
      </c>
      <c r="P15" s="11">
        <f t="shared" si="7"/>
        <v>69635.083380820783</v>
      </c>
      <c r="Q15" s="11">
        <f t="shared" si="8"/>
        <v>41148.003815939555</v>
      </c>
      <c r="R15" s="11">
        <f t="shared" si="9"/>
        <v>25321.848502116653</v>
      </c>
      <c r="S15" s="31">
        <f t="shared" si="46"/>
        <v>748870.46378637513</v>
      </c>
      <c r="T15" s="11">
        <v>14650451.973180478</v>
      </c>
      <c r="U15" s="11">
        <f t="shared" si="10"/>
        <v>8790271.1839082874</v>
      </c>
      <c r="V15" s="11">
        <f t="shared" si="11"/>
        <v>5274162.7103449721</v>
      </c>
      <c r="W15" s="11">
        <f t="shared" si="12"/>
        <v>3223099.4340997054</v>
      </c>
      <c r="X15" s="11">
        <f t="shared" si="13"/>
        <v>1904558.7565134622</v>
      </c>
      <c r="Y15" s="11">
        <f t="shared" si="14"/>
        <v>1172036.1578544383</v>
      </c>
      <c r="Z15" s="31">
        <f t="shared" si="47"/>
        <v>31082614.705640767</v>
      </c>
      <c r="AA15" s="11">
        <v>142401.48574497836</v>
      </c>
      <c r="AB15" s="11">
        <f t="shared" si="15"/>
        <v>85440.891446987007</v>
      </c>
      <c r="AC15" s="11">
        <f t="shared" si="16"/>
        <v>51264.534868192204</v>
      </c>
      <c r="AD15" s="11">
        <f t="shared" si="17"/>
        <v>31328.32686389524</v>
      </c>
      <c r="AE15" s="11">
        <f t="shared" si="18"/>
        <v>18512.193146847188</v>
      </c>
      <c r="AF15" s="11">
        <f t="shared" si="19"/>
        <v>11392.118859598269</v>
      </c>
      <c r="AG15" s="31">
        <f t="shared" si="48"/>
        <v>301484.6781011562</v>
      </c>
      <c r="AH15" s="11">
        <v>3821997.6650401358</v>
      </c>
      <c r="AI15" s="11">
        <f t="shared" si="20"/>
        <v>2293198.5990240816</v>
      </c>
      <c r="AJ15" s="11">
        <f t="shared" si="21"/>
        <v>1375919.1594144488</v>
      </c>
      <c r="AK15" s="11">
        <f t="shared" si="22"/>
        <v>840839.48630882986</v>
      </c>
      <c r="AL15" s="11">
        <f t="shared" si="23"/>
        <v>496859.69645521767</v>
      </c>
      <c r="AM15" s="11">
        <f t="shared" si="24"/>
        <v>305759.81320321088</v>
      </c>
      <c r="AN15" s="31">
        <f t="shared" si="49"/>
        <v>8099678.1708877739</v>
      </c>
      <c r="AO15" s="11">
        <v>1175595.4503626435</v>
      </c>
      <c r="AP15" s="11">
        <f t="shared" si="25"/>
        <v>705357.27021758608</v>
      </c>
      <c r="AQ15" s="11">
        <f t="shared" si="26"/>
        <v>423214.36213055166</v>
      </c>
      <c r="AR15" s="11">
        <f t="shared" si="27"/>
        <v>258630.99907978156</v>
      </c>
      <c r="AS15" s="11">
        <f t="shared" si="28"/>
        <v>152827.40854714366</v>
      </c>
      <c r="AT15" s="11">
        <f t="shared" si="29"/>
        <v>94047.636029011483</v>
      </c>
      <c r="AU15" s="31">
        <f t="shared" si="50"/>
        <v>2493443.3945721495</v>
      </c>
      <c r="AV15" s="11">
        <v>1447168.1105660624</v>
      </c>
      <c r="AW15" s="11">
        <f t="shared" si="30"/>
        <v>868300.86633963743</v>
      </c>
      <c r="AX15" s="11">
        <f t="shared" si="31"/>
        <v>520980.51980378246</v>
      </c>
      <c r="AY15" s="11">
        <f t="shared" si="32"/>
        <v>318376.98432453373</v>
      </c>
      <c r="AZ15" s="11">
        <f t="shared" si="33"/>
        <v>188131.85437358811</v>
      </c>
      <c r="BA15" s="11">
        <f t="shared" si="34"/>
        <v>115773.44884528499</v>
      </c>
      <c r="BB15" s="31">
        <f t="shared" si="51"/>
        <v>3218727.3860647213</v>
      </c>
      <c r="BC15" s="11">
        <v>0</v>
      </c>
      <c r="BD15" s="11">
        <f t="shared" si="35"/>
        <v>0</v>
      </c>
      <c r="BE15" s="11">
        <f t="shared" si="36"/>
        <v>0</v>
      </c>
      <c r="BF15" s="11">
        <f t="shared" si="37"/>
        <v>0</v>
      </c>
      <c r="BG15" s="11">
        <f t="shared" si="38"/>
        <v>0</v>
      </c>
      <c r="BH15" s="11">
        <f t="shared" si="39"/>
        <v>0</v>
      </c>
      <c r="BI15" s="31">
        <f t="shared" si="52"/>
        <v>0</v>
      </c>
      <c r="BJ15" s="11">
        <v>0</v>
      </c>
      <c r="BK15" s="11">
        <f t="shared" si="40"/>
        <v>0</v>
      </c>
      <c r="BL15" s="11">
        <f t="shared" si="41"/>
        <v>0</v>
      </c>
      <c r="BM15" s="11">
        <f t="shared" si="42"/>
        <v>0</v>
      </c>
      <c r="BN15" s="11">
        <f t="shared" si="43"/>
        <v>0</v>
      </c>
      <c r="BO15" s="11">
        <f t="shared" si="44"/>
        <v>0</v>
      </c>
      <c r="BP15" s="31">
        <f t="shared" si="53"/>
        <v>0</v>
      </c>
    </row>
    <row r="16" spans="1:68" x14ac:dyDescent="0.25">
      <c r="A16" s="11">
        <v>40</v>
      </c>
      <c r="B16" s="11" t="s">
        <v>28</v>
      </c>
      <c r="C16" s="11">
        <v>2015</v>
      </c>
      <c r="D16" s="11">
        <v>7</v>
      </c>
      <c r="E16" s="11">
        <v>30</v>
      </c>
      <c r="F16" s="11">
        <v>1111916.6096948439</v>
      </c>
      <c r="G16" s="11">
        <f t="shared" si="0"/>
        <v>667149.9658169063</v>
      </c>
      <c r="H16" s="11">
        <f t="shared" si="1"/>
        <v>400289.97949014377</v>
      </c>
      <c r="I16" s="11">
        <f t="shared" si="2"/>
        <v>244621.65413286566</v>
      </c>
      <c r="J16" s="11">
        <f t="shared" si="3"/>
        <v>144549.1592603297</v>
      </c>
      <c r="K16" s="11">
        <f t="shared" si="4"/>
        <v>88953.328775587506</v>
      </c>
      <c r="L16" s="31">
        <f t="shared" si="45"/>
        <v>2264299.4813025747</v>
      </c>
      <c r="M16" s="11">
        <v>1402400.6464235119</v>
      </c>
      <c r="N16" s="11">
        <f t="shared" si="5"/>
        <v>841440.38785410707</v>
      </c>
      <c r="O16" s="11">
        <f t="shared" si="6"/>
        <v>504864.23271246429</v>
      </c>
      <c r="P16" s="11">
        <f t="shared" si="7"/>
        <v>308528.14221317263</v>
      </c>
      <c r="Q16" s="11">
        <f t="shared" si="8"/>
        <v>182312.08403505656</v>
      </c>
      <c r="R16" s="11">
        <f t="shared" si="9"/>
        <v>112192.05171388095</v>
      </c>
      <c r="S16" s="31">
        <f t="shared" si="46"/>
        <v>1839096.4534798434</v>
      </c>
      <c r="T16" s="11">
        <v>16565802.795973048</v>
      </c>
      <c r="U16" s="11">
        <f t="shared" si="10"/>
        <v>9939481.6775838286</v>
      </c>
      <c r="V16" s="11">
        <f t="shared" si="11"/>
        <v>5963689.0065502971</v>
      </c>
      <c r="W16" s="11">
        <f t="shared" si="12"/>
        <v>3644476.6151140705</v>
      </c>
      <c r="X16" s="11">
        <f t="shared" si="13"/>
        <v>2153554.3634764962</v>
      </c>
      <c r="Y16" s="11">
        <f t="shared" si="14"/>
        <v>1325264.2236778438</v>
      </c>
      <c r="Z16" s="31">
        <f t="shared" si="47"/>
        <v>35241862.076173671</v>
      </c>
      <c r="AA16" s="11">
        <v>414669.8346671398</v>
      </c>
      <c r="AB16" s="11">
        <f t="shared" si="15"/>
        <v>248801.90080028388</v>
      </c>
      <c r="AC16" s="11">
        <f t="shared" si="16"/>
        <v>149281.14048017032</v>
      </c>
      <c r="AD16" s="11">
        <f t="shared" si="17"/>
        <v>91227.363626770762</v>
      </c>
      <c r="AE16" s="11">
        <f t="shared" si="18"/>
        <v>53907.078506728176</v>
      </c>
      <c r="AF16" s="11">
        <f t="shared" si="19"/>
        <v>33173.586773371186</v>
      </c>
      <c r="AG16" s="31">
        <f t="shared" si="48"/>
        <v>595926.75026100501</v>
      </c>
      <c r="AH16" s="11">
        <v>4542557.8015793748</v>
      </c>
      <c r="AI16" s="11">
        <f t="shared" si="20"/>
        <v>2725534.6809476246</v>
      </c>
      <c r="AJ16" s="11">
        <f t="shared" si="21"/>
        <v>1635320.808568575</v>
      </c>
      <c r="AK16" s="11">
        <f t="shared" si="22"/>
        <v>999362.7163474625</v>
      </c>
      <c r="AL16" s="11">
        <f t="shared" si="23"/>
        <v>590532.51420531876</v>
      </c>
      <c r="AM16" s="11">
        <f t="shared" si="24"/>
        <v>363404.62412634998</v>
      </c>
      <c r="AN16" s="31">
        <f t="shared" si="49"/>
        <v>9410833.5487507731</v>
      </c>
      <c r="AO16" s="11">
        <v>1346644.097286067</v>
      </c>
      <c r="AP16" s="11">
        <f t="shared" si="25"/>
        <v>807986.45837164018</v>
      </c>
      <c r="AQ16" s="11">
        <f t="shared" si="26"/>
        <v>484791.87502298411</v>
      </c>
      <c r="AR16" s="11">
        <f t="shared" si="27"/>
        <v>296261.70140293473</v>
      </c>
      <c r="AS16" s="11">
        <f t="shared" si="28"/>
        <v>175063.73264718871</v>
      </c>
      <c r="AT16" s="11">
        <f t="shared" si="29"/>
        <v>107731.52778288536</v>
      </c>
      <c r="AU16" s="31">
        <f t="shared" si="50"/>
        <v>2844958.2235144628</v>
      </c>
      <c r="AV16" s="11">
        <v>3916663.9846661459</v>
      </c>
      <c r="AW16" s="11">
        <f t="shared" si="30"/>
        <v>2349998.3907996872</v>
      </c>
      <c r="AX16" s="11">
        <f t="shared" si="31"/>
        <v>1409999.0344798125</v>
      </c>
      <c r="AY16" s="11">
        <f t="shared" si="32"/>
        <v>861666.07662655215</v>
      </c>
      <c r="AZ16" s="11">
        <f t="shared" si="33"/>
        <v>509166.31800659897</v>
      </c>
      <c r="BA16" s="11">
        <f t="shared" si="34"/>
        <v>313333.1187732917</v>
      </c>
      <c r="BB16" s="31">
        <f t="shared" si="51"/>
        <v>5825189.1209109314</v>
      </c>
      <c r="BC16" s="11">
        <v>0</v>
      </c>
      <c r="BD16" s="11">
        <f t="shared" si="35"/>
        <v>0</v>
      </c>
      <c r="BE16" s="11">
        <f t="shared" si="36"/>
        <v>0</v>
      </c>
      <c r="BF16" s="11">
        <f t="shared" si="37"/>
        <v>0</v>
      </c>
      <c r="BG16" s="11">
        <f t="shared" si="38"/>
        <v>0</v>
      </c>
      <c r="BH16" s="11">
        <f t="shared" si="39"/>
        <v>0</v>
      </c>
      <c r="BI16" s="31">
        <f t="shared" si="52"/>
        <v>0</v>
      </c>
      <c r="BJ16" s="11">
        <v>0</v>
      </c>
      <c r="BK16" s="11">
        <f t="shared" si="40"/>
        <v>0</v>
      </c>
      <c r="BL16" s="11">
        <f t="shared" si="41"/>
        <v>0</v>
      </c>
      <c r="BM16" s="11">
        <f t="shared" si="42"/>
        <v>0</v>
      </c>
      <c r="BN16" s="11">
        <f t="shared" si="43"/>
        <v>0</v>
      </c>
      <c r="BO16" s="11">
        <f t="shared" si="44"/>
        <v>0</v>
      </c>
      <c r="BP16" s="31">
        <f t="shared" si="53"/>
        <v>0</v>
      </c>
    </row>
    <row r="17" spans="1:68" x14ac:dyDescent="0.25">
      <c r="A17" s="11">
        <v>41</v>
      </c>
      <c r="B17" s="27">
        <v>10</v>
      </c>
      <c r="C17" s="11">
        <v>2015</v>
      </c>
      <c r="D17" s="11">
        <v>7</v>
      </c>
      <c r="E17" s="11">
        <v>31</v>
      </c>
      <c r="F17" s="11">
        <v>1387515.4085064416</v>
      </c>
      <c r="G17" s="11">
        <f t="shared" si="0"/>
        <v>832509.24510386493</v>
      </c>
      <c r="H17" s="11">
        <f t="shared" si="1"/>
        <v>499505.54706231895</v>
      </c>
      <c r="I17" s="11">
        <f t="shared" si="2"/>
        <v>305253.38987141714</v>
      </c>
      <c r="J17" s="11">
        <f t="shared" si="3"/>
        <v>180377.00310583742</v>
      </c>
      <c r="K17" s="11">
        <f t="shared" si="4"/>
        <v>111001.23268051533</v>
      </c>
      <c r="L17" s="31">
        <f t="shared" si="45"/>
        <v>2749129.7504947912</v>
      </c>
      <c r="M17" s="11">
        <v>2850237.3666195837</v>
      </c>
      <c r="N17" s="11">
        <f t="shared" si="5"/>
        <v>1710142.4199717501</v>
      </c>
      <c r="O17" s="11">
        <f t="shared" si="6"/>
        <v>1026085.4519830501</v>
      </c>
      <c r="P17" s="11">
        <f t="shared" si="7"/>
        <v>627052.22065630846</v>
      </c>
      <c r="Q17" s="11">
        <f t="shared" si="8"/>
        <v>370530.85766054591</v>
      </c>
      <c r="R17" s="11">
        <f t="shared" si="9"/>
        <v>228018.98932956671</v>
      </c>
      <c r="S17" s="31">
        <f t="shared" si="46"/>
        <v>3941092.7039115182</v>
      </c>
      <c r="T17" s="11">
        <v>19119603.893029805</v>
      </c>
      <c r="U17" s="11">
        <f t="shared" si="10"/>
        <v>11471762.335817883</v>
      </c>
      <c r="V17" s="11">
        <f t="shared" si="11"/>
        <v>6883057.4014907293</v>
      </c>
      <c r="W17" s="11">
        <f t="shared" si="12"/>
        <v>4206312.8564665569</v>
      </c>
      <c r="X17" s="11">
        <f t="shared" si="13"/>
        <v>2485548.5060938746</v>
      </c>
      <c r="Y17" s="11">
        <f t="shared" si="14"/>
        <v>1529568.3114423845</v>
      </c>
      <c r="Z17" s="31">
        <f t="shared" si="47"/>
        <v>40303563.319666162</v>
      </c>
      <c r="AA17" s="11">
        <v>777694.29989668832</v>
      </c>
      <c r="AB17" s="11">
        <f t="shared" si="15"/>
        <v>466616.57993801299</v>
      </c>
      <c r="AC17" s="11">
        <f t="shared" si="16"/>
        <v>279969.94796280778</v>
      </c>
      <c r="AD17" s="11">
        <f t="shared" si="17"/>
        <v>171092.74597727144</v>
      </c>
      <c r="AE17" s="11">
        <f t="shared" si="18"/>
        <v>101100.25898656949</v>
      </c>
      <c r="AF17" s="11">
        <f t="shared" si="19"/>
        <v>62215.543991735067</v>
      </c>
      <c r="AG17" s="31">
        <f t="shared" si="48"/>
        <v>1135738.5159785966</v>
      </c>
      <c r="AH17" s="11">
        <v>5503304.6502983607</v>
      </c>
      <c r="AI17" s="11">
        <f t="shared" si="20"/>
        <v>3301982.7901790165</v>
      </c>
      <c r="AJ17" s="11">
        <f t="shared" si="21"/>
        <v>1981189.6741074098</v>
      </c>
      <c r="AK17" s="11">
        <f t="shared" si="22"/>
        <v>1210727.0230656394</v>
      </c>
      <c r="AL17" s="11">
        <f t="shared" si="23"/>
        <v>715429.60453878692</v>
      </c>
      <c r="AM17" s="11">
        <f t="shared" si="24"/>
        <v>440264.37202386884</v>
      </c>
      <c r="AN17" s="31">
        <f t="shared" si="49"/>
        <v>11161524.607167322</v>
      </c>
      <c r="AO17" s="11">
        <v>1574708.9598506317</v>
      </c>
      <c r="AP17" s="11">
        <f t="shared" si="25"/>
        <v>944825.37591037899</v>
      </c>
      <c r="AQ17" s="11">
        <f t="shared" si="26"/>
        <v>566895.22554622742</v>
      </c>
      <c r="AR17" s="11">
        <f t="shared" si="27"/>
        <v>346435.97116713895</v>
      </c>
      <c r="AS17" s="11">
        <f t="shared" si="28"/>
        <v>204712.16478058213</v>
      </c>
      <c r="AT17" s="11">
        <f t="shared" si="29"/>
        <v>125976.71678805053</v>
      </c>
      <c r="AU17" s="31">
        <f t="shared" si="50"/>
        <v>3284925.3752720421</v>
      </c>
      <c r="AV17" s="11">
        <v>7209325.1501329234</v>
      </c>
      <c r="AW17" s="11">
        <f t="shared" si="30"/>
        <v>4325595.0900797537</v>
      </c>
      <c r="AX17" s="11">
        <f t="shared" si="31"/>
        <v>2595357.0540478523</v>
      </c>
      <c r="AY17" s="11">
        <f t="shared" si="32"/>
        <v>1586051.5330292431</v>
      </c>
      <c r="AZ17" s="11">
        <f t="shared" si="33"/>
        <v>937212.26951728004</v>
      </c>
      <c r="BA17" s="11">
        <f t="shared" si="34"/>
        <v>576746.01201063383</v>
      </c>
      <c r="BB17" s="31">
        <f t="shared" si="51"/>
        <v>10682481.267803304</v>
      </c>
      <c r="BC17" s="11">
        <v>0</v>
      </c>
      <c r="BD17" s="11">
        <f t="shared" si="35"/>
        <v>0</v>
      </c>
      <c r="BE17" s="11">
        <f t="shared" si="36"/>
        <v>0</v>
      </c>
      <c r="BF17" s="11">
        <f t="shared" si="37"/>
        <v>0</v>
      </c>
      <c r="BG17" s="11">
        <f t="shared" si="38"/>
        <v>0</v>
      </c>
      <c r="BH17" s="11">
        <f t="shared" si="39"/>
        <v>0</v>
      </c>
      <c r="BI17" s="31">
        <f t="shared" si="52"/>
        <v>0</v>
      </c>
      <c r="BJ17" s="11">
        <v>0</v>
      </c>
      <c r="BK17" s="11">
        <f t="shared" si="40"/>
        <v>0</v>
      </c>
      <c r="BL17" s="11">
        <f t="shared" si="41"/>
        <v>0</v>
      </c>
      <c r="BM17" s="11">
        <f t="shared" si="42"/>
        <v>0</v>
      </c>
      <c r="BN17" s="11">
        <f t="shared" si="43"/>
        <v>0</v>
      </c>
      <c r="BO17" s="11">
        <f t="shared" si="44"/>
        <v>0</v>
      </c>
      <c r="BP17" s="31">
        <f t="shared" si="53"/>
        <v>0</v>
      </c>
    </row>
    <row r="18" spans="1:68" x14ac:dyDescent="0.25">
      <c r="A18" s="11">
        <v>42</v>
      </c>
      <c r="B18" s="27">
        <v>10</v>
      </c>
      <c r="C18" s="11">
        <v>2015</v>
      </c>
      <c r="D18" s="11">
        <v>7</v>
      </c>
      <c r="E18" s="11">
        <v>31</v>
      </c>
      <c r="F18" s="11">
        <v>1387515.4085064416</v>
      </c>
      <c r="G18" s="11">
        <f t="shared" si="0"/>
        <v>832509.24510386493</v>
      </c>
      <c r="H18" s="11">
        <f t="shared" si="1"/>
        <v>499505.54706231895</v>
      </c>
      <c r="I18" s="11">
        <f t="shared" si="2"/>
        <v>305253.38987141714</v>
      </c>
      <c r="J18" s="11">
        <f t="shared" si="3"/>
        <v>180377.00310583742</v>
      </c>
      <c r="K18" s="11">
        <f t="shared" si="4"/>
        <v>111001.23268051533</v>
      </c>
      <c r="L18" s="31">
        <f t="shared" si="45"/>
        <v>3009558.162652493</v>
      </c>
      <c r="M18" s="11">
        <v>2850237.3666195837</v>
      </c>
      <c r="N18" s="11">
        <f t="shared" si="5"/>
        <v>1710142.4199717501</v>
      </c>
      <c r="O18" s="11">
        <f t="shared" si="6"/>
        <v>1026085.4519830501</v>
      </c>
      <c r="P18" s="11">
        <f t="shared" si="7"/>
        <v>627052.22065630846</v>
      </c>
      <c r="Q18" s="11">
        <f t="shared" si="8"/>
        <v>370530.85766054591</v>
      </c>
      <c r="R18" s="11">
        <f t="shared" si="9"/>
        <v>228018.98932956671</v>
      </c>
      <c r="S18" s="31">
        <f t="shared" si="46"/>
        <v>5201348.9550026758</v>
      </c>
      <c r="T18" s="11">
        <v>19119603.893029805</v>
      </c>
      <c r="U18" s="11">
        <f t="shared" si="10"/>
        <v>11471762.335817883</v>
      </c>
      <c r="V18" s="11">
        <f t="shared" si="11"/>
        <v>6883057.4014907293</v>
      </c>
      <c r="W18" s="11">
        <f t="shared" si="12"/>
        <v>4206312.8564665569</v>
      </c>
      <c r="X18" s="11">
        <f t="shared" si="13"/>
        <v>2485548.5060938746</v>
      </c>
      <c r="Y18" s="11">
        <f t="shared" si="14"/>
        <v>1529568.3114423845</v>
      </c>
      <c r="Z18" s="31">
        <f t="shared" si="47"/>
        <v>42854749.58386559</v>
      </c>
      <c r="AA18" s="11">
        <v>777694.29989668832</v>
      </c>
      <c r="AB18" s="11">
        <f t="shared" si="15"/>
        <v>466616.57993801299</v>
      </c>
      <c r="AC18" s="11">
        <f t="shared" si="16"/>
        <v>279969.94796280778</v>
      </c>
      <c r="AD18" s="11">
        <f t="shared" si="17"/>
        <v>171092.74597727144</v>
      </c>
      <c r="AE18" s="11">
        <f t="shared" si="18"/>
        <v>101100.25898656949</v>
      </c>
      <c r="AF18" s="11">
        <f t="shared" si="19"/>
        <v>62215.543991735067</v>
      </c>
      <c r="AG18" s="31">
        <f t="shared" si="48"/>
        <v>1454824.6591852121</v>
      </c>
      <c r="AH18" s="11">
        <v>5503304.6502983607</v>
      </c>
      <c r="AI18" s="11">
        <f t="shared" si="20"/>
        <v>3301982.7901790165</v>
      </c>
      <c r="AJ18" s="11">
        <f t="shared" si="21"/>
        <v>1981189.6741074098</v>
      </c>
      <c r="AK18" s="11">
        <f t="shared" si="22"/>
        <v>1210727.0230656394</v>
      </c>
      <c r="AL18" s="11">
        <f t="shared" si="23"/>
        <v>715429.60453878692</v>
      </c>
      <c r="AM18" s="11">
        <f t="shared" si="24"/>
        <v>440264.37202386884</v>
      </c>
      <c r="AN18" s="31">
        <f t="shared" si="49"/>
        <v>12084067.245013209</v>
      </c>
      <c r="AO18" s="11">
        <v>1574708.9598506317</v>
      </c>
      <c r="AP18" s="11">
        <f t="shared" si="25"/>
        <v>944825.37591037899</v>
      </c>
      <c r="AQ18" s="11">
        <f t="shared" si="26"/>
        <v>566895.22554622742</v>
      </c>
      <c r="AR18" s="11">
        <f t="shared" si="27"/>
        <v>346435.97116713895</v>
      </c>
      <c r="AS18" s="11">
        <f t="shared" si="28"/>
        <v>204712.16478058213</v>
      </c>
      <c r="AT18" s="11">
        <f t="shared" si="29"/>
        <v>125976.71678805053</v>
      </c>
      <c r="AU18" s="31">
        <f t="shared" si="50"/>
        <v>3509832.2544399314</v>
      </c>
      <c r="AV18" s="11">
        <v>7209325.1501329234</v>
      </c>
      <c r="AW18" s="11">
        <f t="shared" si="30"/>
        <v>4325595.0900797537</v>
      </c>
      <c r="AX18" s="11">
        <f t="shared" si="31"/>
        <v>2595357.0540478523</v>
      </c>
      <c r="AY18" s="11">
        <f t="shared" si="32"/>
        <v>1586051.5330292431</v>
      </c>
      <c r="AZ18" s="11">
        <f t="shared" si="33"/>
        <v>937212.26951728004</v>
      </c>
      <c r="BA18" s="11">
        <f t="shared" si="34"/>
        <v>576746.01201063383</v>
      </c>
      <c r="BB18" s="31">
        <f t="shared" si="51"/>
        <v>13567201.562235896</v>
      </c>
      <c r="BC18" s="11">
        <v>0</v>
      </c>
      <c r="BD18" s="11">
        <f t="shared" si="35"/>
        <v>0</v>
      </c>
      <c r="BE18" s="11">
        <f t="shared" si="36"/>
        <v>0</v>
      </c>
      <c r="BF18" s="11">
        <f t="shared" si="37"/>
        <v>0</v>
      </c>
      <c r="BG18" s="11">
        <f t="shared" si="38"/>
        <v>0</v>
      </c>
      <c r="BH18" s="11">
        <f t="shared" si="39"/>
        <v>0</v>
      </c>
      <c r="BI18" s="31">
        <f t="shared" si="52"/>
        <v>0</v>
      </c>
      <c r="BJ18" s="11">
        <v>0</v>
      </c>
      <c r="BK18" s="11">
        <f t="shared" si="40"/>
        <v>0</v>
      </c>
      <c r="BL18" s="11">
        <f t="shared" si="41"/>
        <v>0</v>
      </c>
      <c r="BM18" s="11">
        <f t="shared" si="42"/>
        <v>0</v>
      </c>
      <c r="BN18" s="11">
        <f t="shared" si="43"/>
        <v>0</v>
      </c>
      <c r="BO18" s="11">
        <f t="shared" si="44"/>
        <v>0</v>
      </c>
      <c r="BP18" s="31">
        <f t="shared" si="53"/>
        <v>0</v>
      </c>
    </row>
    <row r="19" spans="1:68" x14ac:dyDescent="0.25">
      <c r="A19" s="11">
        <v>43</v>
      </c>
      <c r="B19" s="27">
        <v>10</v>
      </c>
      <c r="C19" s="11">
        <v>2015</v>
      </c>
      <c r="D19" s="11">
        <v>7</v>
      </c>
      <c r="E19" s="11">
        <v>31</v>
      </c>
      <c r="F19" s="11">
        <v>1387515.4085064416</v>
      </c>
      <c r="G19" s="11">
        <f t="shared" si="0"/>
        <v>832509.24510386493</v>
      </c>
      <c r="H19" s="11">
        <f t="shared" si="1"/>
        <v>499505.54706231895</v>
      </c>
      <c r="I19" s="11">
        <f t="shared" si="2"/>
        <v>305253.38987141714</v>
      </c>
      <c r="J19" s="11">
        <f t="shared" si="3"/>
        <v>180377.00310583742</v>
      </c>
      <c r="K19" s="11">
        <f t="shared" si="4"/>
        <v>111001.23268051533</v>
      </c>
      <c r="L19" s="31">
        <f t="shared" si="45"/>
        <v>3154247.5320285819</v>
      </c>
      <c r="M19" s="11">
        <v>2850237.3666195837</v>
      </c>
      <c r="N19" s="11">
        <f t="shared" si="5"/>
        <v>1710142.4199717501</v>
      </c>
      <c r="O19" s="11">
        <f t="shared" si="6"/>
        <v>1026085.4519830501</v>
      </c>
      <c r="P19" s="11">
        <f t="shared" si="7"/>
        <v>627052.22065630846</v>
      </c>
      <c r="Q19" s="11">
        <f t="shared" si="8"/>
        <v>370530.85766054591</v>
      </c>
      <c r="R19" s="11">
        <f t="shared" si="9"/>
        <v>228018.98932956671</v>
      </c>
      <c r="S19" s="31">
        <f t="shared" si="46"/>
        <v>5961463.2331056129</v>
      </c>
      <c r="T19" s="11">
        <v>19119603.893029805</v>
      </c>
      <c r="U19" s="11">
        <f t="shared" si="10"/>
        <v>11471762.335817883</v>
      </c>
      <c r="V19" s="11">
        <f t="shared" si="11"/>
        <v>6883057.4014907293</v>
      </c>
      <c r="W19" s="11">
        <f t="shared" si="12"/>
        <v>4206312.8564665569</v>
      </c>
      <c r="X19" s="11">
        <f t="shared" si="13"/>
        <v>2485548.5060938746</v>
      </c>
      <c r="Y19" s="11">
        <f t="shared" si="14"/>
        <v>1529568.3114423845</v>
      </c>
      <c r="Z19" s="31">
        <f t="shared" si="47"/>
        <v>44195495.159820385</v>
      </c>
      <c r="AA19" s="11">
        <v>777694.29989668832</v>
      </c>
      <c r="AB19" s="11">
        <f t="shared" si="15"/>
        <v>466616.57993801299</v>
      </c>
      <c r="AC19" s="11">
        <f t="shared" si="16"/>
        <v>279969.94796280778</v>
      </c>
      <c r="AD19" s="11">
        <f t="shared" si="17"/>
        <v>171092.74597727144</v>
      </c>
      <c r="AE19" s="11">
        <f t="shared" si="18"/>
        <v>101100.25898656949</v>
      </c>
      <c r="AF19" s="11">
        <f t="shared" si="19"/>
        <v>62215.543991735067</v>
      </c>
      <c r="AG19" s="31">
        <f t="shared" si="48"/>
        <v>1645412.5034307251</v>
      </c>
      <c r="AH19" s="11">
        <v>5503304.6502983607</v>
      </c>
      <c r="AI19" s="11">
        <f t="shared" si="20"/>
        <v>3301982.7901790165</v>
      </c>
      <c r="AJ19" s="11">
        <f t="shared" si="21"/>
        <v>1981189.6741074098</v>
      </c>
      <c r="AK19" s="11">
        <f t="shared" si="22"/>
        <v>1210727.0230656394</v>
      </c>
      <c r="AL19" s="11">
        <f t="shared" si="23"/>
        <v>715429.60453878692</v>
      </c>
      <c r="AM19" s="11">
        <f t="shared" si="24"/>
        <v>440264.37202386884</v>
      </c>
      <c r="AN19" s="31">
        <f t="shared" si="49"/>
        <v>12588459.340590676</v>
      </c>
      <c r="AO19" s="11">
        <v>1574708.9598506317</v>
      </c>
      <c r="AP19" s="11">
        <f t="shared" si="25"/>
        <v>944825.37591037899</v>
      </c>
      <c r="AQ19" s="11">
        <f t="shared" si="26"/>
        <v>566895.22554622742</v>
      </c>
      <c r="AR19" s="11">
        <f t="shared" si="27"/>
        <v>346435.97116713895</v>
      </c>
      <c r="AS19" s="11">
        <f t="shared" si="28"/>
        <v>204712.16478058213</v>
      </c>
      <c r="AT19" s="11">
        <f t="shared" si="29"/>
        <v>125976.71678805053</v>
      </c>
      <c r="AU19" s="31">
        <f t="shared" si="50"/>
        <v>3629566.3072863277</v>
      </c>
      <c r="AV19" s="11">
        <v>7209325.1501329234</v>
      </c>
      <c r="AW19" s="11">
        <f t="shared" si="30"/>
        <v>4325595.0900797537</v>
      </c>
      <c r="AX19" s="11">
        <f t="shared" si="31"/>
        <v>2595357.0540478523</v>
      </c>
      <c r="AY19" s="11">
        <f t="shared" si="32"/>
        <v>1586051.5330292431</v>
      </c>
      <c r="AZ19" s="11">
        <f t="shared" si="33"/>
        <v>937212.26951728004</v>
      </c>
      <c r="BA19" s="11">
        <f t="shared" si="34"/>
        <v>576746.01201063383</v>
      </c>
      <c r="BB19" s="31">
        <f t="shared" si="51"/>
        <v>15295848.674105953</v>
      </c>
      <c r="BC19" s="11">
        <v>0</v>
      </c>
      <c r="BD19" s="11">
        <f t="shared" si="35"/>
        <v>0</v>
      </c>
      <c r="BE19" s="11">
        <f t="shared" si="36"/>
        <v>0</v>
      </c>
      <c r="BF19" s="11">
        <f t="shared" si="37"/>
        <v>0</v>
      </c>
      <c r="BG19" s="11">
        <f t="shared" si="38"/>
        <v>0</v>
      </c>
      <c r="BH19" s="11">
        <f t="shared" si="39"/>
        <v>0</v>
      </c>
      <c r="BI19" s="31">
        <f t="shared" si="52"/>
        <v>0</v>
      </c>
      <c r="BJ19" s="11">
        <v>0</v>
      </c>
      <c r="BK19" s="11">
        <f t="shared" si="40"/>
        <v>0</v>
      </c>
      <c r="BL19" s="11">
        <f t="shared" si="41"/>
        <v>0</v>
      </c>
      <c r="BM19" s="11">
        <f t="shared" si="42"/>
        <v>0</v>
      </c>
      <c r="BN19" s="11">
        <f t="shared" si="43"/>
        <v>0</v>
      </c>
      <c r="BO19" s="11">
        <f t="shared" si="44"/>
        <v>0</v>
      </c>
      <c r="BP19" s="31">
        <f t="shared" si="53"/>
        <v>0</v>
      </c>
    </row>
    <row r="20" spans="1:68" x14ac:dyDescent="0.25">
      <c r="A20" s="11">
        <v>44</v>
      </c>
      <c r="B20" s="27">
        <v>10</v>
      </c>
      <c r="C20" s="11">
        <v>2015</v>
      </c>
      <c r="D20" s="11">
        <v>7</v>
      </c>
      <c r="E20" s="11">
        <v>31</v>
      </c>
      <c r="F20" s="11">
        <v>1387515.4085064416</v>
      </c>
      <c r="G20" s="11">
        <f t="shared" si="0"/>
        <v>832509.24510386493</v>
      </c>
      <c r="H20" s="11">
        <f t="shared" si="1"/>
        <v>499505.54706231895</v>
      </c>
      <c r="I20" s="11">
        <f t="shared" si="2"/>
        <v>305253.38987141714</v>
      </c>
      <c r="J20" s="11">
        <f t="shared" si="3"/>
        <v>180377.00310583742</v>
      </c>
      <c r="K20" s="11">
        <f t="shared" si="4"/>
        <v>111001.23268051533</v>
      </c>
      <c r="L20" s="31">
        <f t="shared" si="45"/>
        <v>3241750.150651264</v>
      </c>
      <c r="M20" s="11">
        <v>2850237.3666195837</v>
      </c>
      <c r="N20" s="11">
        <f t="shared" si="5"/>
        <v>1710142.4199717501</v>
      </c>
      <c r="O20" s="11">
        <f t="shared" si="6"/>
        <v>1026085.4519830501</v>
      </c>
      <c r="P20" s="11">
        <f t="shared" si="7"/>
        <v>627052.22065630846</v>
      </c>
      <c r="Q20" s="11">
        <f t="shared" si="8"/>
        <v>370530.85766054591</v>
      </c>
      <c r="R20" s="11">
        <f t="shared" si="9"/>
        <v>228018.98932956671</v>
      </c>
      <c r="S20" s="31">
        <f t="shared" si="46"/>
        <v>6421151.391767866</v>
      </c>
      <c r="T20" s="11">
        <v>19119603.893029805</v>
      </c>
      <c r="U20" s="11">
        <f t="shared" si="10"/>
        <v>11471762.335817883</v>
      </c>
      <c r="V20" s="11">
        <f t="shared" si="11"/>
        <v>6883057.4014907293</v>
      </c>
      <c r="W20" s="11">
        <f t="shared" si="12"/>
        <v>4206312.8564665569</v>
      </c>
      <c r="X20" s="11">
        <f t="shared" si="13"/>
        <v>2485548.5060938746</v>
      </c>
      <c r="Y20" s="11">
        <f t="shared" si="14"/>
        <v>1529568.3114423845</v>
      </c>
      <c r="Z20" s="31">
        <f t="shared" si="47"/>
        <v>45006327.0081359</v>
      </c>
      <c r="AA20" s="11">
        <v>777694.29989668832</v>
      </c>
      <c r="AB20" s="11">
        <f t="shared" si="15"/>
        <v>466616.57993801299</v>
      </c>
      <c r="AC20" s="11">
        <f t="shared" si="16"/>
        <v>279969.94796280778</v>
      </c>
      <c r="AD20" s="11">
        <f t="shared" si="17"/>
        <v>171092.74597727144</v>
      </c>
      <c r="AE20" s="11">
        <f t="shared" si="18"/>
        <v>101100.25898656949</v>
      </c>
      <c r="AF20" s="11">
        <f t="shared" si="19"/>
        <v>62215.543991735067</v>
      </c>
      <c r="AG20" s="31">
        <f t="shared" si="48"/>
        <v>1760672.7711411067</v>
      </c>
      <c r="AH20" s="11">
        <v>5503304.6502983607</v>
      </c>
      <c r="AI20" s="11">
        <f t="shared" si="20"/>
        <v>3301982.7901790165</v>
      </c>
      <c r="AJ20" s="11">
        <f t="shared" si="21"/>
        <v>1981189.6741074098</v>
      </c>
      <c r="AK20" s="11">
        <f t="shared" si="22"/>
        <v>1210727.0230656394</v>
      </c>
      <c r="AL20" s="11">
        <f t="shared" si="23"/>
        <v>715429.60453878692</v>
      </c>
      <c r="AM20" s="11">
        <f t="shared" si="24"/>
        <v>440264.37202386884</v>
      </c>
      <c r="AN20" s="31">
        <f t="shared" si="49"/>
        <v>12893496.465058954</v>
      </c>
      <c r="AO20" s="11">
        <v>1574708.9598506317</v>
      </c>
      <c r="AP20" s="11">
        <f t="shared" si="25"/>
        <v>944825.37591037899</v>
      </c>
      <c r="AQ20" s="11">
        <f t="shared" si="26"/>
        <v>566895.22554622742</v>
      </c>
      <c r="AR20" s="11">
        <f t="shared" si="27"/>
        <v>346435.97116713895</v>
      </c>
      <c r="AS20" s="11">
        <f t="shared" si="28"/>
        <v>204712.16478058213</v>
      </c>
      <c r="AT20" s="11">
        <f t="shared" si="29"/>
        <v>125976.71678805053</v>
      </c>
      <c r="AU20" s="31">
        <f t="shared" si="50"/>
        <v>3701976.9011505768</v>
      </c>
      <c r="AV20" s="11">
        <v>7209325.1501329234</v>
      </c>
      <c r="AW20" s="11">
        <f t="shared" si="30"/>
        <v>4325595.0900797537</v>
      </c>
      <c r="AX20" s="11">
        <f t="shared" si="31"/>
        <v>2595357.0540478523</v>
      </c>
      <c r="AY20" s="11">
        <f t="shared" si="32"/>
        <v>1586051.5330292431</v>
      </c>
      <c r="AZ20" s="11">
        <f t="shared" si="33"/>
        <v>937212.26951728004</v>
      </c>
      <c r="BA20" s="11">
        <f t="shared" si="34"/>
        <v>576746.01201063383</v>
      </c>
      <c r="BB20" s="31">
        <f t="shared" si="51"/>
        <v>16341268.594141658</v>
      </c>
      <c r="BC20" s="11">
        <v>0</v>
      </c>
      <c r="BD20" s="11">
        <f t="shared" si="35"/>
        <v>0</v>
      </c>
      <c r="BE20" s="11">
        <f t="shared" si="36"/>
        <v>0</v>
      </c>
      <c r="BF20" s="11">
        <f t="shared" si="37"/>
        <v>0</v>
      </c>
      <c r="BG20" s="11">
        <f t="shared" si="38"/>
        <v>0</v>
      </c>
      <c r="BH20" s="11">
        <f t="shared" si="39"/>
        <v>0</v>
      </c>
      <c r="BI20" s="31">
        <f t="shared" si="52"/>
        <v>0</v>
      </c>
      <c r="BJ20" s="11">
        <v>0</v>
      </c>
      <c r="BK20" s="11">
        <f t="shared" si="40"/>
        <v>0</v>
      </c>
      <c r="BL20" s="11">
        <f t="shared" si="41"/>
        <v>0</v>
      </c>
      <c r="BM20" s="11">
        <f t="shared" si="42"/>
        <v>0</v>
      </c>
      <c r="BN20" s="11">
        <f t="shared" si="43"/>
        <v>0</v>
      </c>
      <c r="BO20" s="11">
        <f t="shared" si="44"/>
        <v>0</v>
      </c>
      <c r="BP20" s="31">
        <f t="shared" si="53"/>
        <v>0</v>
      </c>
    </row>
    <row r="21" spans="1:68" x14ac:dyDescent="0.25">
      <c r="A21" s="11">
        <v>45</v>
      </c>
      <c r="B21" s="27">
        <v>11</v>
      </c>
      <c r="C21" s="11">
        <v>2015</v>
      </c>
      <c r="D21" s="11">
        <v>7</v>
      </c>
      <c r="E21" s="11">
        <v>30</v>
      </c>
      <c r="F21" s="11">
        <v>984813.60597310937</v>
      </c>
      <c r="G21" s="11">
        <f t="shared" si="0"/>
        <v>590888.16358386562</v>
      </c>
      <c r="H21" s="11">
        <f t="shared" si="1"/>
        <v>354532.89815031935</v>
      </c>
      <c r="I21" s="11">
        <f t="shared" si="2"/>
        <v>216658.99331408407</v>
      </c>
      <c r="J21" s="11">
        <f t="shared" si="3"/>
        <v>128025.76877650422</v>
      </c>
      <c r="K21" s="11">
        <f t="shared" si="4"/>
        <v>78785.088477848753</v>
      </c>
      <c r="L21" s="31">
        <f t="shared" si="45"/>
        <v>2891412.1198921353</v>
      </c>
      <c r="M21" s="11">
        <v>297609.43145849649</v>
      </c>
      <c r="N21" s="11">
        <f t="shared" si="5"/>
        <v>178565.6588750979</v>
      </c>
      <c r="O21" s="11">
        <f t="shared" si="6"/>
        <v>107139.39532505874</v>
      </c>
      <c r="P21" s="11">
        <f t="shared" si="7"/>
        <v>65474.074920869229</v>
      </c>
      <c r="Q21" s="11">
        <f t="shared" si="8"/>
        <v>38689.226089604548</v>
      </c>
      <c r="R21" s="11">
        <f t="shared" si="9"/>
        <v>23808.754516679721</v>
      </c>
      <c r="S21" s="31">
        <f t="shared" si="46"/>
        <v>4143612.433444032</v>
      </c>
      <c r="T21" s="11">
        <v>3306827.047609637</v>
      </c>
      <c r="U21" s="11">
        <f t="shared" si="10"/>
        <v>1984096.2285657821</v>
      </c>
      <c r="V21" s="11">
        <f t="shared" si="11"/>
        <v>1190457.7371394692</v>
      </c>
      <c r="W21" s="11">
        <f t="shared" si="12"/>
        <v>727501.95047412009</v>
      </c>
      <c r="X21" s="11">
        <f t="shared" si="13"/>
        <v>429887.51618925284</v>
      </c>
      <c r="Y21" s="11">
        <f t="shared" si="14"/>
        <v>264546.16380877094</v>
      </c>
      <c r="Z21" s="31">
        <f t="shared" si="47"/>
        <v>29678772.371156525</v>
      </c>
      <c r="AA21" s="11">
        <v>39347.744067466687</v>
      </c>
      <c r="AB21" s="11">
        <f t="shared" si="15"/>
        <v>23608.64644048001</v>
      </c>
      <c r="AC21" s="11">
        <f t="shared" si="16"/>
        <v>14165.187864288007</v>
      </c>
      <c r="AD21" s="11">
        <f t="shared" si="17"/>
        <v>8656.5036948426714</v>
      </c>
      <c r="AE21" s="11">
        <f t="shared" si="18"/>
        <v>5115.2067287706695</v>
      </c>
      <c r="AF21" s="11">
        <f t="shared" si="19"/>
        <v>3147.8195253973349</v>
      </c>
      <c r="AG21" s="31">
        <f t="shared" si="48"/>
        <v>1091300.8637054996</v>
      </c>
      <c r="AH21" s="11">
        <v>4564367.3482661061</v>
      </c>
      <c r="AI21" s="11">
        <f t="shared" si="20"/>
        <v>2738620.4089596635</v>
      </c>
      <c r="AJ21" s="11">
        <f t="shared" si="21"/>
        <v>1643172.2453757981</v>
      </c>
      <c r="AK21" s="11">
        <f t="shared" si="22"/>
        <v>1004160.8166185434</v>
      </c>
      <c r="AL21" s="11">
        <f t="shared" si="23"/>
        <v>593367.75527459383</v>
      </c>
      <c r="AM21" s="11">
        <f t="shared" si="24"/>
        <v>365149.3878612885</v>
      </c>
      <c r="AN21" s="31">
        <f t="shared" si="49"/>
        <v>12137101.06428331</v>
      </c>
      <c r="AO21" s="11">
        <v>1539012.1964113847</v>
      </c>
      <c r="AP21" s="11">
        <f t="shared" si="25"/>
        <v>923407.31784683082</v>
      </c>
      <c r="AQ21" s="11">
        <f t="shared" si="26"/>
        <v>554044.39070809854</v>
      </c>
      <c r="AR21" s="11">
        <f t="shared" si="27"/>
        <v>338582.68321050465</v>
      </c>
      <c r="AS21" s="11">
        <f t="shared" si="28"/>
        <v>200071.58553348001</v>
      </c>
      <c r="AT21" s="11">
        <f t="shared" si="29"/>
        <v>123120.97571291077</v>
      </c>
      <c r="AU21" s="31">
        <f t="shared" si="50"/>
        <v>3709612.4615985975</v>
      </c>
      <c r="AV21" s="11">
        <v>1218474.0566584556</v>
      </c>
      <c r="AW21" s="11">
        <f t="shared" si="30"/>
        <v>731084.43399507331</v>
      </c>
      <c r="AX21" s="11">
        <f t="shared" si="31"/>
        <v>438650.66039704403</v>
      </c>
      <c r="AY21" s="11">
        <f t="shared" si="32"/>
        <v>268064.29246486025</v>
      </c>
      <c r="AZ21" s="11">
        <f t="shared" si="33"/>
        <v>158401.62736559924</v>
      </c>
      <c r="BA21" s="11">
        <f t="shared" si="34"/>
        <v>97477.92453267645</v>
      </c>
      <c r="BB21" s="31">
        <f t="shared" si="51"/>
        <v>10976023.122105876</v>
      </c>
      <c r="BC21" s="11">
        <v>0</v>
      </c>
      <c r="BD21" s="11">
        <f t="shared" si="35"/>
        <v>0</v>
      </c>
      <c r="BE21" s="11">
        <f t="shared" si="36"/>
        <v>0</v>
      </c>
      <c r="BF21" s="11">
        <f t="shared" si="37"/>
        <v>0</v>
      </c>
      <c r="BG21" s="11">
        <f t="shared" si="38"/>
        <v>0</v>
      </c>
      <c r="BH21" s="11">
        <f t="shared" si="39"/>
        <v>0</v>
      </c>
      <c r="BI21" s="31">
        <f t="shared" si="52"/>
        <v>0</v>
      </c>
      <c r="BJ21" s="11">
        <v>0</v>
      </c>
      <c r="BK21" s="11">
        <f t="shared" si="40"/>
        <v>0</v>
      </c>
      <c r="BL21" s="11">
        <f t="shared" si="41"/>
        <v>0</v>
      </c>
      <c r="BM21" s="11">
        <f t="shared" si="42"/>
        <v>0</v>
      </c>
      <c r="BN21" s="11">
        <f t="shared" si="43"/>
        <v>0</v>
      </c>
      <c r="BO21" s="11">
        <f t="shared" si="44"/>
        <v>0</v>
      </c>
      <c r="BP21" s="31">
        <f t="shared" si="53"/>
        <v>0</v>
      </c>
    </row>
    <row r="22" spans="1:68" x14ac:dyDescent="0.25">
      <c r="A22" s="11">
        <v>46</v>
      </c>
      <c r="B22" s="27">
        <v>11</v>
      </c>
      <c r="C22" s="11">
        <v>2015</v>
      </c>
      <c r="D22" s="11">
        <v>7</v>
      </c>
      <c r="E22" s="11">
        <v>30</v>
      </c>
      <c r="F22" s="11">
        <v>984813.60597310937</v>
      </c>
      <c r="G22" s="11">
        <f t="shared" si="0"/>
        <v>590888.16358386562</v>
      </c>
      <c r="H22" s="11">
        <f t="shared" si="1"/>
        <v>354532.89815031935</v>
      </c>
      <c r="I22" s="11">
        <f t="shared" si="2"/>
        <v>216658.99331408407</v>
      </c>
      <c r="J22" s="11">
        <f t="shared" si="3"/>
        <v>128025.76877650422</v>
      </c>
      <c r="K22" s="11">
        <f t="shared" si="4"/>
        <v>78785.088477848753</v>
      </c>
      <c r="L22" s="31">
        <f t="shared" si="45"/>
        <v>2671838.9422770641</v>
      </c>
      <c r="M22" s="11">
        <v>297609.43145849649</v>
      </c>
      <c r="N22" s="11">
        <f t="shared" si="5"/>
        <v>178565.6588750979</v>
      </c>
      <c r="O22" s="11">
        <f t="shared" si="6"/>
        <v>107139.39532505874</v>
      </c>
      <c r="P22" s="11">
        <f t="shared" si="7"/>
        <v>65474.074920869229</v>
      </c>
      <c r="Q22" s="11">
        <f t="shared" si="8"/>
        <v>38689.226089604548</v>
      </c>
      <c r="R22" s="11">
        <f t="shared" si="9"/>
        <v>23808.754516679721</v>
      </c>
      <c r="S22" s="31">
        <f t="shared" si="46"/>
        <v>2727862.6099630655</v>
      </c>
      <c r="T22" s="11">
        <v>3306827.047609637</v>
      </c>
      <c r="U22" s="11">
        <f t="shared" si="10"/>
        <v>1984096.2285657821</v>
      </c>
      <c r="V22" s="11">
        <f t="shared" si="11"/>
        <v>1190457.7371394692</v>
      </c>
      <c r="W22" s="11">
        <f t="shared" si="12"/>
        <v>727501.95047412009</v>
      </c>
      <c r="X22" s="11">
        <f t="shared" si="13"/>
        <v>429887.51618925284</v>
      </c>
      <c r="Y22" s="11">
        <f t="shared" si="14"/>
        <v>264546.16380877094</v>
      </c>
      <c r="Z22" s="31">
        <f t="shared" si="47"/>
        <v>20395410.351668961</v>
      </c>
      <c r="AA22" s="11">
        <v>39347.744067466687</v>
      </c>
      <c r="AB22" s="11">
        <f t="shared" si="15"/>
        <v>23608.64644048001</v>
      </c>
      <c r="AC22" s="11">
        <f t="shared" si="16"/>
        <v>14165.187864288007</v>
      </c>
      <c r="AD22" s="11">
        <f t="shared" si="17"/>
        <v>8656.5036948426714</v>
      </c>
      <c r="AE22" s="11">
        <f t="shared" si="18"/>
        <v>5115.2067287706695</v>
      </c>
      <c r="AF22" s="11">
        <f t="shared" si="19"/>
        <v>3147.8195253973349</v>
      </c>
      <c r="AG22" s="31">
        <f t="shared" si="48"/>
        <v>677334.88742633048</v>
      </c>
      <c r="AH22" s="11">
        <v>4564367.3482661061</v>
      </c>
      <c r="AI22" s="11">
        <f t="shared" si="20"/>
        <v>2738620.4089596635</v>
      </c>
      <c r="AJ22" s="11">
        <f t="shared" si="21"/>
        <v>1643172.2453757981</v>
      </c>
      <c r="AK22" s="11">
        <f t="shared" si="22"/>
        <v>1004160.8166185434</v>
      </c>
      <c r="AL22" s="11">
        <f t="shared" si="23"/>
        <v>593367.75527459383</v>
      </c>
      <c r="AM22" s="11">
        <f t="shared" si="24"/>
        <v>365149.3878612885</v>
      </c>
      <c r="AN22" s="31">
        <f t="shared" si="49"/>
        <v>11650598.430961475</v>
      </c>
      <c r="AO22" s="11">
        <v>1539012.1964113847</v>
      </c>
      <c r="AP22" s="11">
        <f t="shared" si="25"/>
        <v>923407.31784683082</v>
      </c>
      <c r="AQ22" s="11">
        <f t="shared" si="26"/>
        <v>554044.39070809854</v>
      </c>
      <c r="AR22" s="11">
        <f t="shared" si="27"/>
        <v>338582.68321050465</v>
      </c>
      <c r="AS22" s="11">
        <f t="shared" si="28"/>
        <v>200071.58553348001</v>
      </c>
      <c r="AT22" s="11">
        <f t="shared" si="29"/>
        <v>123120.97571291077</v>
      </c>
      <c r="AU22" s="31">
        <f t="shared" si="50"/>
        <v>3706439.5925402148</v>
      </c>
      <c r="AV22" s="11">
        <v>1218474.0566584556</v>
      </c>
      <c r="AW22" s="11">
        <f t="shared" si="30"/>
        <v>731084.43399507331</v>
      </c>
      <c r="AX22" s="11">
        <f t="shared" si="31"/>
        <v>438650.66039704403</v>
      </c>
      <c r="AY22" s="11">
        <f t="shared" si="32"/>
        <v>268064.29246486025</v>
      </c>
      <c r="AZ22" s="11">
        <f t="shared" si="33"/>
        <v>158401.62736559924</v>
      </c>
      <c r="BA22" s="11">
        <f t="shared" si="34"/>
        <v>97477.92453267645</v>
      </c>
      <c r="BB22" s="31">
        <f t="shared" si="51"/>
        <v>7644925.3592585381</v>
      </c>
      <c r="BC22" s="11">
        <v>0</v>
      </c>
      <c r="BD22" s="11">
        <f t="shared" si="35"/>
        <v>0</v>
      </c>
      <c r="BE22" s="11">
        <f t="shared" si="36"/>
        <v>0</v>
      </c>
      <c r="BF22" s="11">
        <f t="shared" si="37"/>
        <v>0</v>
      </c>
      <c r="BG22" s="11">
        <f t="shared" si="38"/>
        <v>0</v>
      </c>
      <c r="BH22" s="11">
        <f t="shared" si="39"/>
        <v>0</v>
      </c>
      <c r="BI22" s="31">
        <f t="shared" si="52"/>
        <v>0</v>
      </c>
      <c r="BJ22" s="11">
        <v>0</v>
      </c>
      <c r="BK22" s="11">
        <f t="shared" si="40"/>
        <v>0</v>
      </c>
      <c r="BL22" s="11">
        <f t="shared" si="41"/>
        <v>0</v>
      </c>
      <c r="BM22" s="11">
        <f t="shared" si="42"/>
        <v>0</v>
      </c>
      <c r="BN22" s="11">
        <f t="shared" si="43"/>
        <v>0</v>
      </c>
      <c r="BO22" s="11">
        <f t="shared" si="44"/>
        <v>0</v>
      </c>
      <c r="BP22" s="31">
        <f t="shared" si="53"/>
        <v>0</v>
      </c>
    </row>
    <row r="23" spans="1:68" x14ac:dyDescent="0.25">
      <c r="A23" s="11">
        <v>47</v>
      </c>
      <c r="B23" s="27">
        <v>11</v>
      </c>
      <c r="C23" s="11">
        <v>2015</v>
      </c>
      <c r="D23" s="11">
        <v>7</v>
      </c>
      <c r="E23" s="11">
        <v>30</v>
      </c>
      <c r="F23" s="11">
        <v>984813.60597310937</v>
      </c>
      <c r="G23" s="11">
        <f t="shared" si="0"/>
        <v>590888.16358386562</v>
      </c>
      <c r="H23" s="11">
        <f t="shared" si="1"/>
        <v>354532.89815031935</v>
      </c>
      <c r="I23" s="11">
        <f t="shared" si="2"/>
        <v>216658.99331408407</v>
      </c>
      <c r="J23" s="11">
        <f t="shared" si="3"/>
        <v>128025.76877650422</v>
      </c>
      <c r="K23" s="11">
        <f t="shared" si="4"/>
        <v>78785.088477848753</v>
      </c>
      <c r="L23" s="31">
        <f t="shared" si="45"/>
        <v>2526866.2933650641</v>
      </c>
      <c r="M23" s="11">
        <v>297609.43145849649</v>
      </c>
      <c r="N23" s="11">
        <f t="shared" si="5"/>
        <v>178565.6588750979</v>
      </c>
      <c r="O23" s="11">
        <f t="shared" si="6"/>
        <v>107139.39532505874</v>
      </c>
      <c r="P23" s="11">
        <f t="shared" si="7"/>
        <v>65474.074920869229</v>
      </c>
      <c r="Q23" s="11">
        <f t="shared" si="8"/>
        <v>38689.226089604548</v>
      </c>
      <c r="R23" s="11">
        <f t="shared" si="9"/>
        <v>23808.754516679721</v>
      </c>
      <c r="S23" s="31">
        <f t="shared" si="46"/>
        <v>1808916.5533050741</v>
      </c>
      <c r="T23" s="11">
        <v>3306827.047609637</v>
      </c>
      <c r="U23" s="11">
        <f t="shared" si="10"/>
        <v>1984096.2285657821</v>
      </c>
      <c r="V23" s="11">
        <f t="shared" si="11"/>
        <v>1190457.7371394692</v>
      </c>
      <c r="W23" s="11">
        <f t="shared" si="12"/>
        <v>727501.95047412009</v>
      </c>
      <c r="X23" s="11">
        <f t="shared" si="13"/>
        <v>429887.51618925284</v>
      </c>
      <c r="Y23" s="11">
        <f t="shared" si="14"/>
        <v>264546.16380877094</v>
      </c>
      <c r="Z23" s="31">
        <f t="shared" si="47"/>
        <v>14702810.687317705</v>
      </c>
      <c r="AA23" s="11">
        <v>39347.744067466687</v>
      </c>
      <c r="AB23" s="11">
        <f t="shared" si="15"/>
        <v>23608.64644048001</v>
      </c>
      <c r="AC23" s="11">
        <f t="shared" si="16"/>
        <v>14165.187864288007</v>
      </c>
      <c r="AD23" s="11">
        <f t="shared" si="17"/>
        <v>8656.5036948426714</v>
      </c>
      <c r="AE23" s="11">
        <f t="shared" si="18"/>
        <v>5115.2067287706695</v>
      </c>
      <c r="AF23" s="11">
        <f t="shared" si="19"/>
        <v>3147.8195253973349</v>
      </c>
      <c r="AG23" s="31">
        <f t="shared" si="48"/>
        <v>411530.12732781068</v>
      </c>
      <c r="AH23" s="11">
        <v>4564367.3482661061</v>
      </c>
      <c r="AI23" s="11">
        <f t="shared" si="20"/>
        <v>2738620.4089596635</v>
      </c>
      <c r="AJ23" s="11">
        <f t="shared" si="21"/>
        <v>1643172.2453757981</v>
      </c>
      <c r="AK23" s="11">
        <f t="shared" si="22"/>
        <v>1004160.8166185434</v>
      </c>
      <c r="AL23" s="11">
        <f t="shared" si="23"/>
        <v>593367.75527459383</v>
      </c>
      <c r="AM23" s="11">
        <f t="shared" si="24"/>
        <v>365149.3878612885</v>
      </c>
      <c r="AN23" s="31">
        <f t="shared" si="49"/>
        <v>11312581.002229864</v>
      </c>
      <c r="AO23" s="11">
        <v>1539012.1964113847</v>
      </c>
      <c r="AP23" s="11">
        <f t="shared" si="25"/>
        <v>923407.31784683082</v>
      </c>
      <c r="AQ23" s="11">
        <f t="shared" si="26"/>
        <v>554044.39070809854</v>
      </c>
      <c r="AR23" s="11">
        <f t="shared" si="27"/>
        <v>338582.68321050465</v>
      </c>
      <c r="AS23" s="11">
        <f t="shared" si="28"/>
        <v>200071.58553348001</v>
      </c>
      <c r="AT23" s="11">
        <f t="shared" si="29"/>
        <v>123120.97571291077</v>
      </c>
      <c r="AU23" s="31">
        <f t="shared" si="50"/>
        <v>3693588.7577020861</v>
      </c>
      <c r="AV23" s="11">
        <v>1218474.0566584556</v>
      </c>
      <c r="AW23" s="11">
        <f t="shared" si="30"/>
        <v>731084.43399507331</v>
      </c>
      <c r="AX23" s="11">
        <f t="shared" si="31"/>
        <v>438650.66039704403</v>
      </c>
      <c r="AY23" s="11">
        <f t="shared" si="32"/>
        <v>268064.29246486025</v>
      </c>
      <c r="AZ23" s="11">
        <f t="shared" si="33"/>
        <v>158401.62736559924</v>
      </c>
      <c r="BA23" s="11">
        <f t="shared" si="34"/>
        <v>97477.92453267645</v>
      </c>
      <c r="BB23" s="31">
        <f t="shared" si="51"/>
        <v>5488218.9656077297</v>
      </c>
      <c r="BC23" s="11">
        <v>0</v>
      </c>
      <c r="BD23" s="11">
        <f t="shared" si="35"/>
        <v>0</v>
      </c>
      <c r="BE23" s="11">
        <f t="shared" si="36"/>
        <v>0</v>
      </c>
      <c r="BF23" s="11">
        <f t="shared" si="37"/>
        <v>0</v>
      </c>
      <c r="BG23" s="11">
        <f t="shared" si="38"/>
        <v>0</v>
      </c>
      <c r="BH23" s="11">
        <f t="shared" si="39"/>
        <v>0</v>
      </c>
      <c r="BI23" s="31">
        <f t="shared" si="52"/>
        <v>0</v>
      </c>
      <c r="BJ23" s="11">
        <v>0</v>
      </c>
      <c r="BK23" s="11">
        <f t="shared" si="40"/>
        <v>0</v>
      </c>
      <c r="BL23" s="11">
        <f t="shared" si="41"/>
        <v>0</v>
      </c>
      <c r="BM23" s="11">
        <f t="shared" si="42"/>
        <v>0</v>
      </c>
      <c r="BN23" s="11">
        <f t="shared" si="43"/>
        <v>0</v>
      </c>
      <c r="BO23" s="11">
        <f t="shared" si="44"/>
        <v>0</v>
      </c>
      <c r="BP23" s="31">
        <f t="shared" si="53"/>
        <v>0</v>
      </c>
    </row>
    <row r="24" spans="1:68" x14ac:dyDescent="0.25">
      <c r="A24" s="11">
        <v>48</v>
      </c>
      <c r="B24" s="27">
        <v>11</v>
      </c>
      <c r="C24" s="11">
        <v>2015</v>
      </c>
      <c r="D24" s="11">
        <v>7</v>
      </c>
      <c r="E24" s="11">
        <v>30</v>
      </c>
      <c r="F24" s="11">
        <v>984813.60597310937</v>
      </c>
      <c r="G24" s="11">
        <f t="shared" si="0"/>
        <v>590888.16358386562</v>
      </c>
      <c r="H24" s="11">
        <f t="shared" si="1"/>
        <v>354532.89815031935</v>
      </c>
      <c r="I24" s="11">
        <f t="shared" si="2"/>
        <v>216658.99331408407</v>
      </c>
      <c r="J24" s="11">
        <f t="shared" si="3"/>
        <v>128025.76877650422</v>
      </c>
      <c r="K24" s="11">
        <f t="shared" si="4"/>
        <v>78785.088477848753</v>
      </c>
      <c r="L24" s="31">
        <f t="shared" si="45"/>
        <v>2438271.8968077311</v>
      </c>
      <c r="M24" s="11">
        <v>297609.43145849649</v>
      </c>
      <c r="N24" s="11">
        <f t="shared" si="5"/>
        <v>178565.6588750979</v>
      </c>
      <c r="O24" s="11">
        <f t="shared" si="6"/>
        <v>107139.39532505874</v>
      </c>
      <c r="P24" s="11">
        <f t="shared" si="7"/>
        <v>65474.074920869229</v>
      </c>
      <c r="Q24" s="11">
        <f t="shared" si="8"/>
        <v>38689.226089604548</v>
      </c>
      <c r="R24" s="11">
        <f t="shared" si="9"/>
        <v>23808.754516679721</v>
      </c>
      <c r="S24" s="31">
        <f t="shared" si="46"/>
        <v>1247338.407569635</v>
      </c>
      <c r="T24" s="11">
        <v>3306827.047609637</v>
      </c>
      <c r="U24" s="11">
        <f t="shared" si="10"/>
        <v>1984096.2285657821</v>
      </c>
      <c r="V24" s="11">
        <f t="shared" si="11"/>
        <v>1190457.7371394692</v>
      </c>
      <c r="W24" s="11">
        <f t="shared" si="12"/>
        <v>727501.95047412009</v>
      </c>
      <c r="X24" s="11">
        <f t="shared" si="13"/>
        <v>429887.51618925284</v>
      </c>
      <c r="Y24" s="11">
        <f t="shared" si="14"/>
        <v>264546.16380877094</v>
      </c>
      <c r="Z24" s="31">
        <f t="shared" si="47"/>
        <v>11223999.781325268</v>
      </c>
      <c r="AA24" s="11">
        <v>39347.744067466687</v>
      </c>
      <c r="AB24" s="11">
        <f t="shared" si="15"/>
        <v>23608.64644048001</v>
      </c>
      <c r="AC24" s="11">
        <f t="shared" si="16"/>
        <v>14165.187864288007</v>
      </c>
      <c r="AD24" s="11">
        <f t="shared" si="17"/>
        <v>8656.5036948426714</v>
      </c>
      <c r="AE24" s="11">
        <f t="shared" si="18"/>
        <v>5115.2067287706695</v>
      </c>
      <c r="AF24" s="11">
        <f t="shared" si="19"/>
        <v>3147.8195253973349</v>
      </c>
      <c r="AG24" s="31">
        <f t="shared" si="48"/>
        <v>249093.88504538193</v>
      </c>
      <c r="AH24" s="11">
        <v>4564367.3482661061</v>
      </c>
      <c r="AI24" s="11">
        <f t="shared" si="20"/>
        <v>2738620.4089596635</v>
      </c>
      <c r="AJ24" s="11">
        <f t="shared" si="21"/>
        <v>1643172.2453757981</v>
      </c>
      <c r="AK24" s="11">
        <f t="shared" si="22"/>
        <v>1004160.8166185434</v>
      </c>
      <c r="AL24" s="11">
        <f t="shared" si="23"/>
        <v>593367.75527459383</v>
      </c>
      <c r="AM24" s="11">
        <f t="shared" si="24"/>
        <v>365149.3878612885</v>
      </c>
      <c r="AN24" s="31">
        <f t="shared" si="49"/>
        <v>11106014.795782767</v>
      </c>
      <c r="AO24" s="11">
        <v>1539012.1964113847</v>
      </c>
      <c r="AP24" s="11">
        <f t="shared" si="25"/>
        <v>923407.31784683082</v>
      </c>
      <c r="AQ24" s="11">
        <f t="shared" si="26"/>
        <v>554044.39070809854</v>
      </c>
      <c r="AR24" s="11">
        <f t="shared" si="27"/>
        <v>338582.68321050465</v>
      </c>
      <c r="AS24" s="11">
        <f t="shared" si="28"/>
        <v>200071.58553348001</v>
      </c>
      <c r="AT24" s="11">
        <f t="shared" si="29"/>
        <v>123120.97571291077</v>
      </c>
      <c r="AU24" s="31">
        <f t="shared" si="50"/>
        <v>3685735.4697454521</v>
      </c>
      <c r="AV24" s="11">
        <v>1218474.0566584556</v>
      </c>
      <c r="AW24" s="11">
        <f t="shared" si="30"/>
        <v>731084.43399507331</v>
      </c>
      <c r="AX24" s="11">
        <f t="shared" si="31"/>
        <v>438650.66039704403</v>
      </c>
      <c r="AY24" s="11">
        <f t="shared" si="32"/>
        <v>268064.29246486025</v>
      </c>
      <c r="AZ24" s="11">
        <f t="shared" si="33"/>
        <v>158401.62736559924</v>
      </c>
      <c r="BA24" s="11">
        <f t="shared" si="34"/>
        <v>97477.92453267645</v>
      </c>
      <c r="BB24" s="31">
        <f t="shared" si="51"/>
        <v>4170231.7250433471</v>
      </c>
      <c r="BC24" s="11">
        <v>0</v>
      </c>
      <c r="BD24" s="11">
        <f t="shared" si="35"/>
        <v>0</v>
      </c>
      <c r="BE24" s="11">
        <f t="shared" si="36"/>
        <v>0</v>
      </c>
      <c r="BF24" s="11">
        <f t="shared" si="37"/>
        <v>0</v>
      </c>
      <c r="BG24" s="11">
        <f t="shared" si="38"/>
        <v>0</v>
      </c>
      <c r="BH24" s="11">
        <f t="shared" si="39"/>
        <v>0</v>
      </c>
      <c r="BI24" s="31">
        <f t="shared" si="52"/>
        <v>0</v>
      </c>
      <c r="BJ24" s="11">
        <v>0</v>
      </c>
      <c r="BK24" s="11">
        <f t="shared" si="40"/>
        <v>0</v>
      </c>
      <c r="BL24" s="11">
        <f t="shared" si="41"/>
        <v>0</v>
      </c>
      <c r="BM24" s="11">
        <f t="shared" si="42"/>
        <v>0</v>
      </c>
      <c r="BN24" s="11">
        <f t="shared" si="43"/>
        <v>0</v>
      </c>
      <c r="BO24" s="11">
        <f t="shared" si="44"/>
        <v>0</v>
      </c>
      <c r="BP24" s="31">
        <f t="shared" si="53"/>
        <v>0</v>
      </c>
    </row>
    <row r="25" spans="1:68" x14ac:dyDescent="0.25">
      <c r="A25" s="11">
        <v>49</v>
      </c>
      <c r="B25" s="27">
        <v>11</v>
      </c>
      <c r="C25" s="11">
        <v>2015</v>
      </c>
      <c r="D25" s="11">
        <v>7</v>
      </c>
      <c r="E25" s="11">
        <v>30</v>
      </c>
      <c r="F25" s="11">
        <v>1151940.1908959434</v>
      </c>
      <c r="G25" s="11">
        <f t="shared" si="0"/>
        <v>691164.11453756609</v>
      </c>
      <c r="H25" s="11">
        <f t="shared" si="1"/>
        <v>414698.4687225396</v>
      </c>
      <c r="I25" s="11">
        <f t="shared" si="2"/>
        <v>253426.84199710755</v>
      </c>
      <c r="J25" s="11">
        <f t="shared" si="3"/>
        <v>149752.22481647265</v>
      </c>
      <c r="K25" s="11">
        <f t="shared" si="4"/>
        <v>92155.215271675479</v>
      </c>
      <c r="L25" s="31">
        <f t="shared" si="45"/>
        <v>2553047.2474012324</v>
      </c>
      <c r="M25" s="11">
        <v>579121.59302554897</v>
      </c>
      <c r="N25" s="11">
        <f t="shared" si="5"/>
        <v>347472.95581532939</v>
      </c>
      <c r="O25" s="11">
        <f t="shared" si="6"/>
        <v>208483.77348919763</v>
      </c>
      <c r="P25" s="11">
        <f t="shared" si="7"/>
        <v>127406.75046562077</v>
      </c>
      <c r="Q25" s="11">
        <f t="shared" si="8"/>
        <v>75285.807093321375</v>
      </c>
      <c r="R25" s="11">
        <f t="shared" si="9"/>
        <v>46329.727442043921</v>
      </c>
      <c r="S25" s="31">
        <f t="shared" si="46"/>
        <v>1197008.937565746</v>
      </c>
      <c r="T25" s="11">
        <v>10090842.997318178</v>
      </c>
      <c r="U25" s="11">
        <f t="shared" si="10"/>
        <v>6054505.7983909072</v>
      </c>
      <c r="V25" s="11">
        <f t="shared" si="11"/>
        <v>3632703.479034544</v>
      </c>
      <c r="W25" s="11">
        <f t="shared" si="12"/>
        <v>2219985.4594099992</v>
      </c>
      <c r="X25" s="11">
        <f t="shared" si="13"/>
        <v>1311809.5896513632</v>
      </c>
      <c r="Y25" s="11">
        <f t="shared" si="14"/>
        <v>807267.43978545431</v>
      </c>
      <c r="Z25" s="31">
        <f t="shared" si="47"/>
        <v>15952354.741129188</v>
      </c>
      <c r="AA25" s="11">
        <v>183388.48130568041</v>
      </c>
      <c r="AB25" s="11">
        <f t="shared" si="15"/>
        <v>110033.08878340824</v>
      </c>
      <c r="AC25" s="11">
        <f t="shared" si="16"/>
        <v>66019.853270044943</v>
      </c>
      <c r="AD25" s="11">
        <f t="shared" si="17"/>
        <v>40345.465887249688</v>
      </c>
      <c r="AE25" s="11">
        <f t="shared" si="18"/>
        <v>23840.502569738455</v>
      </c>
      <c r="AF25" s="11">
        <f t="shared" si="19"/>
        <v>14671.078504454434</v>
      </c>
      <c r="AG25" s="31">
        <f t="shared" si="48"/>
        <v>297149.57002579683</v>
      </c>
      <c r="AH25" s="11">
        <v>4933742.9503581375</v>
      </c>
      <c r="AI25" s="11">
        <f t="shared" si="20"/>
        <v>2960245.7702148822</v>
      </c>
      <c r="AJ25" s="11">
        <f t="shared" si="21"/>
        <v>1776147.4621289293</v>
      </c>
      <c r="AK25" s="11">
        <f t="shared" si="22"/>
        <v>1085423.4490787901</v>
      </c>
      <c r="AL25" s="11">
        <f t="shared" si="23"/>
        <v>641386.58354655793</v>
      </c>
      <c r="AM25" s="11">
        <f t="shared" si="24"/>
        <v>394699.43602865102</v>
      </c>
      <c r="AN25" s="31">
        <f t="shared" si="49"/>
        <v>11353328.548610605</v>
      </c>
      <c r="AO25" s="11">
        <v>1540836.792489737</v>
      </c>
      <c r="AP25" s="11">
        <f t="shared" si="25"/>
        <v>924502.07549384225</v>
      </c>
      <c r="AQ25" s="11">
        <f t="shared" si="26"/>
        <v>554701.24529630528</v>
      </c>
      <c r="AR25" s="11">
        <f t="shared" si="27"/>
        <v>338984.09434774215</v>
      </c>
      <c r="AS25" s="11">
        <f t="shared" si="28"/>
        <v>200308.78302366583</v>
      </c>
      <c r="AT25" s="11">
        <f t="shared" si="29"/>
        <v>123266.94339917897</v>
      </c>
      <c r="AU25" s="31">
        <f t="shared" si="50"/>
        <v>3682919.486576702</v>
      </c>
      <c r="AV25" s="11">
        <v>2151527.4497202649</v>
      </c>
      <c r="AW25" s="11">
        <f t="shared" si="30"/>
        <v>1290916.4698321589</v>
      </c>
      <c r="AX25" s="11">
        <f t="shared" si="31"/>
        <v>774549.88189929537</v>
      </c>
      <c r="AY25" s="11">
        <f t="shared" si="32"/>
        <v>473336.03893845825</v>
      </c>
      <c r="AZ25" s="11">
        <f t="shared" si="33"/>
        <v>279698.56846363447</v>
      </c>
      <c r="BA25" s="11">
        <f t="shared" si="34"/>
        <v>172122.19597762119</v>
      </c>
      <c r="BB25" s="31">
        <f t="shared" si="51"/>
        <v>4324474.4759534756</v>
      </c>
      <c r="BC25" s="11">
        <v>0</v>
      </c>
      <c r="BD25" s="11">
        <f t="shared" si="35"/>
        <v>0</v>
      </c>
      <c r="BE25" s="11">
        <f t="shared" si="36"/>
        <v>0</v>
      </c>
      <c r="BF25" s="11">
        <f t="shared" si="37"/>
        <v>0</v>
      </c>
      <c r="BG25" s="11">
        <f t="shared" si="38"/>
        <v>0</v>
      </c>
      <c r="BH25" s="11">
        <f t="shared" si="39"/>
        <v>0</v>
      </c>
      <c r="BI25" s="31">
        <f t="shared" si="52"/>
        <v>0</v>
      </c>
      <c r="BJ25" s="11">
        <v>0</v>
      </c>
      <c r="BK25" s="11">
        <f t="shared" si="40"/>
        <v>0</v>
      </c>
      <c r="BL25" s="11">
        <f t="shared" si="41"/>
        <v>0</v>
      </c>
      <c r="BM25" s="11">
        <f t="shared" si="42"/>
        <v>0</v>
      </c>
      <c r="BN25" s="11">
        <f t="shared" si="43"/>
        <v>0</v>
      </c>
      <c r="BO25" s="11">
        <f t="shared" si="44"/>
        <v>0</v>
      </c>
      <c r="BP25" s="31">
        <f t="shared" si="53"/>
        <v>0</v>
      </c>
    </row>
    <row r="26" spans="1:68" x14ac:dyDescent="0.25">
      <c r="A26" s="11">
        <v>50</v>
      </c>
      <c r="B26" s="27">
        <v>12</v>
      </c>
      <c r="C26" s="11">
        <v>2015</v>
      </c>
      <c r="D26" s="11">
        <v>7</v>
      </c>
      <c r="E26" s="11">
        <v>31</v>
      </c>
      <c r="F26" s="11">
        <v>1218790.8248650772</v>
      </c>
      <c r="G26" s="11">
        <f t="shared" si="0"/>
        <v>731274.49491904629</v>
      </c>
      <c r="H26" s="11">
        <f t="shared" si="1"/>
        <v>438764.69695142779</v>
      </c>
      <c r="I26" s="11">
        <f t="shared" si="2"/>
        <v>268133.981470317</v>
      </c>
      <c r="J26" s="11">
        <f t="shared" si="3"/>
        <v>158442.80723246004</v>
      </c>
      <c r="K26" s="11">
        <f t="shared" si="4"/>
        <v>97503.265989206178</v>
      </c>
      <c r="L26" s="31">
        <f t="shared" si="45"/>
        <v>2687957.6881213994</v>
      </c>
      <c r="M26" s="11">
        <v>691726.4576523701</v>
      </c>
      <c r="N26" s="11">
        <f t="shared" si="5"/>
        <v>415035.87459142203</v>
      </c>
      <c r="O26" s="11">
        <f t="shared" si="6"/>
        <v>249021.52475485322</v>
      </c>
      <c r="P26" s="11">
        <f t="shared" si="7"/>
        <v>152179.82068352142</v>
      </c>
      <c r="Q26" s="11">
        <f t="shared" si="8"/>
        <v>89924.439494808117</v>
      </c>
      <c r="R26" s="11">
        <f t="shared" si="9"/>
        <v>55338.116612189609</v>
      </c>
      <c r="S26" s="31">
        <f t="shared" si="46"/>
        <v>1274310.8643199117</v>
      </c>
      <c r="T26" s="11">
        <v>12804449.377201596</v>
      </c>
      <c r="U26" s="11">
        <f t="shared" si="10"/>
        <v>7682669.6263209572</v>
      </c>
      <c r="V26" s="11">
        <f t="shared" si="11"/>
        <v>4609601.7757925745</v>
      </c>
      <c r="W26" s="11">
        <f t="shared" si="12"/>
        <v>2816978.8629843513</v>
      </c>
      <c r="X26" s="11">
        <f t="shared" si="13"/>
        <v>1664578.4190362075</v>
      </c>
      <c r="Y26" s="11">
        <f t="shared" si="14"/>
        <v>1024355.9501761277</v>
      </c>
      <c r="Z26" s="31">
        <f t="shared" si="47"/>
        <v>21471348.543204118</v>
      </c>
      <c r="AA26" s="11">
        <v>241004.77620096592</v>
      </c>
      <c r="AB26" s="11">
        <f t="shared" si="15"/>
        <v>144602.86572057955</v>
      </c>
      <c r="AC26" s="11">
        <f t="shared" si="16"/>
        <v>86761.719432347731</v>
      </c>
      <c r="AD26" s="11">
        <f t="shared" si="17"/>
        <v>53021.050764212501</v>
      </c>
      <c r="AE26" s="11">
        <f t="shared" si="18"/>
        <v>31330.620906125572</v>
      </c>
      <c r="AF26" s="11">
        <f t="shared" si="19"/>
        <v>19280.382096077275</v>
      </c>
      <c r="AG26" s="31">
        <f t="shared" si="48"/>
        <v>382122.58279767283</v>
      </c>
      <c r="AH26" s="11">
        <v>5081493.1911949497</v>
      </c>
      <c r="AI26" s="11">
        <f t="shared" si="20"/>
        <v>3048895.9147169697</v>
      </c>
      <c r="AJ26" s="11">
        <f t="shared" si="21"/>
        <v>1829337.5488301818</v>
      </c>
      <c r="AK26" s="11">
        <f t="shared" si="22"/>
        <v>1117928.502062889</v>
      </c>
      <c r="AL26" s="11">
        <f t="shared" si="23"/>
        <v>660594.11485534348</v>
      </c>
      <c r="AM26" s="11">
        <f t="shared" si="24"/>
        <v>406519.45529559598</v>
      </c>
      <c r="AN26" s="31">
        <f t="shared" si="49"/>
        <v>11647589.166540056</v>
      </c>
      <c r="AO26" s="11">
        <v>1541566.6309210781</v>
      </c>
      <c r="AP26" s="11">
        <f t="shared" si="25"/>
        <v>924939.97855264682</v>
      </c>
      <c r="AQ26" s="11">
        <f t="shared" si="26"/>
        <v>554963.98713158816</v>
      </c>
      <c r="AR26" s="11">
        <f t="shared" si="27"/>
        <v>339144.65880263719</v>
      </c>
      <c r="AS26" s="11">
        <f t="shared" si="28"/>
        <v>200403.66201974018</v>
      </c>
      <c r="AT26" s="11">
        <f t="shared" si="29"/>
        <v>123325.33047368625</v>
      </c>
      <c r="AU26" s="31">
        <f t="shared" si="50"/>
        <v>3681888.3415799146</v>
      </c>
      <c r="AV26" s="11">
        <v>2524748.8069449891</v>
      </c>
      <c r="AW26" s="11">
        <f t="shared" si="30"/>
        <v>1514849.2841669933</v>
      </c>
      <c r="AX26" s="11">
        <f t="shared" si="31"/>
        <v>908909.57050019607</v>
      </c>
      <c r="AY26" s="11">
        <f t="shared" si="32"/>
        <v>555444.73752789758</v>
      </c>
      <c r="AZ26" s="11">
        <f t="shared" si="33"/>
        <v>328217.34490284859</v>
      </c>
      <c r="BA26" s="11">
        <f t="shared" si="34"/>
        <v>201979.90455559915</v>
      </c>
      <c r="BB26" s="31">
        <f t="shared" si="51"/>
        <v>4778259.7815373288</v>
      </c>
      <c r="BC26" s="11">
        <v>0</v>
      </c>
      <c r="BD26" s="11">
        <f t="shared" si="35"/>
        <v>0</v>
      </c>
      <c r="BE26" s="11">
        <f t="shared" si="36"/>
        <v>0</v>
      </c>
      <c r="BF26" s="11">
        <f t="shared" si="37"/>
        <v>0</v>
      </c>
      <c r="BG26" s="11">
        <f t="shared" si="38"/>
        <v>0</v>
      </c>
      <c r="BH26" s="11">
        <f t="shared" si="39"/>
        <v>0</v>
      </c>
      <c r="BI26" s="31">
        <f t="shared" si="52"/>
        <v>0</v>
      </c>
      <c r="BJ26" s="11">
        <v>0</v>
      </c>
      <c r="BK26" s="11">
        <f t="shared" si="40"/>
        <v>0</v>
      </c>
      <c r="BL26" s="11">
        <f t="shared" si="41"/>
        <v>0</v>
      </c>
      <c r="BM26" s="11">
        <f t="shared" si="42"/>
        <v>0</v>
      </c>
      <c r="BN26" s="11">
        <f t="shared" si="43"/>
        <v>0</v>
      </c>
      <c r="BO26" s="11">
        <f t="shared" si="44"/>
        <v>0</v>
      </c>
      <c r="BP26" s="31">
        <f t="shared" si="53"/>
        <v>0</v>
      </c>
    </row>
    <row r="27" spans="1:68" x14ac:dyDescent="0.25">
      <c r="A27" s="11">
        <v>51</v>
      </c>
      <c r="B27" s="27">
        <v>12</v>
      </c>
      <c r="C27" s="11">
        <v>2015</v>
      </c>
      <c r="D27" s="11">
        <v>7</v>
      </c>
      <c r="E27" s="11">
        <v>31</v>
      </c>
      <c r="F27" s="11">
        <v>1218790.8248650772</v>
      </c>
      <c r="G27" s="11">
        <f t="shared" si="0"/>
        <v>731274.49491904629</v>
      </c>
      <c r="H27" s="11">
        <f t="shared" si="1"/>
        <v>438764.69695142779</v>
      </c>
      <c r="I27" s="11">
        <f t="shared" si="2"/>
        <v>268133.981470317</v>
      </c>
      <c r="J27" s="11">
        <f t="shared" si="3"/>
        <v>158442.80723246004</v>
      </c>
      <c r="K27" s="11">
        <f t="shared" si="4"/>
        <v>97503.265989206178</v>
      </c>
      <c r="L27" s="31">
        <f t="shared" si="45"/>
        <v>2788233.6390751</v>
      </c>
      <c r="M27" s="11">
        <v>691726.4576523701</v>
      </c>
      <c r="N27" s="11">
        <f t="shared" si="5"/>
        <v>415035.87459142203</v>
      </c>
      <c r="O27" s="11">
        <f t="shared" si="6"/>
        <v>249021.52475485322</v>
      </c>
      <c r="P27" s="11">
        <f t="shared" si="7"/>
        <v>152179.82068352142</v>
      </c>
      <c r="Q27" s="11">
        <f t="shared" si="8"/>
        <v>89924.439494808117</v>
      </c>
      <c r="R27" s="11">
        <f t="shared" si="9"/>
        <v>55338.116612189609</v>
      </c>
      <c r="S27" s="31">
        <f t="shared" si="46"/>
        <v>1443218.1612601434</v>
      </c>
      <c r="T27" s="11">
        <v>12804449.377201596</v>
      </c>
      <c r="U27" s="11">
        <f t="shared" si="10"/>
        <v>7682669.6263209572</v>
      </c>
      <c r="V27" s="11">
        <f t="shared" si="11"/>
        <v>4609601.7757925745</v>
      </c>
      <c r="W27" s="11">
        <f t="shared" si="12"/>
        <v>2816978.8629843513</v>
      </c>
      <c r="X27" s="11">
        <f t="shared" si="13"/>
        <v>1664578.4190362075</v>
      </c>
      <c r="Y27" s="11">
        <f t="shared" si="14"/>
        <v>1024355.9501761277</v>
      </c>
      <c r="Z27" s="31">
        <f t="shared" si="47"/>
        <v>25541758.113029238</v>
      </c>
      <c r="AA27" s="11">
        <v>241004.77620096592</v>
      </c>
      <c r="AB27" s="11">
        <f t="shared" si="15"/>
        <v>144602.86572057955</v>
      </c>
      <c r="AC27" s="11">
        <f t="shared" si="16"/>
        <v>86761.719432347731</v>
      </c>
      <c r="AD27" s="11">
        <f t="shared" si="17"/>
        <v>53021.050764212501</v>
      </c>
      <c r="AE27" s="11">
        <f t="shared" si="18"/>
        <v>31330.620906125572</v>
      </c>
      <c r="AF27" s="11">
        <f t="shared" si="19"/>
        <v>19280.382096077275</v>
      </c>
      <c r="AG27" s="31">
        <f t="shared" si="48"/>
        <v>468547.02514060115</v>
      </c>
      <c r="AH27" s="11">
        <v>5081493.1911949497</v>
      </c>
      <c r="AI27" s="11">
        <f t="shared" si="20"/>
        <v>3048895.9147169697</v>
      </c>
      <c r="AJ27" s="11">
        <f t="shared" si="21"/>
        <v>1829337.5488301818</v>
      </c>
      <c r="AK27" s="11">
        <f t="shared" si="22"/>
        <v>1117928.502062889</v>
      </c>
      <c r="AL27" s="11">
        <f t="shared" si="23"/>
        <v>660594.11485534348</v>
      </c>
      <c r="AM27" s="11">
        <f t="shared" si="24"/>
        <v>406519.45529559598</v>
      </c>
      <c r="AN27" s="31">
        <f t="shared" si="49"/>
        <v>11869214.527795276</v>
      </c>
      <c r="AO27" s="11">
        <v>1541566.6309210781</v>
      </c>
      <c r="AP27" s="11">
        <f t="shared" si="25"/>
        <v>924939.97855264682</v>
      </c>
      <c r="AQ27" s="11">
        <f t="shared" si="26"/>
        <v>554963.98713158816</v>
      </c>
      <c r="AR27" s="11">
        <f t="shared" si="27"/>
        <v>339144.65880263719</v>
      </c>
      <c r="AS27" s="11">
        <f t="shared" si="28"/>
        <v>200403.66201974018</v>
      </c>
      <c r="AT27" s="11">
        <f t="shared" si="29"/>
        <v>123325.33047368625</v>
      </c>
      <c r="AU27" s="31">
        <f t="shared" si="50"/>
        <v>3682983.0992269255</v>
      </c>
      <c r="AV27" s="11">
        <v>2524748.8069449891</v>
      </c>
      <c r="AW27" s="11">
        <f t="shared" si="30"/>
        <v>1514849.2841669933</v>
      </c>
      <c r="AX27" s="11">
        <f t="shared" si="31"/>
        <v>908909.57050019607</v>
      </c>
      <c r="AY27" s="11">
        <f t="shared" si="32"/>
        <v>555444.73752789758</v>
      </c>
      <c r="AZ27" s="11">
        <f t="shared" si="33"/>
        <v>328217.34490284859</v>
      </c>
      <c r="BA27" s="11">
        <f t="shared" si="34"/>
        <v>201979.90455559915</v>
      </c>
      <c r="BB27" s="31">
        <f t="shared" si="51"/>
        <v>5338091.8173744129</v>
      </c>
      <c r="BC27" s="11">
        <v>0</v>
      </c>
      <c r="BD27" s="11">
        <f t="shared" si="35"/>
        <v>0</v>
      </c>
      <c r="BE27" s="11">
        <f t="shared" si="36"/>
        <v>0</v>
      </c>
      <c r="BF27" s="11">
        <f t="shared" si="37"/>
        <v>0</v>
      </c>
      <c r="BG27" s="11">
        <f t="shared" si="38"/>
        <v>0</v>
      </c>
      <c r="BH27" s="11">
        <f t="shared" si="39"/>
        <v>0</v>
      </c>
      <c r="BI27" s="31">
        <f t="shared" si="52"/>
        <v>0</v>
      </c>
      <c r="BJ27" s="11">
        <v>0</v>
      </c>
      <c r="BK27" s="11">
        <f t="shared" si="40"/>
        <v>0</v>
      </c>
      <c r="BL27" s="11">
        <f t="shared" si="41"/>
        <v>0</v>
      </c>
      <c r="BM27" s="11">
        <f t="shared" si="42"/>
        <v>0</v>
      </c>
      <c r="BN27" s="11">
        <f t="shared" si="43"/>
        <v>0</v>
      </c>
      <c r="BO27" s="11">
        <f t="shared" si="44"/>
        <v>0</v>
      </c>
      <c r="BP27" s="31">
        <f t="shared" si="53"/>
        <v>0</v>
      </c>
    </row>
    <row r="28" spans="1:68" x14ac:dyDescent="0.25">
      <c r="A28" s="11">
        <v>52</v>
      </c>
      <c r="B28" s="27">
        <v>12</v>
      </c>
      <c r="C28" s="11">
        <v>2015</v>
      </c>
      <c r="D28" s="11">
        <v>7</v>
      </c>
      <c r="E28" s="11">
        <v>31</v>
      </c>
      <c r="F28" s="11">
        <v>1218790.8248650772</v>
      </c>
      <c r="G28" s="11">
        <f t="shared" si="0"/>
        <v>731274.49491904629</v>
      </c>
      <c r="H28" s="11">
        <f t="shared" si="1"/>
        <v>438764.69695142779</v>
      </c>
      <c r="I28" s="11">
        <f t="shared" si="2"/>
        <v>268133.981470317</v>
      </c>
      <c r="J28" s="11">
        <f t="shared" si="3"/>
        <v>158442.80723246004</v>
      </c>
      <c r="K28" s="11">
        <f t="shared" si="4"/>
        <v>97503.265989206178</v>
      </c>
      <c r="L28" s="31">
        <f t="shared" si="45"/>
        <v>2849067.7159870118</v>
      </c>
      <c r="M28" s="11">
        <v>691726.4576523701</v>
      </c>
      <c r="N28" s="11">
        <f t="shared" si="5"/>
        <v>415035.87459142203</v>
      </c>
      <c r="O28" s="11">
        <f t="shared" si="6"/>
        <v>249021.52475485322</v>
      </c>
      <c r="P28" s="11">
        <f t="shared" si="7"/>
        <v>152179.82068352142</v>
      </c>
      <c r="Q28" s="11">
        <f t="shared" si="8"/>
        <v>89924.439494808117</v>
      </c>
      <c r="R28" s="11">
        <f t="shared" si="9"/>
        <v>55338.116612189609</v>
      </c>
      <c r="S28" s="31">
        <f t="shared" si="46"/>
        <v>1545688.5880705505</v>
      </c>
      <c r="T28" s="11">
        <v>12804449.377201596</v>
      </c>
      <c r="U28" s="11">
        <f t="shared" si="10"/>
        <v>7682669.6263209572</v>
      </c>
      <c r="V28" s="11">
        <f t="shared" si="11"/>
        <v>4609601.7757925745</v>
      </c>
      <c r="W28" s="11">
        <f t="shared" si="12"/>
        <v>2816978.8629843513</v>
      </c>
      <c r="X28" s="11">
        <f t="shared" si="13"/>
        <v>1664578.4190362075</v>
      </c>
      <c r="Y28" s="11">
        <f t="shared" si="14"/>
        <v>1024355.9501761277</v>
      </c>
      <c r="Z28" s="31">
        <f t="shared" si="47"/>
        <v>28011139.918723151</v>
      </c>
      <c r="AA28" s="11">
        <v>241004.77620096592</v>
      </c>
      <c r="AB28" s="11">
        <f t="shared" si="15"/>
        <v>144602.86572057955</v>
      </c>
      <c r="AC28" s="11">
        <f t="shared" si="16"/>
        <v>86761.719432347731</v>
      </c>
      <c r="AD28" s="11">
        <f t="shared" si="17"/>
        <v>53021.050764212501</v>
      </c>
      <c r="AE28" s="11">
        <f t="shared" si="18"/>
        <v>31330.620906125572</v>
      </c>
      <c r="AF28" s="11">
        <f t="shared" si="19"/>
        <v>19280.382096077275</v>
      </c>
      <c r="AG28" s="31">
        <f t="shared" si="48"/>
        <v>520977.85349531093</v>
      </c>
      <c r="AH28" s="11">
        <v>5081493.1911949497</v>
      </c>
      <c r="AI28" s="11">
        <f t="shared" si="20"/>
        <v>3048895.9147169697</v>
      </c>
      <c r="AJ28" s="11">
        <f t="shared" si="21"/>
        <v>1829337.5488301818</v>
      </c>
      <c r="AK28" s="11">
        <f t="shared" si="22"/>
        <v>1117928.502062889</v>
      </c>
      <c r="AL28" s="11">
        <f t="shared" si="23"/>
        <v>660594.11485534348</v>
      </c>
      <c r="AM28" s="11">
        <f t="shared" si="24"/>
        <v>406519.45529559598</v>
      </c>
      <c r="AN28" s="31">
        <f t="shared" si="49"/>
        <v>12003667.246956775</v>
      </c>
      <c r="AO28" s="11">
        <v>1541566.6309210781</v>
      </c>
      <c r="AP28" s="11">
        <f t="shared" si="25"/>
        <v>924939.97855264682</v>
      </c>
      <c r="AQ28" s="11">
        <f t="shared" si="26"/>
        <v>554963.98713158816</v>
      </c>
      <c r="AR28" s="11">
        <f t="shared" si="27"/>
        <v>339144.65880263719</v>
      </c>
      <c r="AS28" s="11">
        <f t="shared" si="28"/>
        <v>200403.66201974018</v>
      </c>
      <c r="AT28" s="11">
        <f t="shared" si="29"/>
        <v>123325.33047368625</v>
      </c>
      <c r="AU28" s="31">
        <f t="shared" si="50"/>
        <v>3683647.2521994463</v>
      </c>
      <c r="AV28" s="11">
        <v>2524748.8069449891</v>
      </c>
      <c r="AW28" s="11">
        <f t="shared" si="30"/>
        <v>1514849.2841669933</v>
      </c>
      <c r="AX28" s="11">
        <f t="shared" si="31"/>
        <v>908909.57050019607</v>
      </c>
      <c r="AY28" s="11">
        <f t="shared" si="32"/>
        <v>555444.73752789758</v>
      </c>
      <c r="AZ28" s="11">
        <f t="shared" si="33"/>
        <v>328217.34490284859</v>
      </c>
      <c r="BA28" s="11">
        <f t="shared" si="34"/>
        <v>201979.90455559915</v>
      </c>
      <c r="BB28" s="31">
        <f t="shared" si="51"/>
        <v>5677723.2524489118</v>
      </c>
      <c r="BC28" s="11">
        <v>0</v>
      </c>
      <c r="BD28" s="11">
        <f t="shared" si="35"/>
        <v>0</v>
      </c>
      <c r="BE28" s="11">
        <f t="shared" si="36"/>
        <v>0</v>
      </c>
      <c r="BF28" s="11">
        <f t="shared" si="37"/>
        <v>0</v>
      </c>
      <c r="BG28" s="11">
        <f t="shared" si="38"/>
        <v>0</v>
      </c>
      <c r="BH28" s="11">
        <f t="shared" si="39"/>
        <v>0</v>
      </c>
      <c r="BI28" s="31">
        <f t="shared" si="52"/>
        <v>0</v>
      </c>
      <c r="BJ28" s="11">
        <v>0</v>
      </c>
      <c r="BK28" s="11">
        <f t="shared" si="40"/>
        <v>0</v>
      </c>
      <c r="BL28" s="11">
        <f t="shared" si="41"/>
        <v>0</v>
      </c>
      <c r="BM28" s="11">
        <f t="shared" si="42"/>
        <v>0</v>
      </c>
      <c r="BN28" s="11">
        <f t="shared" si="43"/>
        <v>0</v>
      </c>
      <c r="BO28" s="11">
        <f t="shared" si="44"/>
        <v>0</v>
      </c>
      <c r="BP28" s="31">
        <f t="shared" si="53"/>
        <v>0</v>
      </c>
    </row>
    <row r="29" spans="1:68" x14ac:dyDescent="0.25">
      <c r="A29" s="11">
        <v>53</v>
      </c>
      <c r="B29" s="27">
        <v>12</v>
      </c>
      <c r="C29" s="11">
        <v>2015</v>
      </c>
      <c r="D29" s="11">
        <v>7</v>
      </c>
      <c r="E29" s="11">
        <v>31</v>
      </c>
      <c r="F29" s="11">
        <v>1153145.5200649167</v>
      </c>
      <c r="G29" s="11">
        <f t="shared" si="0"/>
        <v>691887.31203895004</v>
      </c>
      <c r="H29" s="11">
        <f t="shared" si="1"/>
        <v>415132.38722336997</v>
      </c>
      <c r="I29" s="11">
        <f t="shared" si="2"/>
        <v>253692.01441428167</v>
      </c>
      <c r="J29" s="11">
        <f t="shared" si="3"/>
        <v>149908.91760843917</v>
      </c>
      <c r="K29" s="11">
        <f t="shared" si="4"/>
        <v>92251.641605193334</v>
      </c>
      <c r="L29" s="31">
        <f t="shared" si="45"/>
        <v>2819856.0067000291</v>
      </c>
      <c r="M29" s="11">
        <v>523509.6817332597</v>
      </c>
      <c r="N29" s="11">
        <f t="shared" si="5"/>
        <v>314105.80903995578</v>
      </c>
      <c r="O29" s="11">
        <f t="shared" si="6"/>
        <v>188463.48542397347</v>
      </c>
      <c r="P29" s="11">
        <f t="shared" si="7"/>
        <v>115172.12998131714</v>
      </c>
      <c r="Q29" s="11">
        <f t="shared" si="8"/>
        <v>68056.258625323768</v>
      </c>
      <c r="R29" s="11">
        <f t="shared" si="9"/>
        <v>41880.774538660778</v>
      </c>
      <c r="S29" s="31">
        <f t="shared" si="46"/>
        <v>1438841.4633730575</v>
      </c>
      <c r="T29" s="11">
        <v>9417003.0113651939</v>
      </c>
      <c r="U29" s="11">
        <f t="shared" si="10"/>
        <v>5650201.8068191158</v>
      </c>
      <c r="V29" s="11">
        <f t="shared" si="11"/>
        <v>3390121.0840914696</v>
      </c>
      <c r="W29" s="11">
        <f t="shared" si="12"/>
        <v>2071740.6625003426</v>
      </c>
      <c r="X29" s="11">
        <f t="shared" si="13"/>
        <v>1224210.3914774752</v>
      </c>
      <c r="Y29" s="11">
        <f t="shared" si="14"/>
        <v>753360.24090921553</v>
      </c>
      <c r="Z29" s="31">
        <f t="shared" si="47"/>
        <v>26102609.029923212</v>
      </c>
      <c r="AA29" s="11">
        <v>230210.78484400793</v>
      </c>
      <c r="AB29" s="11">
        <f t="shared" si="15"/>
        <v>138126.47090640475</v>
      </c>
      <c r="AC29" s="11">
        <f t="shared" si="16"/>
        <v>82875.882543842847</v>
      </c>
      <c r="AD29" s="11">
        <f t="shared" si="17"/>
        <v>50646.372665681745</v>
      </c>
      <c r="AE29" s="11">
        <f t="shared" si="18"/>
        <v>29927.40202972103</v>
      </c>
      <c r="AF29" s="11">
        <f t="shared" si="19"/>
        <v>18416.862787520633</v>
      </c>
      <c r="AG29" s="31">
        <f t="shared" si="48"/>
        <v>541584.74285628356</v>
      </c>
      <c r="AH29" s="11">
        <v>5107057.3485493874</v>
      </c>
      <c r="AI29" s="11">
        <f t="shared" si="20"/>
        <v>3064234.4091296322</v>
      </c>
      <c r="AJ29" s="11">
        <f t="shared" si="21"/>
        <v>1838540.6454777794</v>
      </c>
      <c r="AK29" s="11">
        <f t="shared" si="22"/>
        <v>1123552.6166808652</v>
      </c>
      <c r="AL29" s="11">
        <f t="shared" si="23"/>
        <v>663917.45531142037</v>
      </c>
      <c r="AM29" s="11">
        <f t="shared" si="24"/>
        <v>408564.58788395103</v>
      </c>
      <c r="AN29" s="31">
        <f t="shared" si="49"/>
        <v>12109755.285567274</v>
      </c>
      <c r="AO29" s="11">
        <v>1576602.8930542259</v>
      </c>
      <c r="AP29" s="11">
        <f t="shared" si="25"/>
        <v>945961.73583253555</v>
      </c>
      <c r="AQ29" s="11">
        <f t="shared" si="26"/>
        <v>567577.04149952135</v>
      </c>
      <c r="AR29" s="11">
        <f t="shared" si="27"/>
        <v>346852.63647192973</v>
      </c>
      <c r="AS29" s="11">
        <f t="shared" si="28"/>
        <v>204958.37609704939</v>
      </c>
      <c r="AT29" s="11">
        <f t="shared" si="29"/>
        <v>126128.23144433807</v>
      </c>
      <c r="AU29" s="31">
        <f t="shared" si="50"/>
        <v>3719081.2762776748</v>
      </c>
      <c r="AV29" s="11">
        <v>2074359.7468961903</v>
      </c>
      <c r="AW29" s="11">
        <f t="shared" si="30"/>
        <v>1244615.8481377142</v>
      </c>
      <c r="AX29" s="11">
        <f t="shared" si="31"/>
        <v>746769.50888262852</v>
      </c>
      <c r="AY29" s="11">
        <f t="shared" si="32"/>
        <v>456359.14431716187</v>
      </c>
      <c r="AZ29" s="11">
        <f t="shared" si="33"/>
        <v>269666.76709650474</v>
      </c>
      <c r="BA29" s="11">
        <f t="shared" si="34"/>
        <v>165948.77975169523</v>
      </c>
      <c r="BB29" s="31">
        <f t="shared" si="51"/>
        <v>5430739.8320875885</v>
      </c>
      <c r="BC29" s="11">
        <v>174193.54838709679</v>
      </c>
      <c r="BD29" s="11">
        <f t="shared" si="35"/>
        <v>104516.12903225808</v>
      </c>
      <c r="BE29" s="11">
        <f t="shared" si="36"/>
        <v>62709.677419354841</v>
      </c>
      <c r="BF29" s="11">
        <f t="shared" si="37"/>
        <v>38322.580645161295</v>
      </c>
      <c r="BG29" s="11">
        <f t="shared" si="38"/>
        <v>22645.161290322583</v>
      </c>
      <c r="BH29" s="11">
        <f t="shared" si="39"/>
        <v>13935.483870967742</v>
      </c>
      <c r="BI29" s="31">
        <f t="shared" si="52"/>
        <v>174193.54838709679</v>
      </c>
      <c r="BJ29" s="11">
        <v>1747741.9354838727</v>
      </c>
      <c r="BK29" s="11">
        <f t="shared" si="40"/>
        <v>1048645.1612903236</v>
      </c>
      <c r="BL29" s="11">
        <f t="shared" si="41"/>
        <v>629187.09677419416</v>
      </c>
      <c r="BM29" s="11">
        <f t="shared" si="42"/>
        <v>384503.22580645198</v>
      </c>
      <c r="BN29" s="11">
        <f t="shared" si="43"/>
        <v>227206.45161290345</v>
      </c>
      <c r="BO29" s="11">
        <f t="shared" si="44"/>
        <v>139819.35483870981</v>
      </c>
      <c r="BP29" s="31">
        <f t="shared" si="53"/>
        <v>1747741.9354838727</v>
      </c>
    </row>
    <row r="30" spans="1:68" x14ac:dyDescent="0.25">
      <c r="A30" s="11">
        <v>54</v>
      </c>
      <c r="B30" s="11" t="s">
        <v>29</v>
      </c>
      <c r="C30" s="11">
        <v>2016</v>
      </c>
      <c r="D30" s="11">
        <v>7</v>
      </c>
      <c r="E30" s="11">
        <v>31</v>
      </c>
      <c r="F30" s="11">
        <v>989032.25806451589</v>
      </c>
      <c r="G30" s="11">
        <f t="shared" si="0"/>
        <v>593419.35483870946</v>
      </c>
      <c r="H30" s="11">
        <f t="shared" si="1"/>
        <v>356051.6129032257</v>
      </c>
      <c r="I30" s="11">
        <f t="shared" si="2"/>
        <v>217587.09677419349</v>
      </c>
      <c r="J30" s="11">
        <f t="shared" si="3"/>
        <v>128574.19354838708</v>
      </c>
      <c r="K30" s="11">
        <f t="shared" si="4"/>
        <v>79122.580645161273</v>
      </c>
      <c r="L30" s="31">
        <f t="shared" si="45"/>
        <v>2638416.2710293466</v>
      </c>
      <c r="M30" s="11">
        <v>102967.74193548394</v>
      </c>
      <c r="N30" s="11">
        <f t="shared" si="5"/>
        <v>61780.645161290362</v>
      </c>
      <c r="O30" s="11">
        <f t="shared" si="6"/>
        <v>37068.387096774219</v>
      </c>
      <c r="P30" s="11">
        <f t="shared" si="7"/>
        <v>22652.903225806465</v>
      </c>
      <c r="Q30" s="11">
        <f t="shared" si="8"/>
        <v>13385.806451612912</v>
      </c>
      <c r="R30" s="11">
        <f t="shared" si="9"/>
        <v>8237.4193548387157</v>
      </c>
      <c r="S30" s="31">
        <f t="shared" si="46"/>
        <v>954529.06335066643</v>
      </c>
      <c r="T30" s="11">
        <v>948387.09677419439</v>
      </c>
      <c r="U30" s="11">
        <f t="shared" si="10"/>
        <v>569032.25806451659</v>
      </c>
      <c r="V30" s="11">
        <f t="shared" si="11"/>
        <v>341419.35483870999</v>
      </c>
      <c r="W30" s="11">
        <f t="shared" si="12"/>
        <v>208645.16129032278</v>
      </c>
      <c r="X30" s="11">
        <f t="shared" si="13"/>
        <v>123290.32258064527</v>
      </c>
      <c r="Y30" s="11">
        <f t="shared" si="14"/>
        <v>75870.967741935558</v>
      </c>
      <c r="Z30" s="31">
        <f t="shared" si="47"/>
        <v>16497015.4011919</v>
      </c>
      <c r="AA30" s="11">
        <v>203225.806451613</v>
      </c>
      <c r="AB30" s="11">
        <f t="shared" si="15"/>
        <v>121935.48387096779</v>
      </c>
      <c r="AC30" s="11">
        <f t="shared" si="16"/>
        <v>73161.29032258068</v>
      </c>
      <c r="AD30" s="11">
        <f t="shared" si="17"/>
        <v>44709.677419354863</v>
      </c>
      <c r="AE30" s="11">
        <f t="shared" si="18"/>
        <v>26419.354838709689</v>
      </c>
      <c r="AF30" s="11">
        <f t="shared" si="19"/>
        <v>16258.064516129039</v>
      </c>
      <c r="AG30" s="31">
        <f t="shared" si="48"/>
        <v>527136.74696515803</v>
      </c>
      <c r="AH30" s="11">
        <v>5170967.7419354822</v>
      </c>
      <c r="AI30" s="11">
        <f t="shared" si="20"/>
        <v>3102580.6451612893</v>
      </c>
      <c r="AJ30" s="11">
        <f t="shared" si="21"/>
        <v>1861548.3870967736</v>
      </c>
      <c r="AK30" s="11">
        <f t="shared" si="22"/>
        <v>1137612.9032258061</v>
      </c>
      <c r="AL30" s="11">
        <f t="shared" si="23"/>
        <v>672225.80645161273</v>
      </c>
      <c r="AM30" s="11">
        <f t="shared" si="24"/>
        <v>413677.41935483861</v>
      </c>
      <c r="AN30" s="31">
        <f t="shared" si="49"/>
        <v>12237761.75284218</v>
      </c>
      <c r="AO30" s="11">
        <v>1664193.5483870956</v>
      </c>
      <c r="AP30" s="11">
        <f t="shared" si="25"/>
        <v>998516.12903225725</v>
      </c>
      <c r="AQ30" s="11">
        <f t="shared" si="26"/>
        <v>599109.67741935432</v>
      </c>
      <c r="AR30" s="11">
        <f t="shared" si="27"/>
        <v>366122.58064516104</v>
      </c>
      <c r="AS30" s="11">
        <f t="shared" si="28"/>
        <v>216345.16129032243</v>
      </c>
      <c r="AT30" s="11">
        <f t="shared" si="29"/>
        <v>133135.48387096764</v>
      </c>
      <c r="AU30" s="31">
        <f t="shared" si="50"/>
        <v>3827934.5355727756</v>
      </c>
      <c r="AV30" s="11">
        <v>948387.09677419439</v>
      </c>
      <c r="AW30" s="11">
        <f t="shared" si="30"/>
        <v>569032.25806451659</v>
      </c>
      <c r="AX30" s="11">
        <f t="shared" si="31"/>
        <v>341419.35483870999</v>
      </c>
      <c r="AY30" s="11">
        <f t="shared" si="32"/>
        <v>208645.16129032278</v>
      </c>
      <c r="AZ30" s="11">
        <f t="shared" si="33"/>
        <v>123290.32258064527</v>
      </c>
      <c r="BA30" s="11">
        <f t="shared" si="34"/>
        <v>75870.967741935558</v>
      </c>
      <c r="BB30" s="31">
        <f t="shared" si="51"/>
        <v>4157696.793820472</v>
      </c>
      <c r="BC30" s="11">
        <v>609677.41935483867</v>
      </c>
      <c r="BD30" s="11">
        <f t="shared" si="35"/>
        <v>365806.45161290321</v>
      </c>
      <c r="BE30" s="11">
        <f t="shared" si="36"/>
        <v>219483.87096774191</v>
      </c>
      <c r="BF30" s="11">
        <f t="shared" si="37"/>
        <v>134129.03225806452</v>
      </c>
      <c r="BG30" s="11">
        <f t="shared" si="38"/>
        <v>79258.06451612903</v>
      </c>
      <c r="BH30" s="11">
        <f t="shared" si="39"/>
        <v>48774.193548387091</v>
      </c>
      <c r="BI30" s="31">
        <f t="shared" si="52"/>
        <v>714193.54838709673</v>
      </c>
      <c r="BJ30" s="11">
        <v>6117096.7741935542</v>
      </c>
      <c r="BK30" s="11">
        <f t="shared" si="40"/>
        <v>3670258.0645161322</v>
      </c>
      <c r="BL30" s="11">
        <f t="shared" si="41"/>
        <v>2202154.8387096794</v>
      </c>
      <c r="BM30" s="11">
        <f t="shared" si="42"/>
        <v>1345761.290322582</v>
      </c>
      <c r="BN30" s="11">
        <f t="shared" si="43"/>
        <v>795222.58064516203</v>
      </c>
      <c r="BO30" s="11">
        <f t="shared" si="44"/>
        <v>489367.74193548434</v>
      </c>
      <c r="BP30" s="31">
        <f t="shared" si="53"/>
        <v>7165741.9354838775</v>
      </c>
    </row>
    <row r="31" spans="1:68" x14ac:dyDescent="0.25">
      <c r="A31" s="11">
        <v>55</v>
      </c>
      <c r="B31" s="11" t="s">
        <v>29</v>
      </c>
      <c r="C31" s="11">
        <v>2016</v>
      </c>
      <c r="D31" s="11">
        <v>7</v>
      </c>
      <c r="E31" s="11">
        <v>31</v>
      </c>
      <c r="F31" s="11">
        <v>989032.25806451589</v>
      </c>
      <c r="G31" s="11">
        <f t="shared" si="0"/>
        <v>593419.35483870946</v>
      </c>
      <c r="H31" s="11">
        <f t="shared" si="1"/>
        <v>356051.6129032257</v>
      </c>
      <c r="I31" s="11">
        <f t="shared" si="2"/>
        <v>217587.09677419349</v>
      </c>
      <c r="J31" s="11">
        <f t="shared" si="3"/>
        <v>128574.19354838708</v>
      </c>
      <c r="K31" s="11">
        <f t="shared" si="4"/>
        <v>79122.580645161273</v>
      </c>
      <c r="L31" s="31">
        <f t="shared" si="45"/>
        <v>2521664.0548185785</v>
      </c>
      <c r="M31" s="11">
        <v>102967.74193548394</v>
      </c>
      <c r="N31" s="11">
        <f t="shared" si="5"/>
        <v>61780.645161290362</v>
      </c>
      <c r="O31" s="11">
        <f t="shared" si="6"/>
        <v>37068.387096774219</v>
      </c>
      <c r="P31" s="11">
        <f t="shared" si="7"/>
        <v>22652.903225806465</v>
      </c>
      <c r="Q31" s="11">
        <f t="shared" si="8"/>
        <v>13385.806451612912</v>
      </c>
      <c r="R31" s="11">
        <f t="shared" si="9"/>
        <v>8237.4193548387157</v>
      </c>
      <c r="S31" s="31">
        <f t="shared" si="46"/>
        <v>650654.24931126682</v>
      </c>
      <c r="T31" s="11">
        <v>948387.09677419439</v>
      </c>
      <c r="U31" s="11">
        <f t="shared" si="10"/>
        <v>569032.25806451659</v>
      </c>
      <c r="V31" s="11">
        <f t="shared" si="11"/>
        <v>341419.35483870999</v>
      </c>
      <c r="W31" s="11">
        <f t="shared" si="12"/>
        <v>208645.16129032278</v>
      </c>
      <c r="X31" s="11">
        <f t="shared" si="13"/>
        <v>123290.32258064527</v>
      </c>
      <c r="Y31" s="11">
        <f t="shared" si="14"/>
        <v>75870.967741935558</v>
      </c>
      <c r="Z31" s="31">
        <f t="shared" si="47"/>
        <v>10413453.671126867</v>
      </c>
      <c r="AA31" s="11">
        <v>203225.806451613</v>
      </c>
      <c r="AB31" s="11">
        <f t="shared" si="15"/>
        <v>121935.48387096779</v>
      </c>
      <c r="AC31" s="11">
        <f t="shared" si="16"/>
        <v>73161.29032258068</v>
      </c>
      <c r="AD31" s="11">
        <f t="shared" si="17"/>
        <v>44709.677419354863</v>
      </c>
      <c r="AE31" s="11">
        <f t="shared" si="18"/>
        <v>26419.354838709689</v>
      </c>
      <c r="AF31" s="11">
        <f t="shared" si="19"/>
        <v>16258.064516129039</v>
      </c>
      <c r="AG31" s="31">
        <f t="shared" si="48"/>
        <v>511669.22663283895</v>
      </c>
      <c r="AH31" s="11">
        <v>5170967.7419354822</v>
      </c>
      <c r="AI31" s="11">
        <f t="shared" si="20"/>
        <v>3102580.6451612893</v>
      </c>
      <c r="AJ31" s="11">
        <f t="shared" si="21"/>
        <v>1861548.3870967736</v>
      </c>
      <c r="AK31" s="11">
        <f t="shared" si="22"/>
        <v>1137612.9032258061</v>
      </c>
      <c r="AL31" s="11">
        <f t="shared" si="23"/>
        <v>672225.80645161273</v>
      </c>
      <c r="AM31" s="11">
        <f t="shared" si="24"/>
        <v>413677.41935483861</v>
      </c>
      <c r="AN31" s="31">
        <f t="shared" si="49"/>
        <v>12297131.10478838</v>
      </c>
      <c r="AO31" s="11">
        <v>1664193.5483870956</v>
      </c>
      <c r="AP31" s="11">
        <f t="shared" si="25"/>
        <v>998516.12903225725</v>
      </c>
      <c r="AQ31" s="11">
        <f t="shared" si="26"/>
        <v>599109.67741935432</v>
      </c>
      <c r="AR31" s="11">
        <f t="shared" si="27"/>
        <v>366122.58064516104</v>
      </c>
      <c r="AS31" s="11">
        <f t="shared" si="28"/>
        <v>216345.16129032243</v>
      </c>
      <c r="AT31" s="11">
        <f t="shared" si="29"/>
        <v>133135.48387096764</v>
      </c>
      <c r="AU31" s="31">
        <f t="shared" si="50"/>
        <v>3893160.3702149377</v>
      </c>
      <c r="AV31" s="11">
        <v>948387.09677419439</v>
      </c>
      <c r="AW31" s="11">
        <f t="shared" si="30"/>
        <v>569032.25806451659</v>
      </c>
      <c r="AX31" s="11">
        <f t="shared" si="31"/>
        <v>341419.35483870999</v>
      </c>
      <c r="AY31" s="11">
        <f t="shared" si="32"/>
        <v>208645.16129032278</v>
      </c>
      <c r="AZ31" s="11">
        <f t="shared" si="33"/>
        <v>123290.32258064527</v>
      </c>
      <c r="BA31" s="11">
        <f t="shared" si="34"/>
        <v>75870.967741935558</v>
      </c>
      <c r="BB31" s="31">
        <f t="shared" si="51"/>
        <v>3349830.8507076846</v>
      </c>
      <c r="BC31" s="11">
        <v>609677.41935483867</v>
      </c>
      <c r="BD31" s="11">
        <f t="shared" si="35"/>
        <v>365806.45161290321</v>
      </c>
      <c r="BE31" s="11">
        <f t="shared" si="36"/>
        <v>219483.87096774191</v>
      </c>
      <c r="BF31" s="11">
        <f t="shared" si="37"/>
        <v>134129.03225806452</v>
      </c>
      <c r="BG31" s="11">
        <f t="shared" si="38"/>
        <v>79258.06451612903</v>
      </c>
      <c r="BH31" s="11">
        <f t="shared" si="39"/>
        <v>48774.193548387091</v>
      </c>
      <c r="BI31" s="31">
        <f t="shared" si="52"/>
        <v>1038193.5483870966</v>
      </c>
      <c r="BJ31" s="11">
        <v>6117096.7741935542</v>
      </c>
      <c r="BK31" s="11">
        <f t="shared" si="40"/>
        <v>3670258.0645161322</v>
      </c>
      <c r="BL31" s="11">
        <f t="shared" si="41"/>
        <v>2202154.8387096794</v>
      </c>
      <c r="BM31" s="11">
        <f t="shared" si="42"/>
        <v>1345761.290322582</v>
      </c>
      <c r="BN31" s="11">
        <f t="shared" si="43"/>
        <v>795222.58064516203</v>
      </c>
      <c r="BO31" s="11">
        <f t="shared" si="44"/>
        <v>489367.74193548434</v>
      </c>
      <c r="BP31" s="31">
        <f t="shared" si="53"/>
        <v>10416541.93548388</v>
      </c>
    </row>
    <row r="32" spans="1:68" x14ac:dyDescent="0.25">
      <c r="A32" s="11">
        <v>56</v>
      </c>
      <c r="B32" s="11" t="s">
        <v>29</v>
      </c>
      <c r="C32" s="11">
        <v>2016</v>
      </c>
      <c r="D32" s="11">
        <v>7</v>
      </c>
      <c r="E32" s="11">
        <v>31</v>
      </c>
      <c r="F32" s="11">
        <v>989032.25806451589</v>
      </c>
      <c r="G32" s="11">
        <f t="shared" si="0"/>
        <v>593419.35483870946</v>
      </c>
      <c r="H32" s="11">
        <f t="shared" si="1"/>
        <v>356051.6129032257</v>
      </c>
      <c r="I32" s="11">
        <f t="shared" si="2"/>
        <v>217587.09677419349</v>
      </c>
      <c r="J32" s="11">
        <f t="shared" si="3"/>
        <v>128574.19354838708</v>
      </c>
      <c r="K32" s="11">
        <f t="shared" si="4"/>
        <v>79122.580645161273</v>
      </c>
      <c r="L32" s="31">
        <f t="shared" si="45"/>
        <v>2448141.3134423988</v>
      </c>
      <c r="M32" s="11">
        <v>102967.74193548394</v>
      </c>
      <c r="N32" s="11">
        <f t="shared" si="5"/>
        <v>61780.645161290362</v>
      </c>
      <c r="O32" s="11">
        <f t="shared" si="6"/>
        <v>37068.387096774219</v>
      </c>
      <c r="P32" s="11">
        <f t="shared" si="7"/>
        <v>22652.903225806465</v>
      </c>
      <c r="Q32" s="11">
        <f t="shared" si="8"/>
        <v>13385.806451612912</v>
      </c>
      <c r="R32" s="11">
        <f t="shared" si="9"/>
        <v>8237.4193548387157</v>
      </c>
      <c r="S32" s="31">
        <f t="shared" si="46"/>
        <v>462251.4602818634</v>
      </c>
      <c r="T32" s="11">
        <v>948387.09677419439</v>
      </c>
      <c r="U32" s="11">
        <f t="shared" si="10"/>
        <v>569032.25806451659</v>
      </c>
      <c r="V32" s="11">
        <f t="shared" si="11"/>
        <v>341419.35483870999</v>
      </c>
      <c r="W32" s="11">
        <f t="shared" si="12"/>
        <v>208645.16129032278</v>
      </c>
      <c r="X32" s="11">
        <f t="shared" si="13"/>
        <v>123290.32258064527</v>
      </c>
      <c r="Y32" s="11">
        <f t="shared" si="14"/>
        <v>75870.967741935558</v>
      </c>
      <c r="Z32" s="31">
        <f t="shared" si="47"/>
        <v>6619513.7413900997</v>
      </c>
      <c r="AA32" s="11">
        <v>203225.806451613</v>
      </c>
      <c r="AB32" s="11">
        <f t="shared" si="15"/>
        <v>121935.48387096779</v>
      </c>
      <c r="AC32" s="11">
        <f t="shared" si="16"/>
        <v>73161.29032258068</v>
      </c>
      <c r="AD32" s="11">
        <f t="shared" si="17"/>
        <v>44709.677419354863</v>
      </c>
      <c r="AE32" s="11">
        <f t="shared" si="18"/>
        <v>26419.354838709689</v>
      </c>
      <c r="AF32" s="11">
        <f t="shared" si="19"/>
        <v>16258.064516129039</v>
      </c>
      <c r="AG32" s="31">
        <f t="shared" si="48"/>
        <v>499579.95631304604</v>
      </c>
      <c r="AH32" s="11">
        <v>5170967.7419354822</v>
      </c>
      <c r="AI32" s="11">
        <f t="shared" si="20"/>
        <v>3102580.6451612893</v>
      </c>
      <c r="AJ32" s="11">
        <f t="shared" si="21"/>
        <v>1861548.3870967736</v>
      </c>
      <c r="AK32" s="11">
        <f t="shared" si="22"/>
        <v>1137612.9032258061</v>
      </c>
      <c r="AL32" s="11">
        <f t="shared" si="23"/>
        <v>672225.80645161273</v>
      </c>
      <c r="AM32" s="11">
        <f t="shared" si="24"/>
        <v>413677.41935483861</v>
      </c>
      <c r="AN32" s="31">
        <f t="shared" si="49"/>
        <v>12325762.961025352</v>
      </c>
      <c r="AO32" s="11">
        <v>1664193.5483870956</v>
      </c>
      <c r="AP32" s="11">
        <f t="shared" si="25"/>
        <v>998516.12903225725</v>
      </c>
      <c r="AQ32" s="11">
        <f t="shared" si="26"/>
        <v>599109.67741935432</v>
      </c>
      <c r="AR32" s="11">
        <f t="shared" si="27"/>
        <v>366122.58064516104</v>
      </c>
      <c r="AS32" s="11">
        <f t="shared" si="28"/>
        <v>216345.16129032243</v>
      </c>
      <c r="AT32" s="11">
        <f t="shared" si="29"/>
        <v>133135.48387096764</v>
      </c>
      <c r="AU32" s="31">
        <f t="shared" si="50"/>
        <v>3932400.9838040629</v>
      </c>
      <c r="AV32" s="11">
        <v>948387.09677419439</v>
      </c>
      <c r="AW32" s="11">
        <f t="shared" si="30"/>
        <v>569032.25806451659</v>
      </c>
      <c r="AX32" s="11">
        <f t="shared" si="31"/>
        <v>341419.35483870999</v>
      </c>
      <c r="AY32" s="11">
        <f t="shared" si="32"/>
        <v>208645.16129032278</v>
      </c>
      <c r="AZ32" s="11">
        <f t="shared" si="33"/>
        <v>123290.32258064527</v>
      </c>
      <c r="BA32" s="11">
        <f t="shared" si="34"/>
        <v>75870.967741935558</v>
      </c>
      <c r="BB32" s="31">
        <f t="shared" si="51"/>
        <v>2845395.1034530308</v>
      </c>
      <c r="BC32" s="11">
        <v>609677.41935483867</v>
      </c>
      <c r="BD32" s="11">
        <f t="shared" si="35"/>
        <v>365806.45161290321</v>
      </c>
      <c r="BE32" s="11">
        <f t="shared" si="36"/>
        <v>219483.87096774191</v>
      </c>
      <c r="BF32" s="11">
        <f t="shared" si="37"/>
        <v>134129.03225806452</v>
      </c>
      <c r="BG32" s="11">
        <f t="shared" si="38"/>
        <v>79258.06451612903</v>
      </c>
      <c r="BH32" s="11">
        <f t="shared" si="39"/>
        <v>48774.193548387091</v>
      </c>
      <c r="BI32" s="31">
        <f t="shared" si="52"/>
        <v>1233290.3225806449</v>
      </c>
      <c r="BJ32" s="11">
        <v>6117096.7741935542</v>
      </c>
      <c r="BK32" s="11">
        <f t="shared" si="40"/>
        <v>3670258.0645161322</v>
      </c>
      <c r="BL32" s="11">
        <f t="shared" si="41"/>
        <v>2202154.8387096794</v>
      </c>
      <c r="BM32" s="11">
        <f t="shared" si="42"/>
        <v>1345761.290322582</v>
      </c>
      <c r="BN32" s="11">
        <f t="shared" si="43"/>
        <v>795222.58064516203</v>
      </c>
      <c r="BO32" s="11">
        <f t="shared" si="44"/>
        <v>489367.74193548434</v>
      </c>
      <c r="BP32" s="31">
        <f t="shared" si="53"/>
        <v>12374012.903225817</v>
      </c>
    </row>
    <row r="33" spans="1:68" x14ac:dyDescent="0.25">
      <c r="A33" s="11">
        <v>57</v>
      </c>
      <c r="B33" s="11" t="s">
        <v>29</v>
      </c>
      <c r="C33" s="11">
        <v>2016</v>
      </c>
      <c r="D33" s="11">
        <v>7</v>
      </c>
      <c r="E33" s="11">
        <v>31</v>
      </c>
      <c r="F33" s="11">
        <v>989032.25806451589</v>
      </c>
      <c r="G33" s="11">
        <f t="shared" si="0"/>
        <v>593419.35483870946</v>
      </c>
      <c r="H33" s="11">
        <f t="shared" si="1"/>
        <v>356051.6129032257</v>
      </c>
      <c r="I33" s="11">
        <f t="shared" si="2"/>
        <v>217587.09677419349</v>
      </c>
      <c r="J33" s="11">
        <f t="shared" si="3"/>
        <v>128574.19354838708</v>
      </c>
      <c r="K33" s="11">
        <f t="shared" si="4"/>
        <v>79122.580645161273</v>
      </c>
      <c r="L33" s="31">
        <f t="shared" si="45"/>
        <v>2403502.5061782897</v>
      </c>
      <c r="M33" s="11">
        <v>102967.74193548394</v>
      </c>
      <c r="N33" s="11">
        <f t="shared" si="5"/>
        <v>61780.645161290362</v>
      </c>
      <c r="O33" s="11">
        <f t="shared" si="6"/>
        <v>37068.387096774219</v>
      </c>
      <c r="P33" s="11">
        <f t="shared" si="7"/>
        <v>22652.903225806465</v>
      </c>
      <c r="Q33" s="11">
        <f t="shared" si="8"/>
        <v>13385.806451612912</v>
      </c>
      <c r="R33" s="11">
        <f t="shared" si="9"/>
        <v>8237.4193548387157</v>
      </c>
      <c r="S33" s="31">
        <f t="shared" si="46"/>
        <v>347864.05265686836</v>
      </c>
      <c r="T33" s="11">
        <v>948387.09677419439</v>
      </c>
      <c r="U33" s="11">
        <f t="shared" si="10"/>
        <v>569032.25806451659</v>
      </c>
      <c r="V33" s="11">
        <f t="shared" si="11"/>
        <v>341419.35483870999</v>
      </c>
      <c r="W33" s="11">
        <f t="shared" si="12"/>
        <v>208645.16129032278</v>
      </c>
      <c r="X33" s="11">
        <f t="shared" si="13"/>
        <v>123290.32258064527</v>
      </c>
      <c r="Y33" s="11">
        <f t="shared" si="14"/>
        <v>75870.967741935558</v>
      </c>
      <c r="Z33" s="31">
        <f t="shared" si="47"/>
        <v>4316050.2126213461</v>
      </c>
      <c r="AA33" s="11">
        <v>203225.806451613</v>
      </c>
      <c r="AB33" s="11">
        <f t="shared" si="15"/>
        <v>121935.48387096779</v>
      </c>
      <c r="AC33" s="11">
        <f t="shared" si="16"/>
        <v>73161.29032258068</v>
      </c>
      <c r="AD33" s="11">
        <f t="shared" si="17"/>
        <v>44709.677419354863</v>
      </c>
      <c r="AE33" s="11">
        <f t="shared" si="18"/>
        <v>26419.354838709689</v>
      </c>
      <c r="AF33" s="11">
        <f t="shared" si="19"/>
        <v>16258.064516129039</v>
      </c>
      <c r="AG33" s="31">
        <f t="shared" si="48"/>
        <v>492240.04219031456</v>
      </c>
      <c r="AH33" s="11">
        <v>5170967.7419354822</v>
      </c>
      <c r="AI33" s="11">
        <f t="shared" si="20"/>
        <v>3102580.6451612893</v>
      </c>
      <c r="AJ33" s="11">
        <f t="shared" si="21"/>
        <v>1861548.3870967736</v>
      </c>
      <c r="AK33" s="11">
        <f t="shared" si="22"/>
        <v>1137612.9032258061</v>
      </c>
      <c r="AL33" s="11">
        <f t="shared" si="23"/>
        <v>672225.80645161273</v>
      </c>
      <c r="AM33" s="11">
        <f t="shared" si="24"/>
        <v>413677.41935483861</v>
      </c>
      <c r="AN33" s="31">
        <f t="shared" si="49"/>
        <v>12343146.588026367</v>
      </c>
      <c r="AO33" s="11">
        <v>1664193.5483870956</v>
      </c>
      <c r="AP33" s="11">
        <f t="shared" si="25"/>
        <v>998516.12903225725</v>
      </c>
      <c r="AQ33" s="11">
        <f t="shared" si="26"/>
        <v>599109.67741935432</v>
      </c>
      <c r="AR33" s="11">
        <f t="shared" si="27"/>
        <v>366122.58064516104</v>
      </c>
      <c r="AS33" s="11">
        <f t="shared" si="28"/>
        <v>216345.16129032243</v>
      </c>
      <c r="AT33" s="11">
        <f t="shared" si="29"/>
        <v>133135.48387096764</v>
      </c>
      <c r="AU33" s="31">
        <f t="shared" si="50"/>
        <v>3956225.6420546039</v>
      </c>
      <c r="AV33" s="11">
        <v>948387.09677419439</v>
      </c>
      <c r="AW33" s="11">
        <f t="shared" si="30"/>
        <v>569032.25806451659</v>
      </c>
      <c r="AX33" s="11">
        <f t="shared" si="31"/>
        <v>341419.35483870999</v>
      </c>
      <c r="AY33" s="11">
        <f t="shared" si="32"/>
        <v>208645.16129032278</v>
      </c>
      <c r="AZ33" s="11">
        <f t="shared" si="33"/>
        <v>123290.32258064527</v>
      </c>
      <c r="BA33" s="11">
        <f t="shared" si="34"/>
        <v>75870.967741935558</v>
      </c>
      <c r="BB33" s="31">
        <f t="shared" si="51"/>
        <v>2539130.5426198477</v>
      </c>
      <c r="BC33" s="11">
        <v>609677.41935483867</v>
      </c>
      <c r="BD33" s="11">
        <f t="shared" si="35"/>
        <v>365806.45161290321</v>
      </c>
      <c r="BE33" s="11">
        <f t="shared" si="36"/>
        <v>219483.87096774191</v>
      </c>
      <c r="BF33" s="11">
        <f t="shared" si="37"/>
        <v>134129.03225806452</v>
      </c>
      <c r="BG33" s="11">
        <f t="shared" si="38"/>
        <v>79258.06451612903</v>
      </c>
      <c r="BH33" s="11">
        <f t="shared" si="39"/>
        <v>48774.193548387091</v>
      </c>
      <c r="BI33" s="31">
        <f t="shared" si="52"/>
        <v>1351741.9354838708</v>
      </c>
      <c r="BJ33" s="11">
        <v>6117096.7741935542</v>
      </c>
      <c r="BK33" s="11">
        <f t="shared" si="40"/>
        <v>3670258.0645161322</v>
      </c>
      <c r="BL33" s="11">
        <f t="shared" si="41"/>
        <v>2202154.8387096794</v>
      </c>
      <c r="BM33" s="11">
        <f t="shared" si="42"/>
        <v>1345761.290322582</v>
      </c>
      <c r="BN33" s="11">
        <f t="shared" si="43"/>
        <v>795222.58064516203</v>
      </c>
      <c r="BO33" s="11">
        <f t="shared" si="44"/>
        <v>489367.74193548434</v>
      </c>
      <c r="BP33" s="31">
        <f t="shared" si="53"/>
        <v>13562477.419354849</v>
      </c>
    </row>
    <row r="34" spans="1:68" x14ac:dyDescent="0.25">
      <c r="A34" s="11">
        <v>58</v>
      </c>
      <c r="B34" s="11" t="s">
        <v>29</v>
      </c>
      <c r="C34" s="11">
        <v>2016</v>
      </c>
      <c r="D34" s="11">
        <v>7</v>
      </c>
      <c r="E34" s="11">
        <v>31</v>
      </c>
      <c r="F34" s="11">
        <v>676326.38130240212</v>
      </c>
      <c r="G34" s="11">
        <f t="shared" si="0"/>
        <v>405795.82878144126</v>
      </c>
      <c r="H34" s="11">
        <f t="shared" si="1"/>
        <v>243477.49726886477</v>
      </c>
      <c r="I34" s="11">
        <f t="shared" si="2"/>
        <v>148791.80388652848</v>
      </c>
      <c r="J34" s="11">
        <f t="shared" si="3"/>
        <v>87922.429569312284</v>
      </c>
      <c r="K34" s="11">
        <f t="shared" si="4"/>
        <v>54106.110504192169</v>
      </c>
      <c r="L34" s="31">
        <f t="shared" si="45"/>
        <v>2064210.2809721113</v>
      </c>
      <c r="M34" s="11">
        <v>410430.57777394657</v>
      </c>
      <c r="N34" s="11">
        <f t="shared" si="5"/>
        <v>246258.34666436794</v>
      </c>
      <c r="O34" s="11">
        <f t="shared" si="6"/>
        <v>147755.00799862077</v>
      </c>
      <c r="P34" s="11">
        <f t="shared" si="7"/>
        <v>90294.727110268243</v>
      </c>
      <c r="Q34" s="11">
        <f t="shared" si="8"/>
        <v>53355.975110613057</v>
      </c>
      <c r="R34" s="11">
        <f t="shared" si="9"/>
        <v>32834.446221915729</v>
      </c>
      <c r="S34" s="31">
        <f t="shared" si="46"/>
        <v>587199.09424809134</v>
      </c>
      <c r="T34" s="11">
        <v>2561460.8310718937</v>
      </c>
      <c r="U34" s="11">
        <f t="shared" si="10"/>
        <v>1536876.4986431361</v>
      </c>
      <c r="V34" s="11">
        <f t="shared" si="11"/>
        <v>922125.89918588172</v>
      </c>
      <c r="W34" s="11">
        <f t="shared" si="12"/>
        <v>563521.38283581659</v>
      </c>
      <c r="X34" s="11">
        <f t="shared" si="13"/>
        <v>332989.90803934616</v>
      </c>
      <c r="Y34" s="11">
        <f t="shared" si="14"/>
        <v>204916.8664857515</v>
      </c>
      <c r="Z34" s="31">
        <f t="shared" si="47"/>
        <v>4557208.1687553041</v>
      </c>
      <c r="AA34" s="11">
        <v>152502.11776953697</v>
      </c>
      <c r="AB34" s="11">
        <f t="shared" si="15"/>
        <v>91501.270661722185</v>
      </c>
      <c r="AC34" s="11">
        <f t="shared" si="16"/>
        <v>54900.762397033308</v>
      </c>
      <c r="AD34" s="11">
        <f t="shared" si="17"/>
        <v>33550.465909298131</v>
      </c>
      <c r="AE34" s="11">
        <f t="shared" si="18"/>
        <v>19825.275310039808</v>
      </c>
      <c r="AF34" s="11">
        <f t="shared" si="19"/>
        <v>12200.169421562958</v>
      </c>
      <c r="AG34" s="31">
        <f t="shared" si="48"/>
        <v>437144.78700867062</v>
      </c>
      <c r="AH34" s="11">
        <v>4854371.6675867178</v>
      </c>
      <c r="AI34" s="11">
        <f t="shared" si="20"/>
        <v>2912623.0005520307</v>
      </c>
      <c r="AJ34" s="11">
        <f t="shared" si="21"/>
        <v>1747573.8003312184</v>
      </c>
      <c r="AK34" s="11">
        <f t="shared" si="22"/>
        <v>1067961.7668690779</v>
      </c>
      <c r="AL34" s="11">
        <f t="shared" si="23"/>
        <v>631068.31678627338</v>
      </c>
      <c r="AM34" s="11">
        <f t="shared" si="24"/>
        <v>388349.73340693745</v>
      </c>
      <c r="AN34" s="31">
        <f t="shared" si="49"/>
        <v>12036903.997406151</v>
      </c>
      <c r="AO34" s="11">
        <v>1575332.0822882636</v>
      </c>
      <c r="AP34" s="11">
        <f t="shared" si="25"/>
        <v>945199.24937295809</v>
      </c>
      <c r="AQ34" s="11">
        <f t="shared" si="26"/>
        <v>567119.54962377483</v>
      </c>
      <c r="AR34" s="11">
        <f t="shared" si="27"/>
        <v>346573.05810341798</v>
      </c>
      <c r="AS34" s="11">
        <f t="shared" si="28"/>
        <v>204793.17069747427</v>
      </c>
      <c r="AT34" s="11">
        <f t="shared" si="29"/>
        <v>126026.5665830611</v>
      </c>
      <c r="AU34" s="31">
        <f t="shared" si="50"/>
        <v>3881553.8621196966</v>
      </c>
      <c r="AV34" s="11">
        <v>1143821.0585587465</v>
      </c>
      <c r="AW34" s="11">
        <f t="shared" si="30"/>
        <v>686292.63513524784</v>
      </c>
      <c r="AX34" s="11">
        <f t="shared" si="31"/>
        <v>411775.5810811487</v>
      </c>
      <c r="AY34" s="11">
        <f t="shared" si="32"/>
        <v>251640.63288292423</v>
      </c>
      <c r="AZ34" s="11">
        <f t="shared" si="33"/>
        <v>148696.73761263705</v>
      </c>
      <c r="BA34" s="11">
        <f t="shared" si="34"/>
        <v>91505.684684699721</v>
      </c>
      <c r="BB34" s="31">
        <f t="shared" si="51"/>
        <v>2552156.9350846363</v>
      </c>
      <c r="BC34" s="11">
        <v>87096.774193548394</v>
      </c>
      <c r="BD34" s="11">
        <f t="shared" si="35"/>
        <v>52258.064516129038</v>
      </c>
      <c r="BE34" s="11">
        <f t="shared" si="36"/>
        <v>31354.83870967742</v>
      </c>
      <c r="BF34" s="11">
        <f t="shared" si="37"/>
        <v>19161.290322580648</v>
      </c>
      <c r="BG34" s="11">
        <f t="shared" si="38"/>
        <v>11322.580645161292</v>
      </c>
      <c r="BH34" s="11">
        <f t="shared" si="39"/>
        <v>6967.7419354838712</v>
      </c>
      <c r="BI34" s="31">
        <f t="shared" si="52"/>
        <v>899709.67741935491</v>
      </c>
      <c r="BJ34" s="11">
        <v>873870.96774193633</v>
      </c>
      <c r="BK34" s="11">
        <f t="shared" si="40"/>
        <v>524322.5806451618</v>
      </c>
      <c r="BL34" s="11">
        <f t="shared" si="41"/>
        <v>314593.54838709708</v>
      </c>
      <c r="BM34" s="11">
        <f t="shared" si="42"/>
        <v>192251.61290322599</v>
      </c>
      <c r="BN34" s="11">
        <f t="shared" si="43"/>
        <v>113603.22580645172</v>
      </c>
      <c r="BO34" s="11">
        <f t="shared" si="44"/>
        <v>69909.677419354906</v>
      </c>
      <c r="BP34" s="31">
        <f t="shared" si="53"/>
        <v>9027087.0967742018</v>
      </c>
    </row>
    <row r="35" spans="1:68" x14ac:dyDescent="0.25">
      <c r="A35" s="11">
        <v>59</v>
      </c>
      <c r="B35" s="11" t="s">
        <v>30</v>
      </c>
      <c r="C35" s="11">
        <v>2016</v>
      </c>
      <c r="D35" s="11">
        <v>7</v>
      </c>
      <c r="E35" s="11">
        <v>29</v>
      </c>
      <c r="F35" s="11">
        <v>624208.73517538328</v>
      </c>
      <c r="G35" s="11">
        <f t="shared" si="0"/>
        <v>374525.24110522994</v>
      </c>
      <c r="H35" s="11">
        <f t="shared" si="1"/>
        <v>224715.14466313797</v>
      </c>
      <c r="I35" s="11">
        <f t="shared" si="2"/>
        <v>137325.92173858432</v>
      </c>
      <c r="J35" s="11">
        <f t="shared" si="3"/>
        <v>81147.135572799831</v>
      </c>
      <c r="K35" s="11">
        <f t="shared" si="4"/>
        <v>49936.698814030664</v>
      </c>
      <c r="L35" s="31">
        <f t="shared" si="45"/>
        <v>1811340.0478277921</v>
      </c>
      <c r="M35" s="11">
        <v>461674.3837470237</v>
      </c>
      <c r="N35" s="11">
        <f t="shared" si="5"/>
        <v>277004.63024821423</v>
      </c>
      <c r="O35" s="11">
        <f t="shared" si="6"/>
        <v>166202.77814892854</v>
      </c>
      <c r="P35" s="11">
        <f t="shared" si="7"/>
        <v>101568.36442434521</v>
      </c>
      <c r="Q35" s="11">
        <f t="shared" si="8"/>
        <v>60017.669887113087</v>
      </c>
      <c r="R35" s="11">
        <f t="shared" si="9"/>
        <v>36933.950699761896</v>
      </c>
      <c r="S35" s="31">
        <f t="shared" si="46"/>
        <v>789277.24654042395</v>
      </c>
      <c r="T35" s="11">
        <v>2830306.4534548433</v>
      </c>
      <c r="U35" s="11">
        <f t="shared" si="10"/>
        <v>1698183.872072906</v>
      </c>
      <c r="V35" s="11">
        <f t="shared" si="11"/>
        <v>1018910.3232437435</v>
      </c>
      <c r="W35" s="11">
        <f t="shared" si="12"/>
        <v>622667.4197600655</v>
      </c>
      <c r="X35" s="11">
        <f t="shared" si="13"/>
        <v>367939.83894912963</v>
      </c>
      <c r="Y35" s="11">
        <f t="shared" si="14"/>
        <v>226424.51627638747</v>
      </c>
      <c r="Z35" s="31">
        <f t="shared" si="47"/>
        <v>5116408.7585495925</v>
      </c>
      <c r="AA35" s="11">
        <v>144048.16965585764</v>
      </c>
      <c r="AB35" s="11">
        <f t="shared" si="15"/>
        <v>86428.901793514582</v>
      </c>
      <c r="AC35" s="11">
        <f t="shared" si="16"/>
        <v>51857.341076108751</v>
      </c>
      <c r="AD35" s="11">
        <f t="shared" si="17"/>
        <v>31690.597324288679</v>
      </c>
      <c r="AE35" s="11">
        <f t="shared" si="18"/>
        <v>18726.262055261494</v>
      </c>
      <c r="AF35" s="11">
        <f t="shared" si="19"/>
        <v>11523.853572468612</v>
      </c>
      <c r="AG35" s="31">
        <f t="shared" si="48"/>
        <v>396097.82741435408</v>
      </c>
      <c r="AH35" s="11">
        <v>4801605.6551952567</v>
      </c>
      <c r="AI35" s="11">
        <f t="shared" si="20"/>
        <v>2880963.393117154</v>
      </c>
      <c r="AJ35" s="11">
        <f t="shared" si="21"/>
        <v>1728578.0358702925</v>
      </c>
      <c r="AK35" s="11">
        <f t="shared" si="22"/>
        <v>1056353.2441429566</v>
      </c>
      <c r="AL35" s="11">
        <f t="shared" si="23"/>
        <v>624208.73517538339</v>
      </c>
      <c r="AM35" s="11">
        <f t="shared" si="24"/>
        <v>384128.45241562056</v>
      </c>
      <c r="AN35" s="31">
        <f t="shared" si="49"/>
        <v>11799293.171876319</v>
      </c>
      <c r="AO35" s="11">
        <v>1560521.8379384584</v>
      </c>
      <c r="AP35" s="11">
        <f t="shared" si="25"/>
        <v>936313.10276307503</v>
      </c>
      <c r="AQ35" s="11">
        <f t="shared" si="26"/>
        <v>561787.86165784497</v>
      </c>
      <c r="AR35" s="11">
        <f t="shared" si="27"/>
        <v>343314.80434646085</v>
      </c>
      <c r="AS35" s="11">
        <f t="shared" si="28"/>
        <v>202867.83893199961</v>
      </c>
      <c r="AT35" s="11">
        <f t="shared" si="29"/>
        <v>124841.74703507668</v>
      </c>
      <c r="AU35" s="31">
        <f t="shared" si="50"/>
        <v>3820433.990537222</v>
      </c>
      <c r="AV35" s="11">
        <v>1176393.3855228384</v>
      </c>
      <c r="AW35" s="11">
        <f t="shared" si="30"/>
        <v>705836.03131370305</v>
      </c>
      <c r="AX35" s="11">
        <f t="shared" si="31"/>
        <v>423501.61878822185</v>
      </c>
      <c r="AY35" s="11">
        <f t="shared" si="32"/>
        <v>258806.54481502445</v>
      </c>
      <c r="AZ35" s="11">
        <f t="shared" si="33"/>
        <v>152931.14011796901</v>
      </c>
      <c r="BA35" s="11">
        <f t="shared" si="34"/>
        <v>94111.470841827075</v>
      </c>
      <c r="BB35" s="31">
        <f t="shared" si="51"/>
        <v>2611911.8271097001</v>
      </c>
      <c r="BC35" s="11">
        <v>0</v>
      </c>
      <c r="BD35" s="11">
        <f t="shared" si="35"/>
        <v>0</v>
      </c>
      <c r="BE35" s="11">
        <f t="shared" si="36"/>
        <v>0</v>
      </c>
      <c r="BF35" s="11">
        <f t="shared" si="37"/>
        <v>0</v>
      </c>
      <c r="BG35" s="11">
        <f t="shared" si="38"/>
        <v>0</v>
      </c>
      <c r="BH35" s="11">
        <f t="shared" si="39"/>
        <v>0</v>
      </c>
      <c r="BI35" s="31">
        <f t="shared" si="52"/>
        <v>533903.22580645164</v>
      </c>
      <c r="BJ35" s="11">
        <v>0</v>
      </c>
      <c r="BK35" s="11">
        <f t="shared" si="40"/>
        <v>0</v>
      </c>
      <c r="BL35" s="11">
        <f t="shared" si="41"/>
        <v>0</v>
      </c>
      <c r="BM35" s="11">
        <f t="shared" si="42"/>
        <v>0</v>
      </c>
      <c r="BN35" s="11">
        <f t="shared" si="43"/>
        <v>0</v>
      </c>
      <c r="BO35" s="11">
        <f t="shared" si="44"/>
        <v>0</v>
      </c>
      <c r="BP35" s="31">
        <f t="shared" si="53"/>
        <v>5356829.0322580691</v>
      </c>
    </row>
    <row r="36" spans="1:68" x14ac:dyDescent="0.25">
      <c r="A36" s="11">
        <v>60</v>
      </c>
      <c r="B36" s="11" t="s">
        <v>30</v>
      </c>
      <c r="C36" s="11">
        <v>2016</v>
      </c>
      <c r="D36" s="11">
        <v>7</v>
      </c>
      <c r="E36" s="11">
        <v>29</v>
      </c>
      <c r="F36" s="11">
        <v>624208.73517538328</v>
      </c>
      <c r="G36" s="11">
        <f t="shared" si="0"/>
        <v>374525.24110522994</v>
      </c>
      <c r="H36" s="11">
        <f t="shared" si="1"/>
        <v>224715.14466313797</v>
      </c>
      <c r="I36" s="11">
        <f t="shared" si="2"/>
        <v>137325.92173858432</v>
      </c>
      <c r="J36" s="11">
        <f t="shared" si="3"/>
        <v>81147.135572799831</v>
      </c>
      <c r="K36" s="11">
        <f t="shared" si="4"/>
        <v>49936.698814030664</v>
      </c>
      <c r="L36" s="31">
        <f t="shared" si="45"/>
        <v>1667495.3445172198</v>
      </c>
      <c r="M36" s="11">
        <v>461674.3837470237</v>
      </c>
      <c r="N36" s="11">
        <f t="shared" si="5"/>
        <v>277004.63024821423</v>
      </c>
      <c r="O36" s="11">
        <f t="shared" si="6"/>
        <v>166202.77814892854</v>
      </c>
      <c r="P36" s="11">
        <f t="shared" si="7"/>
        <v>101568.36442434521</v>
      </c>
      <c r="Q36" s="11">
        <f t="shared" si="8"/>
        <v>60017.669887113087</v>
      </c>
      <c r="R36" s="11">
        <f t="shared" si="9"/>
        <v>36933.950699761896</v>
      </c>
      <c r="S36" s="31">
        <f t="shared" si="46"/>
        <v>930710.15102611668</v>
      </c>
      <c r="T36" s="11">
        <v>2830306.4534548433</v>
      </c>
      <c r="U36" s="11">
        <f t="shared" si="10"/>
        <v>1698183.872072906</v>
      </c>
      <c r="V36" s="11">
        <f t="shared" si="11"/>
        <v>1018910.3232437435</v>
      </c>
      <c r="W36" s="11">
        <f t="shared" si="12"/>
        <v>622667.4197600655</v>
      </c>
      <c r="X36" s="11">
        <f t="shared" si="13"/>
        <v>367939.83894912963</v>
      </c>
      <c r="Y36" s="11">
        <f t="shared" si="14"/>
        <v>226424.51627638747</v>
      </c>
      <c r="Z36" s="31">
        <f t="shared" si="47"/>
        <v>5858422.6763265338</v>
      </c>
      <c r="AA36" s="11">
        <v>144048.16965585764</v>
      </c>
      <c r="AB36" s="11">
        <f t="shared" si="15"/>
        <v>86428.901793514582</v>
      </c>
      <c r="AC36" s="11">
        <f t="shared" si="16"/>
        <v>51857.341076108751</v>
      </c>
      <c r="AD36" s="11">
        <f t="shared" si="17"/>
        <v>31690.597324288679</v>
      </c>
      <c r="AE36" s="11">
        <f t="shared" si="18"/>
        <v>18726.262055261494</v>
      </c>
      <c r="AF36" s="11">
        <f t="shared" si="19"/>
        <v>11523.853572468612</v>
      </c>
      <c r="AG36" s="31">
        <f t="shared" si="48"/>
        <v>372764.93062059907</v>
      </c>
      <c r="AH36" s="11">
        <v>4801605.6551952567</v>
      </c>
      <c r="AI36" s="11">
        <f t="shared" si="20"/>
        <v>2880963.393117154</v>
      </c>
      <c r="AJ36" s="11">
        <f t="shared" si="21"/>
        <v>1728578.0358702925</v>
      </c>
      <c r="AK36" s="11">
        <f t="shared" si="22"/>
        <v>1056353.2441429566</v>
      </c>
      <c r="AL36" s="11">
        <f t="shared" si="23"/>
        <v>624208.73517538339</v>
      </c>
      <c r="AM36" s="11">
        <f t="shared" si="24"/>
        <v>384128.45241562056</v>
      </c>
      <c r="AN36" s="31">
        <f t="shared" si="49"/>
        <v>11653658.977675887</v>
      </c>
      <c r="AO36" s="11">
        <v>1560521.8379384584</v>
      </c>
      <c r="AP36" s="11">
        <f t="shared" si="25"/>
        <v>936313.10276307503</v>
      </c>
      <c r="AQ36" s="11">
        <f t="shared" si="26"/>
        <v>561787.86165784497</v>
      </c>
      <c r="AR36" s="11">
        <f t="shared" si="27"/>
        <v>343314.80434646085</v>
      </c>
      <c r="AS36" s="11">
        <f t="shared" si="28"/>
        <v>202867.83893199961</v>
      </c>
      <c r="AT36" s="11">
        <f t="shared" si="29"/>
        <v>124841.74703507668</v>
      </c>
      <c r="AU36" s="31">
        <f t="shared" si="50"/>
        <v>3779557.7161317598</v>
      </c>
      <c r="AV36" s="11">
        <v>1176393.3855228384</v>
      </c>
      <c r="AW36" s="11">
        <f t="shared" si="30"/>
        <v>705836.03131370305</v>
      </c>
      <c r="AX36" s="11">
        <f t="shared" si="31"/>
        <v>423501.61878822185</v>
      </c>
      <c r="AY36" s="11">
        <f t="shared" si="32"/>
        <v>258806.54481502445</v>
      </c>
      <c r="AZ36" s="11">
        <f t="shared" si="33"/>
        <v>152931.14011796901</v>
      </c>
      <c r="BA36" s="11">
        <f t="shared" si="34"/>
        <v>94111.470841827075</v>
      </c>
      <c r="BB36" s="31">
        <f t="shared" si="51"/>
        <v>2701811.4495305941</v>
      </c>
      <c r="BC36" s="11">
        <v>0</v>
      </c>
      <c r="BD36" s="11">
        <f t="shared" si="35"/>
        <v>0</v>
      </c>
      <c r="BE36" s="11">
        <f t="shared" si="36"/>
        <v>0</v>
      </c>
      <c r="BF36" s="11">
        <f t="shared" si="37"/>
        <v>0</v>
      </c>
      <c r="BG36" s="11">
        <f t="shared" si="38"/>
        <v>0</v>
      </c>
      <c r="BH36" s="11">
        <f t="shared" si="39"/>
        <v>0</v>
      </c>
      <c r="BI36" s="31">
        <f t="shared" si="52"/>
        <v>293516.12903225806</v>
      </c>
      <c r="BJ36" s="11">
        <v>0</v>
      </c>
      <c r="BK36" s="11">
        <f t="shared" si="40"/>
        <v>0</v>
      </c>
      <c r="BL36" s="11">
        <f t="shared" si="41"/>
        <v>0</v>
      </c>
      <c r="BM36" s="11">
        <f t="shared" si="42"/>
        <v>0</v>
      </c>
      <c r="BN36" s="11">
        <f t="shared" si="43"/>
        <v>0</v>
      </c>
      <c r="BO36" s="11">
        <f t="shared" si="44"/>
        <v>0</v>
      </c>
      <c r="BP36" s="31">
        <f t="shared" si="53"/>
        <v>2944945.1612903252</v>
      </c>
    </row>
    <row r="37" spans="1:68" x14ac:dyDescent="0.25">
      <c r="A37" s="11">
        <v>61</v>
      </c>
      <c r="B37" s="11" t="s">
        <v>30</v>
      </c>
      <c r="C37" s="11">
        <v>2016</v>
      </c>
      <c r="D37" s="11">
        <v>7</v>
      </c>
      <c r="E37" s="11">
        <v>29</v>
      </c>
      <c r="F37" s="11">
        <v>624208.73517538328</v>
      </c>
      <c r="G37" s="11">
        <f t="shared" si="0"/>
        <v>374525.24110522994</v>
      </c>
      <c r="H37" s="11">
        <f t="shared" si="1"/>
        <v>224715.14466313797</v>
      </c>
      <c r="I37" s="11">
        <f t="shared" si="2"/>
        <v>137325.92173858432</v>
      </c>
      <c r="J37" s="11">
        <f t="shared" si="3"/>
        <v>81147.135572799831</v>
      </c>
      <c r="K37" s="11">
        <f t="shared" si="4"/>
        <v>49936.698814030664</v>
      </c>
      <c r="L37" s="31">
        <f t="shared" si="45"/>
        <v>1579937.6990238281</v>
      </c>
      <c r="M37" s="11">
        <v>461674.3837470237</v>
      </c>
      <c r="N37" s="11">
        <f t="shared" si="5"/>
        <v>277004.63024821423</v>
      </c>
      <c r="O37" s="11">
        <f t="shared" si="6"/>
        <v>166202.77814892854</v>
      </c>
      <c r="P37" s="11">
        <f t="shared" si="7"/>
        <v>101568.36442434521</v>
      </c>
      <c r="Q37" s="11">
        <f t="shared" si="8"/>
        <v>60017.669887113087</v>
      </c>
      <c r="R37" s="11">
        <f t="shared" si="9"/>
        <v>36933.950699761896</v>
      </c>
      <c r="S37" s="31">
        <f t="shared" si="46"/>
        <v>1016799.7450608863</v>
      </c>
      <c r="T37" s="11">
        <v>2830306.4534548433</v>
      </c>
      <c r="U37" s="11">
        <f t="shared" si="10"/>
        <v>1698183.872072906</v>
      </c>
      <c r="V37" s="11">
        <f t="shared" si="11"/>
        <v>1018910.3232437435</v>
      </c>
      <c r="W37" s="11">
        <f t="shared" si="12"/>
        <v>622667.4197600655</v>
      </c>
      <c r="X37" s="11">
        <f t="shared" si="13"/>
        <v>367939.83894912963</v>
      </c>
      <c r="Y37" s="11">
        <f t="shared" si="14"/>
        <v>226424.51627638747</v>
      </c>
      <c r="Z37" s="31">
        <f t="shared" si="47"/>
        <v>6310083.3219298897</v>
      </c>
      <c r="AA37" s="11">
        <v>144048.16965585764</v>
      </c>
      <c r="AB37" s="11">
        <f t="shared" si="15"/>
        <v>86428.901793514582</v>
      </c>
      <c r="AC37" s="11">
        <f t="shared" si="16"/>
        <v>51857.341076108751</v>
      </c>
      <c r="AD37" s="11">
        <f t="shared" si="17"/>
        <v>31690.597324288679</v>
      </c>
      <c r="AE37" s="11">
        <f t="shared" si="18"/>
        <v>18726.262055261494</v>
      </c>
      <c r="AF37" s="11">
        <f t="shared" si="19"/>
        <v>11523.853572468612</v>
      </c>
      <c r="AG37" s="31">
        <f t="shared" si="48"/>
        <v>358562.29778961785</v>
      </c>
      <c r="AH37" s="11">
        <v>4801605.6551952567</v>
      </c>
      <c r="AI37" s="11">
        <f t="shared" si="20"/>
        <v>2880963.393117154</v>
      </c>
      <c r="AJ37" s="11">
        <f t="shared" si="21"/>
        <v>1728578.0358702925</v>
      </c>
      <c r="AK37" s="11">
        <f t="shared" si="22"/>
        <v>1056353.2441429566</v>
      </c>
      <c r="AL37" s="11">
        <f t="shared" si="23"/>
        <v>624208.73517538339</v>
      </c>
      <c r="AM37" s="11">
        <f t="shared" si="24"/>
        <v>384128.45241562056</v>
      </c>
      <c r="AN37" s="31">
        <f t="shared" si="49"/>
        <v>11565012.076858234</v>
      </c>
      <c r="AO37" s="11">
        <v>1560521.8379384584</v>
      </c>
      <c r="AP37" s="11">
        <f t="shared" si="25"/>
        <v>936313.10276307503</v>
      </c>
      <c r="AQ37" s="11">
        <f t="shared" si="26"/>
        <v>561787.86165784497</v>
      </c>
      <c r="AR37" s="11">
        <f t="shared" si="27"/>
        <v>343314.80434646085</v>
      </c>
      <c r="AS37" s="11">
        <f t="shared" si="28"/>
        <v>202867.83893199961</v>
      </c>
      <c r="AT37" s="11">
        <f t="shared" si="29"/>
        <v>124841.74703507668</v>
      </c>
      <c r="AU37" s="31">
        <f t="shared" si="50"/>
        <v>3754676.5056240866</v>
      </c>
      <c r="AV37" s="11">
        <v>1176393.3855228384</v>
      </c>
      <c r="AW37" s="11">
        <f t="shared" si="30"/>
        <v>705836.03131370305</v>
      </c>
      <c r="AX37" s="11">
        <f t="shared" si="31"/>
        <v>423501.61878822185</v>
      </c>
      <c r="AY37" s="11">
        <f t="shared" si="32"/>
        <v>258806.54481502445</v>
      </c>
      <c r="AZ37" s="11">
        <f t="shared" si="33"/>
        <v>152931.14011796901</v>
      </c>
      <c r="BA37" s="11">
        <f t="shared" si="34"/>
        <v>94111.470841827075</v>
      </c>
      <c r="BB37" s="31">
        <f t="shared" si="51"/>
        <v>2756532.9588302686</v>
      </c>
      <c r="BC37" s="11">
        <v>0</v>
      </c>
      <c r="BD37" s="11">
        <f t="shared" si="35"/>
        <v>0</v>
      </c>
      <c r="BE37" s="11">
        <f t="shared" si="36"/>
        <v>0</v>
      </c>
      <c r="BF37" s="11">
        <f t="shared" si="37"/>
        <v>0</v>
      </c>
      <c r="BG37" s="11">
        <f t="shared" si="38"/>
        <v>0</v>
      </c>
      <c r="BH37" s="11">
        <f t="shared" si="39"/>
        <v>0</v>
      </c>
      <c r="BI37" s="31">
        <f t="shared" si="52"/>
        <v>147193.54838709679</v>
      </c>
      <c r="BJ37" s="11">
        <v>0</v>
      </c>
      <c r="BK37" s="11">
        <f t="shared" si="40"/>
        <v>0</v>
      </c>
      <c r="BL37" s="11">
        <f t="shared" si="41"/>
        <v>0</v>
      </c>
      <c r="BM37" s="11">
        <f t="shared" si="42"/>
        <v>0</v>
      </c>
      <c r="BN37" s="11">
        <f t="shared" si="43"/>
        <v>0</v>
      </c>
      <c r="BO37" s="11">
        <f t="shared" si="44"/>
        <v>0</v>
      </c>
      <c r="BP37" s="31">
        <f t="shared" si="53"/>
        <v>1476841.9354838724</v>
      </c>
    </row>
    <row r="38" spans="1:68" x14ac:dyDescent="0.25">
      <c r="A38" s="11">
        <v>62</v>
      </c>
      <c r="B38" s="11" t="s">
        <v>30</v>
      </c>
      <c r="C38" s="11">
        <v>2016</v>
      </c>
      <c r="D38" s="11">
        <v>7</v>
      </c>
      <c r="E38" s="11">
        <v>29</v>
      </c>
      <c r="F38" s="11">
        <v>1678345.3529072523</v>
      </c>
      <c r="G38" s="11">
        <f t="shared" si="0"/>
        <v>1007007.2117443513</v>
      </c>
      <c r="H38" s="11">
        <f t="shared" si="1"/>
        <v>604204.32704661076</v>
      </c>
      <c r="I38" s="11">
        <f t="shared" si="2"/>
        <v>369235.97763959551</v>
      </c>
      <c r="J38" s="11">
        <f t="shared" si="3"/>
        <v>218184.89587794279</v>
      </c>
      <c r="K38" s="11">
        <f t="shared" si="4"/>
        <v>134267.62823258017</v>
      </c>
      <c r="L38" s="31">
        <f t="shared" si="45"/>
        <v>2581956.6706286781</v>
      </c>
      <c r="M38" s="11">
        <v>470616.64420421905</v>
      </c>
      <c r="N38" s="11">
        <f t="shared" si="5"/>
        <v>282369.98652253143</v>
      </c>
      <c r="O38" s="11">
        <f t="shared" si="6"/>
        <v>169421.99191351884</v>
      </c>
      <c r="P38" s="11">
        <f t="shared" si="7"/>
        <v>103535.66172492818</v>
      </c>
      <c r="Q38" s="11">
        <f t="shared" si="8"/>
        <v>61180.163746548475</v>
      </c>
      <c r="R38" s="11">
        <f t="shared" si="9"/>
        <v>37649.331536337522</v>
      </c>
      <c r="S38" s="31">
        <f t="shared" si="46"/>
        <v>1076985.8114911588</v>
      </c>
      <c r="T38" s="11">
        <v>7516723.5028304169</v>
      </c>
      <c r="U38" s="11">
        <f t="shared" si="10"/>
        <v>4510034.1016982496</v>
      </c>
      <c r="V38" s="11">
        <f t="shared" si="11"/>
        <v>2706020.4610189502</v>
      </c>
      <c r="W38" s="11">
        <f t="shared" si="12"/>
        <v>1653679.1706226917</v>
      </c>
      <c r="X38" s="11">
        <f t="shared" si="13"/>
        <v>977174.05536795419</v>
      </c>
      <c r="Y38" s="11">
        <f t="shared" si="14"/>
        <v>601337.88022643339</v>
      </c>
      <c r="Z38" s="31">
        <f t="shared" si="47"/>
        <v>11265345.993688414</v>
      </c>
      <c r="AA38" s="11">
        <v>100834.03925651236</v>
      </c>
      <c r="AB38" s="11">
        <f t="shared" si="15"/>
        <v>60500.423553907414</v>
      </c>
      <c r="AC38" s="11">
        <f t="shared" si="16"/>
        <v>36300.254132344446</v>
      </c>
      <c r="AD38" s="11">
        <f t="shared" si="17"/>
        <v>22183.488636432721</v>
      </c>
      <c r="AE38" s="11">
        <f t="shared" si="18"/>
        <v>13108.425103346608</v>
      </c>
      <c r="AF38" s="11">
        <f t="shared" si="19"/>
        <v>8066.7231405209895</v>
      </c>
      <c r="AG38" s="31">
        <f t="shared" si="48"/>
        <v>306894.21927659318</v>
      </c>
      <c r="AH38" s="11">
        <v>4345728.9880509321</v>
      </c>
      <c r="AI38" s="11">
        <f t="shared" si="20"/>
        <v>2607437.3928305591</v>
      </c>
      <c r="AJ38" s="11">
        <f t="shared" si="21"/>
        <v>1564462.4356983355</v>
      </c>
      <c r="AK38" s="11">
        <f t="shared" si="22"/>
        <v>956060.37737120502</v>
      </c>
      <c r="AL38" s="11">
        <f t="shared" si="23"/>
        <v>564944.76844662114</v>
      </c>
      <c r="AM38" s="11">
        <f t="shared" si="24"/>
        <v>347658.31904407457</v>
      </c>
      <c r="AN38" s="31">
        <f t="shared" si="49"/>
        <v>11056369.397322448</v>
      </c>
      <c r="AO38" s="11">
        <v>1448712.8446337229</v>
      </c>
      <c r="AP38" s="11">
        <f t="shared" si="25"/>
        <v>869227.70678023377</v>
      </c>
      <c r="AQ38" s="11">
        <f t="shared" si="26"/>
        <v>521536.62406814023</v>
      </c>
      <c r="AR38" s="11">
        <f t="shared" si="27"/>
        <v>318716.82581941906</v>
      </c>
      <c r="AS38" s="11">
        <f t="shared" si="28"/>
        <v>188332.66980238399</v>
      </c>
      <c r="AT38" s="11">
        <f t="shared" si="29"/>
        <v>115897.02757069783</v>
      </c>
      <c r="AU38" s="31">
        <f t="shared" si="50"/>
        <v>3628057.2679695459</v>
      </c>
      <c r="AV38" s="11">
        <v>1173788.4277748724</v>
      </c>
      <c r="AW38" s="11">
        <f t="shared" si="30"/>
        <v>704273.05666492344</v>
      </c>
      <c r="AX38" s="11">
        <f t="shared" si="31"/>
        <v>422563.83399895404</v>
      </c>
      <c r="AY38" s="11">
        <f t="shared" si="32"/>
        <v>258233.45411047194</v>
      </c>
      <c r="AZ38" s="11">
        <f t="shared" si="33"/>
        <v>152592.49561073343</v>
      </c>
      <c r="BA38" s="11">
        <f t="shared" si="34"/>
        <v>93903.074221989795</v>
      </c>
      <c r="BB38" s="31">
        <f t="shared" si="51"/>
        <v>2786500.3280463945</v>
      </c>
      <c r="BC38" s="11">
        <v>140322.5806451613</v>
      </c>
      <c r="BD38" s="11">
        <f t="shared" si="35"/>
        <v>84193.548387096773</v>
      </c>
      <c r="BE38" s="11">
        <f t="shared" si="36"/>
        <v>50516.129032258068</v>
      </c>
      <c r="BF38" s="11">
        <f t="shared" si="37"/>
        <v>30870.967741935488</v>
      </c>
      <c r="BG38" s="11">
        <f t="shared" si="38"/>
        <v>18241.93548387097</v>
      </c>
      <c r="BH38" s="11">
        <f t="shared" si="39"/>
        <v>11225.806451612905</v>
      </c>
      <c r="BI38" s="31">
        <f t="shared" si="52"/>
        <v>200419.3548387097</v>
      </c>
      <c r="BJ38" s="11">
        <v>2571862.1105118697</v>
      </c>
      <c r="BK38" s="11">
        <f t="shared" si="40"/>
        <v>1543117.2663071218</v>
      </c>
      <c r="BL38" s="11">
        <f t="shared" si="41"/>
        <v>925870.35978427308</v>
      </c>
      <c r="BM38" s="11">
        <f t="shared" si="42"/>
        <v>565809.66431261133</v>
      </c>
      <c r="BN38" s="11">
        <f t="shared" si="43"/>
        <v>334342.07436654309</v>
      </c>
      <c r="BO38" s="11">
        <f t="shared" si="44"/>
        <v>205748.96884094959</v>
      </c>
      <c r="BP38" s="31">
        <f t="shared" si="53"/>
        <v>3174833.0782538056</v>
      </c>
    </row>
    <row r="39" spans="1:68" x14ac:dyDescent="0.25">
      <c r="A39" s="11">
        <v>63</v>
      </c>
      <c r="B39" s="11" t="s">
        <v>31</v>
      </c>
      <c r="C39" s="11">
        <v>2016</v>
      </c>
      <c r="D39" s="11">
        <v>7</v>
      </c>
      <c r="E39" s="11">
        <v>31</v>
      </c>
      <c r="F39" s="11">
        <v>2100000</v>
      </c>
      <c r="G39" s="11">
        <f t="shared" si="0"/>
        <v>1260000</v>
      </c>
      <c r="H39" s="11">
        <f t="shared" si="1"/>
        <v>756000</v>
      </c>
      <c r="I39" s="11">
        <f t="shared" si="2"/>
        <v>462000</v>
      </c>
      <c r="J39" s="11">
        <f t="shared" si="3"/>
        <v>273000</v>
      </c>
      <c r="K39" s="11">
        <f t="shared" si="4"/>
        <v>168000</v>
      </c>
      <c r="L39" s="31">
        <f t="shared" si="45"/>
        <v>3604301.5242230659</v>
      </c>
      <c r="M39" s="11">
        <v>474193.54838709719</v>
      </c>
      <c r="N39" s="11">
        <f t="shared" si="5"/>
        <v>284516.12903225829</v>
      </c>
      <c r="O39" s="11">
        <f t="shared" si="6"/>
        <v>170709.67741935499</v>
      </c>
      <c r="P39" s="11">
        <f t="shared" si="7"/>
        <v>104322.58064516139</v>
      </c>
      <c r="Q39" s="11">
        <f t="shared" si="8"/>
        <v>61645.161290322634</v>
      </c>
      <c r="R39" s="11">
        <f t="shared" si="9"/>
        <v>37935.483870967779</v>
      </c>
      <c r="S39" s="31">
        <f t="shared" si="46"/>
        <v>1117186.7935919312</v>
      </c>
      <c r="T39" s="11">
        <v>9391290.3225806449</v>
      </c>
      <c r="U39" s="11">
        <f t="shared" si="10"/>
        <v>5634774.1935483869</v>
      </c>
      <c r="V39" s="11">
        <f t="shared" si="11"/>
        <v>3380864.5161290322</v>
      </c>
      <c r="W39" s="11">
        <f t="shared" si="12"/>
        <v>2066083.8709677418</v>
      </c>
      <c r="X39" s="11">
        <f t="shared" si="13"/>
        <v>1220867.7419354839</v>
      </c>
      <c r="Y39" s="11">
        <f t="shared" si="14"/>
        <v>751303.22580645164</v>
      </c>
      <c r="Z39" s="31">
        <f t="shared" si="47"/>
        <v>16115758.872717584</v>
      </c>
      <c r="AA39" s="11">
        <v>83548.387096774255</v>
      </c>
      <c r="AB39" s="11">
        <f t="shared" si="15"/>
        <v>50129.032258064552</v>
      </c>
      <c r="AC39" s="11">
        <f t="shared" si="16"/>
        <v>30077.41935483873</v>
      </c>
      <c r="AD39" s="11">
        <f t="shared" si="17"/>
        <v>18380.645161290337</v>
      </c>
      <c r="AE39" s="11">
        <f t="shared" si="18"/>
        <v>10861.290322580653</v>
      </c>
      <c r="AF39" s="11">
        <f t="shared" si="19"/>
        <v>6683.8709677419401</v>
      </c>
      <c r="AG39" s="31">
        <f t="shared" si="48"/>
        <v>258523.18052790355</v>
      </c>
      <c r="AH39" s="11">
        <v>4163378.3211932029</v>
      </c>
      <c r="AI39" s="11">
        <f t="shared" si="20"/>
        <v>2498026.9927159217</v>
      </c>
      <c r="AJ39" s="11">
        <f t="shared" si="21"/>
        <v>1498816.1956295529</v>
      </c>
      <c r="AK39" s="11">
        <f t="shared" si="22"/>
        <v>915943.23066250468</v>
      </c>
      <c r="AL39" s="11">
        <f t="shared" si="23"/>
        <v>541239.18175511644</v>
      </c>
      <c r="AM39" s="11">
        <f t="shared" si="24"/>
        <v>333070.26569545624</v>
      </c>
      <c r="AN39" s="31">
        <f t="shared" si="49"/>
        <v>10568305.462619333</v>
      </c>
      <c r="AO39" s="11">
        <v>1403989.2473118287</v>
      </c>
      <c r="AP39" s="11">
        <f t="shared" si="25"/>
        <v>842393.54838709719</v>
      </c>
      <c r="AQ39" s="11">
        <f t="shared" si="26"/>
        <v>505436.12903225829</v>
      </c>
      <c r="AR39" s="11">
        <f t="shared" si="27"/>
        <v>308877.63440860232</v>
      </c>
      <c r="AS39" s="11">
        <f t="shared" si="28"/>
        <v>182518.60215053774</v>
      </c>
      <c r="AT39" s="11">
        <f t="shared" si="29"/>
        <v>112319.1397849463</v>
      </c>
      <c r="AU39" s="31">
        <f t="shared" si="50"/>
        <v>3507214.025611429</v>
      </c>
      <c r="AV39" s="11">
        <v>1172746.4446756858</v>
      </c>
      <c r="AW39" s="11">
        <f t="shared" si="30"/>
        <v>703647.86680541153</v>
      </c>
      <c r="AX39" s="11">
        <f t="shared" si="31"/>
        <v>422188.72008324688</v>
      </c>
      <c r="AY39" s="11">
        <f t="shared" si="32"/>
        <v>258004.21782865087</v>
      </c>
      <c r="AZ39" s="11">
        <f t="shared" si="33"/>
        <v>152457.03780783917</v>
      </c>
      <c r="BA39" s="11">
        <f t="shared" si="34"/>
        <v>93819.715574054862</v>
      </c>
      <c r="BB39" s="31">
        <f t="shared" si="51"/>
        <v>2803764.489746524</v>
      </c>
      <c r="BC39" s="11">
        <v>196451.61290322582</v>
      </c>
      <c r="BD39" s="11">
        <f t="shared" si="35"/>
        <v>117870.96774193548</v>
      </c>
      <c r="BE39" s="11">
        <f t="shared" si="36"/>
        <v>70722.580645161288</v>
      </c>
      <c r="BF39" s="11">
        <f t="shared" si="37"/>
        <v>43219.354838709682</v>
      </c>
      <c r="BG39" s="11">
        <f t="shared" si="38"/>
        <v>25538.709677419356</v>
      </c>
      <c r="BH39" s="11">
        <f t="shared" si="39"/>
        <v>15716.129032258066</v>
      </c>
      <c r="BI39" s="31">
        <f t="shared" si="52"/>
        <v>287612.90322580648</v>
      </c>
      <c r="BJ39" s="11">
        <v>3600606.9547166177</v>
      </c>
      <c r="BK39" s="11">
        <f t="shared" si="40"/>
        <v>2160364.1728299707</v>
      </c>
      <c r="BL39" s="11">
        <f t="shared" si="41"/>
        <v>1296218.5036979823</v>
      </c>
      <c r="BM39" s="11">
        <f t="shared" si="42"/>
        <v>792133.53003765584</v>
      </c>
      <c r="BN39" s="11">
        <f t="shared" si="43"/>
        <v>468078.90411316033</v>
      </c>
      <c r="BO39" s="11">
        <f t="shared" si="44"/>
        <v>288048.5563773294</v>
      </c>
      <c r="BP39" s="31">
        <f t="shared" si="53"/>
        <v>5213633.8984430945</v>
      </c>
    </row>
    <row r="40" spans="1:68" x14ac:dyDescent="0.25">
      <c r="A40" s="11">
        <v>64</v>
      </c>
      <c r="B40" s="11" t="s">
        <v>31</v>
      </c>
      <c r="C40" s="11">
        <v>2016</v>
      </c>
      <c r="D40" s="11">
        <v>7</v>
      </c>
      <c r="E40" s="11">
        <v>31</v>
      </c>
      <c r="F40" s="11">
        <v>2100000</v>
      </c>
      <c r="G40" s="11">
        <f t="shared" si="0"/>
        <v>1260000</v>
      </c>
      <c r="H40" s="11">
        <f t="shared" si="1"/>
        <v>756000</v>
      </c>
      <c r="I40" s="11">
        <f t="shared" si="2"/>
        <v>462000</v>
      </c>
      <c r="J40" s="11">
        <f t="shared" si="3"/>
        <v>273000</v>
      </c>
      <c r="K40" s="11">
        <f t="shared" si="4"/>
        <v>168000</v>
      </c>
      <c r="L40" s="31">
        <f t="shared" si="45"/>
        <v>4232614.0831720261</v>
      </c>
      <c r="M40" s="11">
        <v>474193.54838709719</v>
      </c>
      <c r="N40" s="11">
        <f t="shared" si="5"/>
        <v>284516.12903225829</v>
      </c>
      <c r="O40" s="11">
        <f t="shared" si="6"/>
        <v>170709.67741935499</v>
      </c>
      <c r="P40" s="11">
        <f t="shared" si="7"/>
        <v>104322.58064516139</v>
      </c>
      <c r="Q40" s="11">
        <f t="shared" si="8"/>
        <v>61645.161290322634</v>
      </c>
      <c r="R40" s="11">
        <f t="shared" si="9"/>
        <v>37935.483870967779</v>
      </c>
      <c r="S40" s="31">
        <f t="shared" si="46"/>
        <v>1126651.6543440947</v>
      </c>
      <c r="T40" s="11">
        <v>9391290.3225806449</v>
      </c>
      <c r="U40" s="11">
        <f t="shared" si="10"/>
        <v>5634774.1935483869</v>
      </c>
      <c r="V40" s="11">
        <f t="shared" si="11"/>
        <v>3380864.5161290322</v>
      </c>
      <c r="W40" s="11">
        <f t="shared" si="12"/>
        <v>2066083.8709677418</v>
      </c>
      <c r="X40" s="11">
        <f t="shared" si="13"/>
        <v>1220867.7419354839</v>
      </c>
      <c r="Y40" s="11">
        <f t="shared" si="14"/>
        <v>751303.22580645164</v>
      </c>
      <c r="Z40" s="31">
        <f t="shared" si="47"/>
        <v>18949116.752133563</v>
      </c>
      <c r="AA40" s="11">
        <v>83548.387096774255</v>
      </c>
      <c r="AB40" s="11">
        <f t="shared" si="15"/>
        <v>50129.032258064552</v>
      </c>
      <c r="AC40" s="11">
        <f t="shared" si="16"/>
        <v>30077.41935483873</v>
      </c>
      <c r="AD40" s="11">
        <f t="shared" si="17"/>
        <v>18380.645161290337</v>
      </c>
      <c r="AE40" s="11">
        <f t="shared" si="18"/>
        <v>10861.290322580653</v>
      </c>
      <c r="AF40" s="11">
        <f t="shared" si="19"/>
        <v>6683.8709677419401</v>
      </c>
      <c r="AG40" s="31">
        <f t="shared" si="48"/>
        <v>231918.38643920206</v>
      </c>
      <c r="AH40" s="11">
        <v>4163378.3211932029</v>
      </c>
      <c r="AI40" s="11">
        <f t="shared" si="20"/>
        <v>2498026.9927159217</v>
      </c>
      <c r="AJ40" s="11">
        <f t="shared" si="21"/>
        <v>1498816.1956295529</v>
      </c>
      <c r="AK40" s="11">
        <f t="shared" si="22"/>
        <v>915943.23066250468</v>
      </c>
      <c r="AL40" s="11">
        <f t="shared" si="23"/>
        <v>541239.18175511644</v>
      </c>
      <c r="AM40" s="11">
        <f t="shared" si="24"/>
        <v>333070.26569545624</v>
      </c>
      <c r="AN40" s="31">
        <f t="shared" si="49"/>
        <v>10290558.181341423</v>
      </c>
      <c r="AO40" s="11">
        <v>1403989.2473118287</v>
      </c>
      <c r="AP40" s="11">
        <f t="shared" si="25"/>
        <v>842393.54838709719</v>
      </c>
      <c r="AQ40" s="11">
        <f t="shared" si="26"/>
        <v>505436.12903225829</v>
      </c>
      <c r="AR40" s="11">
        <f t="shared" si="27"/>
        <v>308877.63440860232</v>
      </c>
      <c r="AS40" s="11">
        <f t="shared" si="28"/>
        <v>182518.60215053774</v>
      </c>
      <c r="AT40" s="11">
        <f t="shared" si="29"/>
        <v>112319.1397849463</v>
      </c>
      <c r="AU40" s="31">
        <f t="shared" si="50"/>
        <v>3438943.8100806032</v>
      </c>
      <c r="AV40" s="11">
        <v>1172746.4446756858</v>
      </c>
      <c r="AW40" s="11">
        <f t="shared" si="30"/>
        <v>703647.86680541153</v>
      </c>
      <c r="AX40" s="11">
        <f t="shared" si="31"/>
        <v>422188.72008324688</v>
      </c>
      <c r="AY40" s="11">
        <f t="shared" si="32"/>
        <v>258004.21782865087</v>
      </c>
      <c r="AZ40" s="11">
        <f t="shared" si="33"/>
        <v>152457.03780783917</v>
      </c>
      <c r="BA40" s="11">
        <f t="shared" si="34"/>
        <v>93819.715574054862</v>
      </c>
      <c r="BB40" s="31">
        <f t="shared" si="51"/>
        <v>2804807.3012548713</v>
      </c>
      <c r="BC40" s="11">
        <v>196451.61290322582</v>
      </c>
      <c r="BD40" s="11">
        <f t="shared" si="35"/>
        <v>117870.96774193548</v>
      </c>
      <c r="BE40" s="11">
        <f t="shared" si="36"/>
        <v>70722.580645161288</v>
      </c>
      <c r="BF40" s="11">
        <f t="shared" si="37"/>
        <v>43219.354838709682</v>
      </c>
      <c r="BG40" s="11">
        <f t="shared" si="38"/>
        <v>25538.709677419356</v>
      </c>
      <c r="BH40" s="11">
        <f t="shared" si="39"/>
        <v>15716.129032258066</v>
      </c>
      <c r="BI40" s="31">
        <f t="shared" si="52"/>
        <v>364838.70967741939</v>
      </c>
      <c r="BJ40" s="11">
        <v>3600606.9547166177</v>
      </c>
      <c r="BK40" s="11">
        <f t="shared" si="40"/>
        <v>2160364.1728299707</v>
      </c>
      <c r="BL40" s="11">
        <f t="shared" si="41"/>
        <v>1296218.5036979823</v>
      </c>
      <c r="BM40" s="11">
        <f t="shared" si="42"/>
        <v>792133.53003765584</v>
      </c>
      <c r="BN40" s="11">
        <f t="shared" si="43"/>
        <v>468078.90411316033</v>
      </c>
      <c r="BO40" s="11">
        <f t="shared" si="44"/>
        <v>288048.5563773294</v>
      </c>
      <c r="BP40" s="31">
        <f t="shared" si="53"/>
        <v>6686841.4873308614</v>
      </c>
    </row>
    <row r="41" spans="1:68" x14ac:dyDescent="0.25">
      <c r="A41" s="11">
        <v>65</v>
      </c>
      <c r="B41" s="11" t="s">
        <v>31</v>
      </c>
      <c r="C41" s="11">
        <v>2016</v>
      </c>
      <c r="D41" s="11">
        <v>7</v>
      </c>
      <c r="E41" s="11">
        <v>31</v>
      </c>
      <c r="F41" s="11">
        <v>2100000</v>
      </c>
      <c r="G41" s="11">
        <f t="shared" si="0"/>
        <v>1260000</v>
      </c>
      <c r="H41" s="11">
        <f t="shared" si="1"/>
        <v>756000</v>
      </c>
      <c r="I41" s="11">
        <f t="shared" si="2"/>
        <v>462000</v>
      </c>
      <c r="J41" s="11">
        <f t="shared" si="3"/>
        <v>273000</v>
      </c>
      <c r="K41" s="11">
        <f t="shared" si="4"/>
        <v>168000</v>
      </c>
      <c r="L41" s="31">
        <f t="shared" si="45"/>
        <v>4616319.8120264253</v>
      </c>
      <c r="M41" s="11">
        <v>474193.54838709719</v>
      </c>
      <c r="N41" s="11">
        <f t="shared" si="5"/>
        <v>284516.12903225829</v>
      </c>
      <c r="O41" s="11">
        <f t="shared" si="6"/>
        <v>170709.67741935499</v>
      </c>
      <c r="P41" s="11">
        <f t="shared" si="7"/>
        <v>104322.58064516139</v>
      </c>
      <c r="Q41" s="11">
        <f t="shared" si="8"/>
        <v>61645.161290322634</v>
      </c>
      <c r="R41" s="11">
        <f t="shared" si="9"/>
        <v>37935.483870967779</v>
      </c>
      <c r="S41" s="31">
        <f t="shared" si="46"/>
        <v>1129906.6371505137</v>
      </c>
      <c r="T41" s="11">
        <v>9391290.3225806449</v>
      </c>
      <c r="U41" s="11">
        <f t="shared" si="10"/>
        <v>5634774.1935483869</v>
      </c>
      <c r="V41" s="11">
        <f t="shared" si="11"/>
        <v>3380864.5161290322</v>
      </c>
      <c r="W41" s="11">
        <f t="shared" si="12"/>
        <v>2066083.8709677418</v>
      </c>
      <c r="X41" s="11">
        <f t="shared" si="13"/>
        <v>1220867.7419354839</v>
      </c>
      <c r="Y41" s="11">
        <f t="shared" si="14"/>
        <v>751303.22580645164</v>
      </c>
      <c r="Z41" s="31">
        <f t="shared" si="47"/>
        <v>20654972.55810627</v>
      </c>
      <c r="AA41" s="11">
        <v>83548.387096774255</v>
      </c>
      <c r="AB41" s="11">
        <f t="shared" si="15"/>
        <v>50129.032258064552</v>
      </c>
      <c r="AC41" s="11">
        <f t="shared" si="16"/>
        <v>30077.41935483873</v>
      </c>
      <c r="AD41" s="11">
        <f t="shared" si="17"/>
        <v>18380.645161290337</v>
      </c>
      <c r="AE41" s="11">
        <f t="shared" si="18"/>
        <v>10861.290322580653</v>
      </c>
      <c r="AF41" s="11">
        <f t="shared" si="19"/>
        <v>6683.8709677419401</v>
      </c>
      <c r="AG41" s="31">
        <f t="shared" si="48"/>
        <v>216188.44297384037</v>
      </c>
      <c r="AH41" s="11">
        <v>4163378.3211932029</v>
      </c>
      <c r="AI41" s="11">
        <f t="shared" si="20"/>
        <v>2498026.9927159217</v>
      </c>
      <c r="AJ41" s="11">
        <f t="shared" si="21"/>
        <v>1498816.1956295529</v>
      </c>
      <c r="AK41" s="11">
        <f t="shared" si="22"/>
        <v>915943.23066250468</v>
      </c>
      <c r="AL41" s="11">
        <f t="shared" si="23"/>
        <v>541239.18175511644</v>
      </c>
      <c r="AM41" s="11">
        <f t="shared" si="24"/>
        <v>333070.26569545624</v>
      </c>
      <c r="AN41" s="31">
        <f t="shared" si="49"/>
        <v>10124619.074500889</v>
      </c>
      <c r="AO41" s="11">
        <v>1403989.2473118287</v>
      </c>
      <c r="AP41" s="11">
        <f t="shared" si="25"/>
        <v>842393.54838709719</v>
      </c>
      <c r="AQ41" s="11">
        <f t="shared" si="26"/>
        <v>505436.12903225829</v>
      </c>
      <c r="AR41" s="11">
        <f t="shared" si="27"/>
        <v>308877.63440860232</v>
      </c>
      <c r="AS41" s="11">
        <f t="shared" si="28"/>
        <v>182518.60215053774</v>
      </c>
      <c r="AT41" s="11">
        <f t="shared" si="29"/>
        <v>112319.1397849463</v>
      </c>
      <c r="AU41" s="31">
        <f t="shared" si="50"/>
        <v>3398245.33651768</v>
      </c>
      <c r="AV41" s="11">
        <v>1172746.4446756858</v>
      </c>
      <c r="AW41" s="11">
        <f t="shared" si="30"/>
        <v>703647.86680541153</v>
      </c>
      <c r="AX41" s="11">
        <f t="shared" si="31"/>
        <v>422188.72008324688</v>
      </c>
      <c r="AY41" s="11">
        <f t="shared" si="32"/>
        <v>258004.21782865087</v>
      </c>
      <c r="AZ41" s="11">
        <f t="shared" si="33"/>
        <v>152457.03780783917</v>
      </c>
      <c r="BA41" s="11">
        <f t="shared" si="34"/>
        <v>93819.715574054862</v>
      </c>
      <c r="BB41" s="31">
        <f t="shared" si="51"/>
        <v>2803859.096634612</v>
      </c>
      <c r="BC41" s="11">
        <v>196451.61290322582</v>
      </c>
      <c r="BD41" s="11">
        <f t="shared" si="35"/>
        <v>117870.96774193548</v>
      </c>
      <c r="BE41" s="11">
        <f t="shared" si="36"/>
        <v>70722.580645161288</v>
      </c>
      <c r="BF41" s="11">
        <f t="shared" si="37"/>
        <v>43219.354838709682</v>
      </c>
      <c r="BG41" s="11">
        <f t="shared" si="38"/>
        <v>25538.709677419356</v>
      </c>
      <c r="BH41" s="11">
        <f t="shared" si="39"/>
        <v>15716.129032258066</v>
      </c>
      <c r="BI41" s="31">
        <f t="shared" si="52"/>
        <v>415916.12903225812</v>
      </c>
      <c r="BJ41" s="11">
        <v>3600606.9547166177</v>
      </c>
      <c r="BK41" s="11">
        <f t="shared" si="40"/>
        <v>2160364.1728299707</v>
      </c>
      <c r="BL41" s="11">
        <f t="shared" si="41"/>
        <v>1296218.5036979823</v>
      </c>
      <c r="BM41" s="11">
        <f t="shared" si="42"/>
        <v>792133.53003765584</v>
      </c>
      <c r="BN41" s="11">
        <f t="shared" si="43"/>
        <v>468078.90411316033</v>
      </c>
      <c r="BO41" s="11">
        <f t="shared" si="44"/>
        <v>288048.5563773294</v>
      </c>
      <c r="BP41" s="31">
        <f t="shared" si="53"/>
        <v>7622999.2955571814</v>
      </c>
    </row>
    <row r="42" spans="1:68" x14ac:dyDescent="0.25">
      <c r="A42" s="11">
        <v>66</v>
      </c>
      <c r="B42" s="11" t="s">
        <v>31</v>
      </c>
      <c r="C42" s="11">
        <v>2016</v>
      </c>
      <c r="D42" s="11">
        <v>7</v>
      </c>
      <c r="E42" s="11">
        <v>31</v>
      </c>
      <c r="F42" s="11">
        <v>1847013.0836791694</v>
      </c>
      <c r="G42" s="11">
        <f t="shared" si="0"/>
        <v>1108207.8502075016</v>
      </c>
      <c r="H42" s="11">
        <f t="shared" si="1"/>
        <v>664924.71012450091</v>
      </c>
      <c r="I42" s="11">
        <f t="shared" si="2"/>
        <v>406342.87840941729</v>
      </c>
      <c r="J42" s="11">
        <f t="shared" si="3"/>
        <v>240111.70087829203</v>
      </c>
      <c r="K42" s="11">
        <f t="shared" si="4"/>
        <v>147761.04669433355</v>
      </c>
      <c r="L42" s="31">
        <f t="shared" si="45"/>
        <v>4593134.6783711426</v>
      </c>
      <c r="M42" s="11">
        <v>396835.82208923274</v>
      </c>
      <c r="N42" s="11">
        <f t="shared" si="5"/>
        <v>238101.49325353964</v>
      </c>
      <c r="O42" s="11">
        <f t="shared" si="6"/>
        <v>142860.89595212377</v>
      </c>
      <c r="P42" s="11">
        <f t="shared" si="7"/>
        <v>87303.880859631201</v>
      </c>
      <c r="Q42" s="11">
        <f t="shared" si="8"/>
        <v>51588.656871600258</v>
      </c>
      <c r="R42" s="11">
        <f t="shared" si="9"/>
        <v>31746.865767138621</v>
      </c>
      <c r="S42" s="31">
        <f t="shared" si="46"/>
        <v>1054498.3236323178</v>
      </c>
      <c r="T42" s="11">
        <v>8328621.4295252208</v>
      </c>
      <c r="U42" s="11">
        <f t="shared" si="10"/>
        <v>4997172.8577151326</v>
      </c>
      <c r="V42" s="11">
        <f t="shared" si="11"/>
        <v>2998303.7146290792</v>
      </c>
      <c r="W42" s="11">
        <f t="shared" si="12"/>
        <v>1832296.7144955485</v>
      </c>
      <c r="X42" s="11">
        <f t="shared" si="13"/>
        <v>1082720.7858382787</v>
      </c>
      <c r="Y42" s="11">
        <f t="shared" si="14"/>
        <v>666289.71436201769</v>
      </c>
      <c r="Z42" s="31">
        <f t="shared" si="47"/>
        <v>20613942.581814721</v>
      </c>
      <c r="AA42" s="11">
        <v>62002.465141633853</v>
      </c>
      <c r="AB42" s="11">
        <f t="shared" si="15"/>
        <v>37201.47908498031</v>
      </c>
      <c r="AC42" s="11">
        <f t="shared" si="16"/>
        <v>22320.887450988186</v>
      </c>
      <c r="AD42" s="11">
        <f t="shared" si="17"/>
        <v>13640.542331159448</v>
      </c>
      <c r="AE42" s="11">
        <f t="shared" si="18"/>
        <v>8060.3204684124012</v>
      </c>
      <c r="AF42" s="11">
        <f t="shared" si="19"/>
        <v>4960.1972113307083</v>
      </c>
      <c r="AG42" s="31">
        <f t="shared" si="48"/>
        <v>185221.84059164271</v>
      </c>
      <c r="AH42" s="11">
        <v>4074808.964187298</v>
      </c>
      <c r="AI42" s="11">
        <f t="shared" si="20"/>
        <v>2444885.3785123788</v>
      </c>
      <c r="AJ42" s="11">
        <f t="shared" si="21"/>
        <v>1466931.2271074273</v>
      </c>
      <c r="AK42" s="11">
        <f t="shared" si="22"/>
        <v>896457.97212120553</v>
      </c>
      <c r="AL42" s="11">
        <f t="shared" si="23"/>
        <v>529725.16534434876</v>
      </c>
      <c r="AM42" s="11">
        <f t="shared" si="24"/>
        <v>325984.71713498386</v>
      </c>
      <c r="AN42" s="31">
        <f t="shared" si="49"/>
        <v>9936668.6040575188</v>
      </c>
      <c r="AO42" s="11">
        <v>1382413.1870598928</v>
      </c>
      <c r="AP42" s="11">
        <f t="shared" si="25"/>
        <v>829447.91223593568</v>
      </c>
      <c r="AQ42" s="11">
        <f t="shared" si="26"/>
        <v>497668.74734156136</v>
      </c>
      <c r="AR42" s="11">
        <f t="shared" si="27"/>
        <v>304130.90115317644</v>
      </c>
      <c r="AS42" s="11">
        <f t="shared" si="28"/>
        <v>179713.71431778607</v>
      </c>
      <c r="AT42" s="11">
        <f t="shared" si="29"/>
        <v>110593.05496479143</v>
      </c>
      <c r="AU42" s="31">
        <f t="shared" si="50"/>
        <v>3352294.9157253117</v>
      </c>
      <c r="AV42" s="11">
        <v>1119006.572113412</v>
      </c>
      <c r="AW42" s="11">
        <f t="shared" si="30"/>
        <v>671403.94326804718</v>
      </c>
      <c r="AX42" s="11">
        <f t="shared" si="31"/>
        <v>402842.36596082832</v>
      </c>
      <c r="AY42" s="11">
        <f t="shared" si="32"/>
        <v>246181.44586495063</v>
      </c>
      <c r="AZ42" s="11">
        <f t="shared" si="33"/>
        <v>145470.85437474356</v>
      </c>
      <c r="BA42" s="11">
        <f t="shared" si="34"/>
        <v>89520.525769072963</v>
      </c>
      <c r="BB42" s="31">
        <f t="shared" si="51"/>
        <v>2749551.3432832817</v>
      </c>
      <c r="BC42" s="11">
        <v>140322.5806451613</v>
      </c>
      <c r="BD42" s="11">
        <f t="shared" si="35"/>
        <v>84193.548387096773</v>
      </c>
      <c r="BE42" s="11">
        <f t="shared" si="36"/>
        <v>50516.129032258068</v>
      </c>
      <c r="BF42" s="11">
        <f t="shared" si="37"/>
        <v>30870.967741935488</v>
      </c>
      <c r="BG42" s="11">
        <f t="shared" si="38"/>
        <v>18241.93548387097</v>
      </c>
      <c r="BH42" s="11">
        <f t="shared" si="39"/>
        <v>11225.806451612905</v>
      </c>
      <c r="BI42" s="31">
        <f t="shared" si="52"/>
        <v>390377.41935483873</v>
      </c>
      <c r="BJ42" s="11">
        <v>2571862.1105118697</v>
      </c>
      <c r="BK42" s="11">
        <f t="shared" si="40"/>
        <v>1543117.2663071218</v>
      </c>
      <c r="BL42" s="11">
        <f t="shared" si="41"/>
        <v>925870.35978427308</v>
      </c>
      <c r="BM42" s="11">
        <f t="shared" si="42"/>
        <v>565809.66431261133</v>
      </c>
      <c r="BN42" s="11">
        <f t="shared" si="43"/>
        <v>334342.07436654309</v>
      </c>
      <c r="BO42" s="11">
        <f t="shared" si="44"/>
        <v>205748.96884094959</v>
      </c>
      <c r="BP42" s="31">
        <f t="shared" si="53"/>
        <v>7154920.3914440209</v>
      </c>
    </row>
    <row r="43" spans="1:68" x14ac:dyDescent="0.25">
      <c r="A43" s="11">
        <v>67</v>
      </c>
      <c r="B43" s="11" t="s">
        <v>32</v>
      </c>
      <c r="C43" s="11">
        <v>2016</v>
      </c>
      <c r="D43" s="11">
        <v>7</v>
      </c>
      <c r="E43" s="11">
        <v>30</v>
      </c>
      <c r="F43" s="11">
        <v>1214545.7928770925</v>
      </c>
      <c r="G43" s="11">
        <f t="shared" si="0"/>
        <v>728727.47572625545</v>
      </c>
      <c r="H43" s="11">
        <f t="shared" si="1"/>
        <v>437236.4854357533</v>
      </c>
      <c r="I43" s="11">
        <f t="shared" si="2"/>
        <v>267200.07443296036</v>
      </c>
      <c r="J43" s="11">
        <f t="shared" si="3"/>
        <v>157890.95307402202</v>
      </c>
      <c r="K43" s="11">
        <f t="shared" si="4"/>
        <v>97163.663430167406</v>
      </c>
      <c r="L43" s="31">
        <f t="shared" si="45"/>
        <v>3948021.2713171742</v>
      </c>
      <c r="M43" s="11">
        <v>203441.50634457171</v>
      </c>
      <c r="N43" s="11">
        <f t="shared" si="5"/>
        <v>122064.90380674302</v>
      </c>
      <c r="O43" s="11">
        <f t="shared" si="6"/>
        <v>73238.942284045814</v>
      </c>
      <c r="P43" s="11">
        <f t="shared" si="7"/>
        <v>44757.13139580578</v>
      </c>
      <c r="Q43" s="11">
        <f t="shared" si="8"/>
        <v>26447.395824794323</v>
      </c>
      <c r="R43" s="11">
        <f t="shared" si="9"/>
        <v>16275.320507565737</v>
      </c>
      <c r="S43" s="31">
        <f t="shared" si="46"/>
        <v>815869.75048928801</v>
      </c>
      <c r="T43" s="11">
        <v>5671949.1968866587</v>
      </c>
      <c r="U43" s="11">
        <f t="shared" si="10"/>
        <v>3403169.5181319951</v>
      </c>
      <c r="V43" s="11">
        <f t="shared" si="11"/>
        <v>2041901.7108791971</v>
      </c>
      <c r="W43" s="11">
        <f t="shared" si="12"/>
        <v>1247828.8233150649</v>
      </c>
      <c r="X43" s="11">
        <f t="shared" si="13"/>
        <v>737353.39559526567</v>
      </c>
      <c r="Y43" s="11">
        <f t="shared" si="14"/>
        <v>453755.93575093272</v>
      </c>
      <c r="Z43" s="31">
        <f t="shared" si="47"/>
        <v>17938276.063860483</v>
      </c>
      <c r="AA43" s="11">
        <v>8137.6602537828649</v>
      </c>
      <c r="AB43" s="11">
        <f t="shared" si="15"/>
        <v>4882.5961522697189</v>
      </c>
      <c r="AC43" s="11">
        <f t="shared" si="16"/>
        <v>2929.5576913618311</v>
      </c>
      <c r="AD43" s="11">
        <f t="shared" si="17"/>
        <v>1790.2852558322302</v>
      </c>
      <c r="AE43" s="11">
        <f t="shared" si="18"/>
        <v>1057.8958329917725</v>
      </c>
      <c r="AF43" s="11">
        <f t="shared" si="19"/>
        <v>651.01282030262917</v>
      </c>
      <c r="AG43" s="31">
        <f t="shared" si="48"/>
        <v>112725.21731799388</v>
      </c>
      <c r="AH43" s="11">
        <v>3853385.5716725355</v>
      </c>
      <c r="AI43" s="11">
        <f t="shared" si="20"/>
        <v>2312031.3430035212</v>
      </c>
      <c r="AJ43" s="11">
        <f t="shared" si="21"/>
        <v>1387218.8058021127</v>
      </c>
      <c r="AK43" s="11">
        <f t="shared" si="22"/>
        <v>847744.82576795784</v>
      </c>
      <c r="AL43" s="11">
        <f t="shared" si="23"/>
        <v>500940.12431742961</v>
      </c>
      <c r="AM43" s="11">
        <f t="shared" si="24"/>
        <v>308270.84573380282</v>
      </c>
      <c r="AN43" s="31">
        <f t="shared" si="49"/>
        <v>9601927.8772761617</v>
      </c>
      <c r="AO43" s="11">
        <v>1328473.0364300527</v>
      </c>
      <c r="AP43" s="11">
        <f t="shared" si="25"/>
        <v>797083.82185803156</v>
      </c>
      <c r="AQ43" s="11">
        <f t="shared" si="26"/>
        <v>478250.29311481898</v>
      </c>
      <c r="AR43" s="11">
        <f t="shared" si="27"/>
        <v>292264.06801461161</v>
      </c>
      <c r="AS43" s="11">
        <f t="shared" si="28"/>
        <v>172701.49473590686</v>
      </c>
      <c r="AT43" s="11">
        <f t="shared" si="29"/>
        <v>106277.84291440422</v>
      </c>
      <c r="AU43" s="31">
        <f t="shared" si="50"/>
        <v>3270650.341828085</v>
      </c>
      <c r="AV43" s="11">
        <v>984656.89070772706</v>
      </c>
      <c r="AW43" s="11">
        <f t="shared" si="30"/>
        <v>590794.13442463626</v>
      </c>
      <c r="AX43" s="11">
        <f t="shared" si="31"/>
        <v>354476.48065478174</v>
      </c>
      <c r="AY43" s="11">
        <f t="shared" si="32"/>
        <v>216624.51595569996</v>
      </c>
      <c r="AZ43" s="11">
        <f t="shared" si="33"/>
        <v>128005.39579200452</v>
      </c>
      <c r="BA43" s="11">
        <f t="shared" si="34"/>
        <v>78772.551256618171</v>
      </c>
      <c r="BB43" s="31">
        <f t="shared" si="51"/>
        <v>2582613.8839175007</v>
      </c>
      <c r="BC43" s="11">
        <v>0</v>
      </c>
      <c r="BD43" s="11">
        <f t="shared" si="35"/>
        <v>0</v>
      </c>
      <c r="BE43" s="11">
        <f t="shared" si="36"/>
        <v>0</v>
      </c>
      <c r="BF43" s="11">
        <f t="shared" si="37"/>
        <v>0</v>
      </c>
      <c r="BG43" s="11">
        <f t="shared" si="38"/>
        <v>0</v>
      </c>
      <c r="BH43" s="11">
        <f t="shared" si="39"/>
        <v>0</v>
      </c>
      <c r="BI43" s="31">
        <f t="shared" si="52"/>
        <v>234900.00000000003</v>
      </c>
      <c r="BJ43" s="11">
        <v>0</v>
      </c>
      <c r="BK43" s="11">
        <f t="shared" si="40"/>
        <v>0</v>
      </c>
      <c r="BL43" s="11">
        <f t="shared" si="41"/>
        <v>0</v>
      </c>
      <c r="BM43" s="11">
        <f t="shared" si="42"/>
        <v>0</v>
      </c>
      <c r="BN43" s="11">
        <f t="shared" si="43"/>
        <v>0</v>
      </c>
      <c r="BO43" s="11">
        <f t="shared" si="44"/>
        <v>0</v>
      </c>
      <c r="BP43" s="31">
        <f t="shared" si="53"/>
        <v>4305297.1729968702</v>
      </c>
    </row>
    <row r="44" spans="1:68" x14ac:dyDescent="0.25">
      <c r="A44" s="11">
        <v>68</v>
      </c>
      <c r="B44" s="11" t="s">
        <v>32</v>
      </c>
      <c r="C44" s="11">
        <v>2016</v>
      </c>
      <c r="D44" s="11">
        <v>7</v>
      </c>
      <c r="E44" s="11">
        <v>30</v>
      </c>
      <c r="F44" s="11">
        <v>1214545.7928770925</v>
      </c>
      <c r="G44" s="11">
        <f t="shared" si="0"/>
        <v>728727.47572625545</v>
      </c>
      <c r="H44" s="11">
        <f t="shared" si="1"/>
        <v>437236.4854357533</v>
      </c>
      <c r="I44" s="11">
        <f t="shared" si="2"/>
        <v>267200.07443296036</v>
      </c>
      <c r="J44" s="11">
        <f t="shared" si="3"/>
        <v>157890.95307402202</v>
      </c>
      <c r="K44" s="11">
        <f t="shared" si="4"/>
        <v>97163.663430167406</v>
      </c>
      <c r="L44" s="31">
        <f t="shared" si="45"/>
        <v>3511197.9787278487</v>
      </c>
      <c r="M44" s="11">
        <v>203441.50634457171</v>
      </c>
      <c r="N44" s="11">
        <f t="shared" si="5"/>
        <v>122064.90380674302</v>
      </c>
      <c r="O44" s="11">
        <f t="shared" si="6"/>
        <v>73238.942284045814</v>
      </c>
      <c r="P44" s="11">
        <f t="shared" si="7"/>
        <v>44757.13139580578</v>
      </c>
      <c r="Q44" s="11">
        <f t="shared" si="8"/>
        <v>26447.395824794323</v>
      </c>
      <c r="R44" s="11">
        <f t="shared" si="9"/>
        <v>16275.320507565737</v>
      </c>
      <c r="S44" s="31">
        <f t="shared" si="46"/>
        <v>672270.53190989024</v>
      </c>
      <c r="T44" s="11">
        <v>5671949.1968866587</v>
      </c>
      <c r="U44" s="11">
        <f t="shared" si="10"/>
        <v>3403169.5181319951</v>
      </c>
      <c r="V44" s="11">
        <f t="shared" si="11"/>
        <v>2041901.7108791971</v>
      </c>
      <c r="W44" s="11">
        <f t="shared" si="12"/>
        <v>1247828.8233150649</v>
      </c>
      <c r="X44" s="11">
        <f t="shared" si="13"/>
        <v>737353.39559526567</v>
      </c>
      <c r="Y44" s="11">
        <f t="shared" si="14"/>
        <v>453755.93575093272</v>
      </c>
      <c r="Z44" s="31">
        <f t="shared" si="47"/>
        <v>16111677.268357411</v>
      </c>
      <c r="AA44" s="11">
        <v>8137.6602537828649</v>
      </c>
      <c r="AB44" s="11">
        <f t="shared" si="15"/>
        <v>4882.5961522697189</v>
      </c>
      <c r="AC44" s="11">
        <f t="shared" si="16"/>
        <v>2929.5576913618311</v>
      </c>
      <c r="AD44" s="11">
        <f t="shared" si="17"/>
        <v>1790.2852558322302</v>
      </c>
      <c r="AE44" s="11">
        <f t="shared" si="18"/>
        <v>1057.8958329917725</v>
      </c>
      <c r="AF44" s="11">
        <f t="shared" si="19"/>
        <v>651.01282030262917</v>
      </c>
      <c r="AG44" s="31">
        <f t="shared" si="48"/>
        <v>71266.950308653701</v>
      </c>
      <c r="AH44" s="11">
        <v>3853385.5716725355</v>
      </c>
      <c r="AI44" s="11">
        <f t="shared" si="20"/>
        <v>2312031.3430035212</v>
      </c>
      <c r="AJ44" s="11">
        <f t="shared" si="21"/>
        <v>1387218.8058021127</v>
      </c>
      <c r="AK44" s="11">
        <f t="shared" si="22"/>
        <v>847744.82576795784</v>
      </c>
      <c r="AL44" s="11">
        <f t="shared" si="23"/>
        <v>500940.12431742961</v>
      </c>
      <c r="AM44" s="11">
        <f t="shared" si="24"/>
        <v>308270.84573380282</v>
      </c>
      <c r="AN44" s="31">
        <f t="shared" si="49"/>
        <v>9422600.819896562</v>
      </c>
      <c r="AO44" s="11">
        <v>1328473.0364300527</v>
      </c>
      <c r="AP44" s="11">
        <f t="shared" si="25"/>
        <v>797083.82185803156</v>
      </c>
      <c r="AQ44" s="11">
        <f t="shared" si="26"/>
        <v>478250.29311481898</v>
      </c>
      <c r="AR44" s="11">
        <f t="shared" si="27"/>
        <v>292264.06801461161</v>
      </c>
      <c r="AS44" s="11">
        <f t="shared" si="28"/>
        <v>172701.49473590686</v>
      </c>
      <c r="AT44" s="11">
        <f t="shared" si="29"/>
        <v>106277.84291440422</v>
      </c>
      <c r="AU44" s="31">
        <f t="shared" si="50"/>
        <v>3226940.9819737314</v>
      </c>
      <c r="AV44" s="11">
        <v>984656.89070772706</v>
      </c>
      <c r="AW44" s="11">
        <f t="shared" si="30"/>
        <v>590794.13442463626</v>
      </c>
      <c r="AX44" s="11">
        <f t="shared" si="31"/>
        <v>354476.48065478174</v>
      </c>
      <c r="AY44" s="11">
        <f t="shared" si="32"/>
        <v>216624.51595569996</v>
      </c>
      <c r="AZ44" s="11">
        <f t="shared" si="33"/>
        <v>128005.39579200452</v>
      </c>
      <c r="BA44" s="11">
        <f t="shared" si="34"/>
        <v>78772.551256618171</v>
      </c>
      <c r="BB44" s="31">
        <f t="shared" si="51"/>
        <v>2482574.3623037362</v>
      </c>
      <c r="BC44" s="11">
        <v>0</v>
      </c>
      <c r="BD44" s="11">
        <f t="shared" si="35"/>
        <v>0</v>
      </c>
      <c r="BE44" s="11">
        <f t="shared" si="36"/>
        <v>0</v>
      </c>
      <c r="BF44" s="11">
        <f t="shared" si="37"/>
        <v>0</v>
      </c>
      <c r="BG44" s="11">
        <f t="shared" si="38"/>
        <v>0</v>
      </c>
      <c r="BH44" s="11">
        <f t="shared" si="39"/>
        <v>0</v>
      </c>
      <c r="BI44" s="31">
        <f t="shared" si="52"/>
        <v>134990.32258064518</v>
      </c>
      <c r="BJ44" s="11">
        <v>0</v>
      </c>
      <c r="BK44" s="11">
        <f t="shared" si="40"/>
        <v>0</v>
      </c>
      <c r="BL44" s="11">
        <f t="shared" si="41"/>
        <v>0</v>
      </c>
      <c r="BM44" s="11">
        <f t="shared" si="42"/>
        <v>0</v>
      </c>
      <c r="BN44" s="11">
        <f t="shared" si="43"/>
        <v>0</v>
      </c>
      <c r="BO44" s="11">
        <f t="shared" si="44"/>
        <v>0</v>
      </c>
      <c r="BP44" s="31">
        <f t="shared" si="53"/>
        <v>2474131.3503124188</v>
      </c>
    </row>
    <row r="45" spans="1:68" x14ac:dyDescent="0.25">
      <c r="A45" s="11">
        <v>69</v>
      </c>
      <c r="B45" s="11" t="s">
        <v>32</v>
      </c>
      <c r="C45" s="11">
        <v>2016</v>
      </c>
      <c r="D45" s="11">
        <v>7</v>
      </c>
      <c r="E45" s="11">
        <v>30</v>
      </c>
      <c r="F45" s="11">
        <v>1214545.7928770925</v>
      </c>
      <c r="G45" s="11">
        <f t="shared" si="0"/>
        <v>728727.47572625545</v>
      </c>
      <c r="H45" s="11">
        <f t="shared" si="1"/>
        <v>437236.4854357533</v>
      </c>
      <c r="I45" s="11">
        <f t="shared" si="2"/>
        <v>267200.07443296036</v>
      </c>
      <c r="J45" s="11">
        <f t="shared" si="3"/>
        <v>157890.95307402202</v>
      </c>
      <c r="K45" s="11">
        <f t="shared" si="4"/>
        <v>97163.663430167406</v>
      </c>
      <c r="L45" s="31">
        <f t="shared" si="45"/>
        <v>3227852.6324485186</v>
      </c>
      <c r="M45" s="11">
        <v>203441.50634457171</v>
      </c>
      <c r="N45" s="11">
        <f t="shared" si="5"/>
        <v>122064.90380674302</v>
      </c>
      <c r="O45" s="11">
        <f t="shared" si="6"/>
        <v>73238.942284045814</v>
      </c>
      <c r="P45" s="11">
        <f t="shared" si="7"/>
        <v>44757.13139580578</v>
      </c>
      <c r="Q45" s="11">
        <f t="shared" si="8"/>
        <v>26447.395824794323</v>
      </c>
      <c r="R45" s="11">
        <f t="shared" si="9"/>
        <v>16275.320507565737</v>
      </c>
      <c r="S45" s="31">
        <f t="shared" si="46"/>
        <v>585629.8784562822</v>
      </c>
      <c r="T45" s="11">
        <v>5671949.1968866587</v>
      </c>
      <c r="U45" s="11">
        <f t="shared" si="10"/>
        <v>3403169.5181319951</v>
      </c>
      <c r="V45" s="11">
        <f t="shared" si="11"/>
        <v>2041901.7108791971</v>
      </c>
      <c r="W45" s="11">
        <f t="shared" si="12"/>
        <v>1247828.8233150649</v>
      </c>
      <c r="X45" s="11">
        <f t="shared" si="13"/>
        <v>737353.39559526567</v>
      </c>
      <c r="Y45" s="11">
        <f t="shared" si="14"/>
        <v>453755.93575093272</v>
      </c>
      <c r="Z45" s="31">
        <f t="shared" si="47"/>
        <v>14921488.108135337</v>
      </c>
      <c r="AA45" s="11">
        <v>8137.6602537828649</v>
      </c>
      <c r="AB45" s="11">
        <f t="shared" si="15"/>
        <v>4882.5961522697189</v>
      </c>
      <c r="AC45" s="11">
        <f t="shared" si="16"/>
        <v>2929.5576913618311</v>
      </c>
      <c r="AD45" s="11">
        <f t="shared" si="17"/>
        <v>1790.2852558322302</v>
      </c>
      <c r="AE45" s="11">
        <f t="shared" si="18"/>
        <v>1057.8958329917725</v>
      </c>
      <c r="AF45" s="11">
        <f t="shared" si="19"/>
        <v>651.01282030262917</v>
      </c>
      <c r="AG45" s="31">
        <f t="shared" si="48"/>
        <v>47135.517718896452</v>
      </c>
      <c r="AH45" s="11">
        <v>3853385.5716725355</v>
      </c>
      <c r="AI45" s="11">
        <f t="shared" si="20"/>
        <v>2312031.3430035212</v>
      </c>
      <c r="AJ45" s="11">
        <f t="shared" si="21"/>
        <v>1387218.8058021127</v>
      </c>
      <c r="AK45" s="11">
        <f t="shared" si="22"/>
        <v>847744.82576795784</v>
      </c>
      <c r="AL45" s="11">
        <f t="shared" si="23"/>
        <v>500940.12431742961</v>
      </c>
      <c r="AM45" s="11">
        <f t="shared" si="24"/>
        <v>308270.84573380282</v>
      </c>
      <c r="AN45" s="31">
        <f t="shared" si="49"/>
        <v>9323403.1400499474</v>
      </c>
      <c r="AO45" s="11">
        <v>1328473.0364300527</v>
      </c>
      <c r="AP45" s="11">
        <f t="shared" si="25"/>
        <v>797083.82185803156</v>
      </c>
      <c r="AQ45" s="11">
        <f t="shared" si="26"/>
        <v>478250.29311481898</v>
      </c>
      <c r="AR45" s="11">
        <f t="shared" si="27"/>
        <v>292264.06801461161</v>
      </c>
      <c r="AS45" s="11">
        <f t="shared" si="28"/>
        <v>172701.49473590686</v>
      </c>
      <c r="AT45" s="11">
        <f t="shared" si="29"/>
        <v>106277.84291440422</v>
      </c>
      <c r="AU45" s="31">
        <f t="shared" si="50"/>
        <v>3202775.7944915635</v>
      </c>
      <c r="AV45" s="11">
        <v>984656.89070772706</v>
      </c>
      <c r="AW45" s="11">
        <f t="shared" si="30"/>
        <v>590794.13442463626</v>
      </c>
      <c r="AX45" s="11">
        <f t="shared" si="31"/>
        <v>354476.48065478174</v>
      </c>
      <c r="AY45" s="11">
        <f t="shared" si="32"/>
        <v>216624.51595569996</v>
      </c>
      <c r="AZ45" s="11">
        <f t="shared" si="33"/>
        <v>128005.39579200452</v>
      </c>
      <c r="BA45" s="11">
        <f t="shared" si="34"/>
        <v>78772.551256618171</v>
      </c>
      <c r="BB45" s="31">
        <f t="shared" si="51"/>
        <v>2422385.7050339896</v>
      </c>
      <c r="BC45" s="11">
        <v>0</v>
      </c>
      <c r="BD45" s="11">
        <f t="shared" si="35"/>
        <v>0</v>
      </c>
      <c r="BE45" s="11">
        <f t="shared" si="36"/>
        <v>0</v>
      </c>
      <c r="BF45" s="11">
        <f t="shared" si="37"/>
        <v>0</v>
      </c>
      <c r="BG45" s="11">
        <f t="shared" si="38"/>
        <v>0</v>
      </c>
      <c r="BH45" s="11">
        <f t="shared" si="39"/>
        <v>0</v>
      </c>
      <c r="BI45" s="31">
        <f t="shared" si="52"/>
        <v>72125.806451612909</v>
      </c>
      <c r="BJ45" s="11">
        <v>0</v>
      </c>
      <c r="BK45" s="11">
        <f t="shared" si="40"/>
        <v>0</v>
      </c>
      <c r="BL45" s="11">
        <f t="shared" si="41"/>
        <v>0</v>
      </c>
      <c r="BM45" s="11">
        <f t="shared" si="42"/>
        <v>0</v>
      </c>
      <c r="BN45" s="11">
        <f t="shared" si="43"/>
        <v>0</v>
      </c>
      <c r="BO45" s="11">
        <f t="shared" si="44"/>
        <v>0</v>
      </c>
      <c r="BP45" s="31">
        <f t="shared" si="53"/>
        <v>1321937.1248031012</v>
      </c>
    </row>
    <row r="46" spans="1:68" x14ac:dyDescent="0.25">
      <c r="A46" s="11">
        <v>70</v>
      </c>
      <c r="B46" s="11" t="s">
        <v>32</v>
      </c>
      <c r="C46" s="11">
        <v>2016</v>
      </c>
      <c r="D46" s="11">
        <v>7</v>
      </c>
      <c r="E46" s="11">
        <v>30</v>
      </c>
      <c r="F46" s="11">
        <v>1214545.7928770925</v>
      </c>
      <c r="G46" s="11">
        <f t="shared" si="0"/>
        <v>728727.47572625545</v>
      </c>
      <c r="H46" s="11">
        <f t="shared" si="1"/>
        <v>437236.4854357533</v>
      </c>
      <c r="I46" s="11">
        <f t="shared" si="2"/>
        <v>267200.07443296036</v>
      </c>
      <c r="J46" s="11">
        <f t="shared" si="3"/>
        <v>157890.95307402202</v>
      </c>
      <c r="K46" s="11">
        <f t="shared" si="4"/>
        <v>97163.663430167406</v>
      </c>
      <c r="L46" s="31">
        <f t="shared" si="45"/>
        <v>3055821.5293503534</v>
      </c>
      <c r="M46" s="11">
        <v>203441.50634457171</v>
      </c>
      <c r="N46" s="11">
        <f t="shared" si="5"/>
        <v>122064.90380674302</v>
      </c>
      <c r="O46" s="11">
        <f t="shared" si="6"/>
        <v>73238.942284045814</v>
      </c>
      <c r="P46" s="11">
        <f t="shared" si="7"/>
        <v>44757.13139580578</v>
      </c>
      <c r="Q46" s="11">
        <f t="shared" si="8"/>
        <v>26447.395824794323</v>
      </c>
      <c r="R46" s="11">
        <f t="shared" si="9"/>
        <v>16275.320507565737</v>
      </c>
      <c r="S46" s="31">
        <f t="shared" si="46"/>
        <v>533026.62457373436</v>
      </c>
      <c r="T46" s="11">
        <v>5671949.1968866587</v>
      </c>
      <c r="U46" s="11">
        <f t="shared" si="10"/>
        <v>3403169.5181319951</v>
      </c>
      <c r="V46" s="11">
        <f t="shared" si="11"/>
        <v>2041901.7108791971</v>
      </c>
      <c r="W46" s="11">
        <f t="shared" si="12"/>
        <v>1247828.8233150649</v>
      </c>
      <c r="X46" s="11">
        <f t="shared" si="13"/>
        <v>737353.39559526567</v>
      </c>
      <c r="Y46" s="11">
        <f t="shared" si="14"/>
        <v>453755.93575093272</v>
      </c>
      <c r="Z46" s="31">
        <f t="shared" si="47"/>
        <v>14198873.260857647</v>
      </c>
      <c r="AA46" s="11">
        <v>8137.6602537828649</v>
      </c>
      <c r="AB46" s="11">
        <f t="shared" si="15"/>
        <v>4882.5961522697189</v>
      </c>
      <c r="AC46" s="11">
        <f t="shared" si="16"/>
        <v>2929.5576913618311</v>
      </c>
      <c r="AD46" s="11">
        <f t="shared" si="17"/>
        <v>1790.2852558322302</v>
      </c>
      <c r="AE46" s="11">
        <f t="shared" si="18"/>
        <v>1057.8958329917725</v>
      </c>
      <c r="AF46" s="11">
        <f t="shared" si="19"/>
        <v>651.01282030262917</v>
      </c>
      <c r="AG46" s="31">
        <f t="shared" si="48"/>
        <v>32484.290789400984</v>
      </c>
      <c r="AH46" s="11">
        <v>3853385.5716725355</v>
      </c>
      <c r="AI46" s="11">
        <f t="shared" si="20"/>
        <v>2312031.3430035212</v>
      </c>
      <c r="AJ46" s="11">
        <f t="shared" si="21"/>
        <v>1387218.8058021127</v>
      </c>
      <c r="AK46" s="11">
        <f t="shared" si="22"/>
        <v>847744.82576795784</v>
      </c>
      <c r="AL46" s="11">
        <f t="shared" si="23"/>
        <v>500940.12431742961</v>
      </c>
      <c r="AM46" s="11">
        <f t="shared" si="24"/>
        <v>308270.84573380282</v>
      </c>
      <c r="AN46" s="31">
        <f t="shared" si="49"/>
        <v>9263175.9772859327</v>
      </c>
      <c r="AO46" s="11">
        <v>1328473.0364300527</v>
      </c>
      <c r="AP46" s="11">
        <f t="shared" si="25"/>
        <v>797083.82185803156</v>
      </c>
      <c r="AQ46" s="11">
        <f t="shared" si="26"/>
        <v>478250.29311481898</v>
      </c>
      <c r="AR46" s="11">
        <f t="shared" si="27"/>
        <v>292264.06801461161</v>
      </c>
      <c r="AS46" s="11">
        <f t="shared" si="28"/>
        <v>172701.49473590686</v>
      </c>
      <c r="AT46" s="11">
        <f t="shared" si="29"/>
        <v>106277.84291440422</v>
      </c>
      <c r="AU46" s="31">
        <f t="shared" si="50"/>
        <v>3188104.0735202469</v>
      </c>
      <c r="AV46" s="11">
        <v>984656.89070772706</v>
      </c>
      <c r="AW46" s="11">
        <f t="shared" si="30"/>
        <v>590794.13442463626</v>
      </c>
      <c r="AX46" s="11">
        <f t="shared" si="31"/>
        <v>354476.48065478174</v>
      </c>
      <c r="AY46" s="11">
        <f t="shared" si="32"/>
        <v>216624.51595569996</v>
      </c>
      <c r="AZ46" s="11">
        <f t="shared" si="33"/>
        <v>128005.39579200452</v>
      </c>
      <c r="BA46" s="11">
        <f t="shared" si="34"/>
        <v>78772.551256618171</v>
      </c>
      <c r="BB46" s="31">
        <f t="shared" si="51"/>
        <v>2385842.5916916435</v>
      </c>
      <c r="BC46" s="11">
        <v>0</v>
      </c>
      <c r="BD46" s="11">
        <f t="shared" si="35"/>
        <v>0</v>
      </c>
      <c r="BE46" s="11">
        <f t="shared" si="36"/>
        <v>0</v>
      </c>
      <c r="BF46" s="11">
        <f t="shared" si="37"/>
        <v>0</v>
      </c>
      <c r="BG46" s="11">
        <f t="shared" si="38"/>
        <v>0</v>
      </c>
      <c r="BH46" s="11">
        <f t="shared" si="39"/>
        <v>0</v>
      </c>
      <c r="BI46" s="31">
        <f t="shared" si="52"/>
        <v>33958.064516129038</v>
      </c>
      <c r="BJ46" s="11">
        <v>0</v>
      </c>
      <c r="BK46" s="11">
        <f t="shared" si="40"/>
        <v>0</v>
      </c>
      <c r="BL46" s="11">
        <f t="shared" si="41"/>
        <v>0</v>
      </c>
      <c r="BM46" s="11">
        <f t="shared" si="42"/>
        <v>0</v>
      </c>
      <c r="BN46" s="11">
        <f t="shared" si="43"/>
        <v>0</v>
      </c>
      <c r="BO46" s="11">
        <f t="shared" si="44"/>
        <v>0</v>
      </c>
      <c r="BP46" s="31">
        <f t="shared" si="53"/>
        <v>622390.63074387249</v>
      </c>
    </row>
    <row r="47" spans="1:68" x14ac:dyDescent="0.25">
      <c r="A47" s="11">
        <v>71</v>
      </c>
      <c r="B47" s="11" t="s">
        <v>33</v>
      </c>
      <c r="C47" s="11">
        <v>2016</v>
      </c>
      <c r="D47" s="11">
        <v>7</v>
      </c>
      <c r="E47" s="11">
        <v>31</v>
      </c>
      <c r="F47" s="11">
        <v>309354.83870967739</v>
      </c>
      <c r="G47" s="11">
        <f t="shared" si="0"/>
        <v>185612.90322580643</v>
      </c>
      <c r="H47" s="11">
        <f t="shared" si="1"/>
        <v>111367.74193548386</v>
      </c>
      <c r="I47" s="11">
        <f t="shared" si="2"/>
        <v>68058.06451612903</v>
      </c>
      <c r="J47" s="11">
        <f t="shared" si="3"/>
        <v>40216.129032258061</v>
      </c>
      <c r="K47" s="11">
        <f t="shared" si="4"/>
        <v>24748.387096774193</v>
      </c>
      <c r="L47" s="31">
        <f t="shared" si="45"/>
        <v>2048170.874073002</v>
      </c>
      <c r="M47" s="11">
        <v>173870.96774193537</v>
      </c>
      <c r="N47" s="11">
        <f t="shared" si="5"/>
        <v>104322.58064516122</v>
      </c>
      <c r="O47" s="11">
        <f t="shared" si="6"/>
        <v>62593.548387096729</v>
      </c>
      <c r="P47" s="11">
        <f t="shared" si="7"/>
        <v>38251.612903225781</v>
      </c>
      <c r="Q47" s="11">
        <f t="shared" si="8"/>
        <v>22603.225806451599</v>
      </c>
      <c r="R47" s="11">
        <f t="shared" si="9"/>
        <v>13909.67741935483</v>
      </c>
      <c r="S47" s="31">
        <f t="shared" si="46"/>
        <v>472126.20682046289</v>
      </c>
      <c r="T47" s="11">
        <v>7153548.3870967785</v>
      </c>
      <c r="U47" s="11">
        <f t="shared" si="10"/>
        <v>4292129.0322580673</v>
      </c>
      <c r="V47" s="11">
        <f t="shared" si="11"/>
        <v>2575277.4193548402</v>
      </c>
      <c r="W47" s="11">
        <f t="shared" si="12"/>
        <v>1573780.6451612914</v>
      </c>
      <c r="X47" s="11">
        <f t="shared" si="13"/>
        <v>929961.29032258119</v>
      </c>
      <c r="Y47" s="11">
        <f t="shared" si="14"/>
        <v>572283.87096774229</v>
      </c>
      <c r="Z47" s="31">
        <f t="shared" si="47"/>
        <v>15250091.549380319</v>
      </c>
      <c r="AA47" s="11">
        <v>178387.09677419366</v>
      </c>
      <c r="AB47" s="11">
        <f t="shared" si="15"/>
        <v>107032.25806451619</v>
      </c>
      <c r="AC47" s="11">
        <f t="shared" si="16"/>
        <v>64219.354838709718</v>
      </c>
      <c r="AD47" s="11">
        <f t="shared" si="17"/>
        <v>39245.161290322605</v>
      </c>
      <c r="AE47" s="11">
        <f t="shared" si="18"/>
        <v>23190.322580645177</v>
      </c>
      <c r="AF47" s="11">
        <f t="shared" si="19"/>
        <v>14270.967741935494</v>
      </c>
      <c r="AG47" s="31">
        <f t="shared" si="48"/>
        <v>194007.62891797992</v>
      </c>
      <c r="AH47" s="11">
        <v>5340322.5806451607</v>
      </c>
      <c r="AI47" s="11">
        <f t="shared" si="20"/>
        <v>3204193.5483870963</v>
      </c>
      <c r="AJ47" s="11">
        <f t="shared" si="21"/>
        <v>1922516.1290322577</v>
      </c>
      <c r="AK47" s="11">
        <f t="shared" si="22"/>
        <v>1174870.9677419353</v>
      </c>
      <c r="AL47" s="11">
        <f t="shared" si="23"/>
        <v>694241.93548387091</v>
      </c>
      <c r="AM47" s="11">
        <f t="shared" si="24"/>
        <v>427225.80645161285</v>
      </c>
      <c r="AN47" s="31">
        <f t="shared" si="49"/>
        <v>10714242.396671167</v>
      </c>
      <c r="AO47" s="11">
        <v>1535483.8709677428</v>
      </c>
      <c r="AP47" s="11">
        <f t="shared" si="25"/>
        <v>921290.32258064568</v>
      </c>
      <c r="AQ47" s="11">
        <f t="shared" si="26"/>
        <v>552774.19354838738</v>
      </c>
      <c r="AR47" s="11">
        <f t="shared" si="27"/>
        <v>337806.45161290339</v>
      </c>
      <c r="AS47" s="11">
        <f t="shared" si="28"/>
        <v>199612.90322580657</v>
      </c>
      <c r="AT47" s="11">
        <f t="shared" si="29"/>
        <v>122838.70967741942</v>
      </c>
      <c r="AU47" s="31">
        <f t="shared" si="50"/>
        <v>3386376.6036559031</v>
      </c>
      <c r="AV47" s="11">
        <v>1560322.5806451601</v>
      </c>
      <c r="AW47" s="11">
        <f t="shared" si="30"/>
        <v>936193.54838709603</v>
      </c>
      <c r="AX47" s="11">
        <f t="shared" si="31"/>
        <v>561716.1290322576</v>
      </c>
      <c r="AY47" s="11">
        <f t="shared" si="32"/>
        <v>343270.96774193522</v>
      </c>
      <c r="AZ47" s="11">
        <f t="shared" si="33"/>
        <v>202841.93548387082</v>
      </c>
      <c r="BA47" s="11">
        <f t="shared" si="34"/>
        <v>124825.80645161281</v>
      </c>
      <c r="BB47" s="31">
        <f t="shared" si="51"/>
        <v>2939743.6332413559</v>
      </c>
      <c r="BC47" s="11">
        <v>248387.09677419355</v>
      </c>
      <c r="BD47" s="11">
        <f t="shared" si="35"/>
        <v>149032.25806451612</v>
      </c>
      <c r="BE47" s="11">
        <f t="shared" si="36"/>
        <v>89419.354838709667</v>
      </c>
      <c r="BF47" s="11">
        <f t="shared" si="37"/>
        <v>54645.161290322583</v>
      </c>
      <c r="BG47" s="11">
        <f t="shared" si="38"/>
        <v>32290.322580645163</v>
      </c>
      <c r="BH47" s="11">
        <f t="shared" si="39"/>
        <v>19870.967741935485</v>
      </c>
      <c r="BI47" s="31">
        <f t="shared" si="52"/>
        <v>259612.90322580645</v>
      </c>
      <c r="BJ47" s="11">
        <v>1126096.7741935505</v>
      </c>
      <c r="BK47" s="11">
        <f t="shared" si="40"/>
        <v>675658.06451613025</v>
      </c>
      <c r="BL47" s="11">
        <f t="shared" si="41"/>
        <v>405394.83870967815</v>
      </c>
      <c r="BM47" s="11">
        <f t="shared" si="42"/>
        <v>247741.2903225811</v>
      </c>
      <c r="BN47" s="11">
        <f t="shared" si="43"/>
        <v>146392.58064516156</v>
      </c>
      <c r="BO47" s="11">
        <f t="shared" si="44"/>
        <v>90087.741935484039</v>
      </c>
      <c r="BP47" s="31">
        <f t="shared" si="53"/>
        <v>1331845.7430345002</v>
      </c>
    </row>
    <row r="48" spans="1:68" x14ac:dyDescent="0.25">
      <c r="A48" s="11">
        <v>72</v>
      </c>
      <c r="B48" s="11" t="s">
        <v>33</v>
      </c>
      <c r="C48" s="11">
        <v>2016</v>
      </c>
      <c r="D48" s="11">
        <v>7</v>
      </c>
      <c r="E48" s="11">
        <v>31</v>
      </c>
      <c r="F48" s="11">
        <v>309354.83870967739</v>
      </c>
      <c r="G48" s="11">
        <f t="shared" si="0"/>
        <v>185612.90322580643</v>
      </c>
      <c r="H48" s="11">
        <f t="shared" si="1"/>
        <v>111367.74193548386</v>
      </c>
      <c r="I48" s="11">
        <f t="shared" si="2"/>
        <v>68058.06451612903</v>
      </c>
      <c r="J48" s="11">
        <f t="shared" si="3"/>
        <v>40216.129032258061</v>
      </c>
      <c r="K48" s="11">
        <f t="shared" si="4"/>
        <v>24748.387096774193</v>
      </c>
      <c r="L48" s="31">
        <f t="shared" si="45"/>
        <v>1454458.9183083868</v>
      </c>
      <c r="M48" s="11">
        <v>173870.96774193537</v>
      </c>
      <c r="N48" s="11">
        <f t="shared" si="5"/>
        <v>104322.58064516122</v>
      </c>
      <c r="O48" s="11">
        <f t="shared" si="6"/>
        <v>62593.548387096729</v>
      </c>
      <c r="P48" s="11">
        <f t="shared" si="7"/>
        <v>38251.612903225781</v>
      </c>
      <c r="Q48" s="11">
        <f t="shared" si="8"/>
        <v>22603.225806451599</v>
      </c>
      <c r="R48" s="11">
        <f t="shared" si="9"/>
        <v>13909.67741935483</v>
      </c>
      <c r="S48" s="31">
        <f t="shared" si="46"/>
        <v>438912.33839930827</v>
      </c>
      <c r="T48" s="11">
        <v>7153548.3870967785</v>
      </c>
      <c r="U48" s="11">
        <f t="shared" si="10"/>
        <v>4292129.0322580673</v>
      </c>
      <c r="V48" s="11">
        <f t="shared" si="11"/>
        <v>2575277.4193548402</v>
      </c>
      <c r="W48" s="11">
        <f t="shared" si="12"/>
        <v>1573780.6451612914</v>
      </c>
      <c r="X48" s="11">
        <f t="shared" si="13"/>
        <v>929961.29032258119</v>
      </c>
      <c r="Y48" s="11">
        <f t="shared" si="14"/>
        <v>572283.87096774229</v>
      </c>
      <c r="Z48" s="31">
        <f t="shared" si="47"/>
        <v>15926517.284895306</v>
      </c>
      <c r="AA48" s="11">
        <v>178387.09677419366</v>
      </c>
      <c r="AB48" s="11">
        <f t="shared" si="15"/>
        <v>107032.25806451619</v>
      </c>
      <c r="AC48" s="11">
        <f t="shared" si="16"/>
        <v>64219.354838709718</v>
      </c>
      <c r="AD48" s="11">
        <f t="shared" si="17"/>
        <v>39245.161290322605</v>
      </c>
      <c r="AE48" s="11">
        <f t="shared" si="18"/>
        <v>23190.322580645177</v>
      </c>
      <c r="AF48" s="11">
        <f t="shared" si="19"/>
        <v>14270.967741935494</v>
      </c>
      <c r="AG48" s="31">
        <f t="shared" si="48"/>
        <v>291848.10643919831</v>
      </c>
      <c r="AH48" s="11">
        <v>5340322.5806451607</v>
      </c>
      <c r="AI48" s="11">
        <f t="shared" si="20"/>
        <v>3204193.5483870963</v>
      </c>
      <c r="AJ48" s="11">
        <f t="shared" si="21"/>
        <v>1922516.1290322577</v>
      </c>
      <c r="AK48" s="11">
        <f t="shared" si="22"/>
        <v>1174870.9677419353</v>
      </c>
      <c r="AL48" s="11">
        <f t="shared" si="23"/>
        <v>694241.93548387091</v>
      </c>
      <c r="AM48" s="11">
        <f t="shared" si="24"/>
        <v>427225.80645161285</v>
      </c>
      <c r="AN48" s="31">
        <f t="shared" si="49"/>
        <v>11588690.730653562</v>
      </c>
      <c r="AO48" s="11">
        <v>1535483.8709677428</v>
      </c>
      <c r="AP48" s="11">
        <f t="shared" si="25"/>
        <v>921290.32258064568</v>
      </c>
      <c r="AQ48" s="11">
        <f t="shared" si="26"/>
        <v>552774.19354838738</v>
      </c>
      <c r="AR48" s="11">
        <f t="shared" si="27"/>
        <v>337806.45161290339</v>
      </c>
      <c r="AS48" s="11">
        <f t="shared" si="28"/>
        <v>199612.90322580657</v>
      </c>
      <c r="AT48" s="11">
        <f t="shared" si="29"/>
        <v>122838.70967741942</v>
      </c>
      <c r="AU48" s="31">
        <f t="shared" si="50"/>
        <v>3506267.8923281301</v>
      </c>
      <c r="AV48" s="11">
        <v>1560322.5806451601</v>
      </c>
      <c r="AW48" s="11">
        <f t="shared" si="30"/>
        <v>936193.54838709603</v>
      </c>
      <c r="AX48" s="11">
        <f t="shared" si="31"/>
        <v>561716.1290322576</v>
      </c>
      <c r="AY48" s="11">
        <f t="shared" si="32"/>
        <v>343270.96774193522</v>
      </c>
      <c r="AZ48" s="11">
        <f t="shared" si="33"/>
        <v>202841.93548387082</v>
      </c>
      <c r="BA48" s="11">
        <f t="shared" si="34"/>
        <v>124825.80645161281</v>
      </c>
      <c r="BB48" s="31">
        <f t="shared" si="51"/>
        <v>3274395.0726913605</v>
      </c>
      <c r="BC48" s="11">
        <v>248387.09677419355</v>
      </c>
      <c r="BD48" s="11">
        <f t="shared" si="35"/>
        <v>149032.25806451612</v>
      </c>
      <c r="BE48" s="11">
        <f t="shared" si="36"/>
        <v>89419.354838709667</v>
      </c>
      <c r="BF48" s="11">
        <f t="shared" si="37"/>
        <v>54645.161290322583</v>
      </c>
      <c r="BG48" s="11">
        <f t="shared" si="38"/>
        <v>32290.322580645163</v>
      </c>
      <c r="BH48" s="11">
        <f t="shared" si="39"/>
        <v>19870.967741935485</v>
      </c>
      <c r="BI48" s="31">
        <f t="shared" si="52"/>
        <v>397419.3548387097</v>
      </c>
      <c r="BJ48" s="11">
        <v>1126096.7741935505</v>
      </c>
      <c r="BK48" s="11">
        <f t="shared" si="40"/>
        <v>675658.06451613025</v>
      </c>
      <c r="BL48" s="11">
        <f t="shared" si="41"/>
        <v>405394.83870967815</v>
      </c>
      <c r="BM48" s="11">
        <f t="shared" si="42"/>
        <v>247741.2903225811</v>
      </c>
      <c r="BN48" s="11">
        <f t="shared" si="43"/>
        <v>146392.58064516156</v>
      </c>
      <c r="BO48" s="11">
        <f t="shared" si="44"/>
        <v>90087.741935484039</v>
      </c>
      <c r="BP48" s="31">
        <f t="shared" si="53"/>
        <v>1801754.8387096808</v>
      </c>
    </row>
    <row r="49" spans="1:68" x14ac:dyDescent="0.25">
      <c r="A49" s="11">
        <v>73</v>
      </c>
      <c r="B49" s="11" t="s">
        <v>33</v>
      </c>
      <c r="C49" s="11">
        <v>2016</v>
      </c>
      <c r="D49" s="11">
        <v>7</v>
      </c>
      <c r="E49" s="11">
        <v>31</v>
      </c>
      <c r="F49" s="11">
        <v>309354.83870967739</v>
      </c>
      <c r="G49" s="11">
        <f t="shared" si="0"/>
        <v>185612.90322580643</v>
      </c>
      <c r="H49" s="11">
        <f t="shared" si="1"/>
        <v>111367.74193548386</v>
      </c>
      <c r="I49" s="11">
        <f t="shared" si="2"/>
        <v>68058.06451612903</v>
      </c>
      <c r="J49" s="11">
        <f t="shared" si="3"/>
        <v>40216.129032258061</v>
      </c>
      <c r="K49" s="11">
        <f t="shared" si="4"/>
        <v>24748.387096774193</v>
      </c>
      <c r="L49" s="31">
        <f t="shared" si="45"/>
        <v>1128590.1748081173</v>
      </c>
      <c r="M49" s="11">
        <v>173870.96774193537</v>
      </c>
      <c r="N49" s="11">
        <f t="shared" si="5"/>
        <v>104322.58064516122</v>
      </c>
      <c r="O49" s="11">
        <f t="shared" si="6"/>
        <v>62593.548387096729</v>
      </c>
      <c r="P49" s="11">
        <f t="shared" si="7"/>
        <v>38251.612903225781</v>
      </c>
      <c r="Q49" s="11">
        <f t="shared" si="8"/>
        <v>22603.225806451599</v>
      </c>
      <c r="R49" s="11">
        <f t="shared" si="9"/>
        <v>13909.67741935483</v>
      </c>
      <c r="S49" s="31">
        <f t="shared" si="46"/>
        <v>428266.9445023592</v>
      </c>
      <c r="T49" s="11">
        <v>7153548.3870967785</v>
      </c>
      <c r="U49" s="11">
        <f t="shared" si="10"/>
        <v>4292129.0322580673</v>
      </c>
      <c r="V49" s="11">
        <f t="shared" si="11"/>
        <v>2575277.4193548402</v>
      </c>
      <c r="W49" s="11">
        <f t="shared" si="12"/>
        <v>1573780.6451612914</v>
      </c>
      <c r="X49" s="11">
        <f t="shared" si="13"/>
        <v>929961.29032258119</v>
      </c>
      <c r="Y49" s="11">
        <f t="shared" si="14"/>
        <v>572283.87096774229</v>
      </c>
      <c r="Z49" s="31">
        <f t="shared" si="47"/>
        <v>16459892.99337095</v>
      </c>
      <c r="AA49" s="11">
        <v>178387.09677419366</v>
      </c>
      <c r="AB49" s="11">
        <f t="shared" si="15"/>
        <v>107032.25806451619</v>
      </c>
      <c r="AC49" s="11">
        <f t="shared" si="16"/>
        <v>64219.354838709718</v>
      </c>
      <c r="AD49" s="11">
        <f t="shared" si="17"/>
        <v>39245.161290322605</v>
      </c>
      <c r="AE49" s="11">
        <f t="shared" si="18"/>
        <v>23190.322580645177</v>
      </c>
      <c r="AF49" s="11">
        <f t="shared" si="19"/>
        <v>14270.967741935494</v>
      </c>
      <c r="AG49" s="31">
        <f t="shared" si="48"/>
        <v>353137.90358654619</v>
      </c>
      <c r="AH49" s="11">
        <v>5340322.5806451607</v>
      </c>
      <c r="AI49" s="11">
        <f t="shared" si="20"/>
        <v>3204193.5483870963</v>
      </c>
      <c r="AJ49" s="11">
        <f t="shared" si="21"/>
        <v>1922516.1290322577</v>
      </c>
      <c r="AK49" s="11">
        <f t="shared" si="22"/>
        <v>1174870.9677419353</v>
      </c>
      <c r="AL49" s="11">
        <f t="shared" si="23"/>
        <v>694241.93548387091</v>
      </c>
      <c r="AM49" s="11">
        <f t="shared" si="24"/>
        <v>427225.80645161285</v>
      </c>
      <c r="AN49" s="31">
        <f t="shared" si="49"/>
        <v>12123988.053883707</v>
      </c>
      <c r="AO49" s="11">
        <v>1535483.8709677428</v>
      </c>
      <c r="AP49" s="11">
        <f t="shared" si="25"/>
        <v>921290.32258064568</v>
      </c>
      <c r="AQ49" s="11">
        <f t="shared" si="26"/>
        <v>552774.19354838738</v>
      </c>
      <c r="AR49" s="11">
        <f t="shared" si="27"/>
        <v>337806.45161290339</v>
      </c>
      <c r="AS49" s="11">
        <f t="shared" si="28"/>
        <v>199612.90322580657</v>
      </c>
      <c r="AT49" s="11">
        <f t="shared" si="29"/>
        <v>122838.70967741942</v>
      </c>
      <c r="AU49" s="31">
        <f t="shared" si="50"/>
        <v>3580791.7927616984</v>
      </c>
      <c r="AV49" s="11">
        <v>1560322.5806451601</v>
      </c>
      <c r="AW49" s="11">
        <f t="shared" si="30"/>
        <v>936193.54838709603</v>
      </c>
      <c r="AX49" s="11">
        <f t="shared" si="31"/>
        <v>561716.1290322576</v>
      </c>
      <c r="AY49" s="11">
        <f t="shared" si="32"/>
        <v>343270.96774193522</v>
      </c>
      <c r="AZ49" s="11">
        <f t="shared" si="33"/>
        <v>202841.93548387082</v>
      </c>
      <c r="BA49" s="11">
        <f t="shared" si="34"/>
        <v>124825.80645161281</v>
      </c>
      <c r="BB49" s="31">
        <f t="shared" si="51"/>
        <v>3481634.7210688363</v>
      </c>
      <c r="BC49" s="11">
        <v>248387.09677419355</v>
      </c>
      <c r="BD49" s="11">
        <f t="shared" si="35"/>
        <v>149032.25806451612</v>
      </c>
      <c r="BE49" s="11">
        <f t="shared" si="36"/>
        <v>89419.354838709667</v>
      </c>
      <c r="BF49" s="11">
        <f t="shared" si="37"/>
        <v>54645.161290322583</v>
      </c>
      <c r="BG49" s="11">
        <f t="shared" si="38"/>
        <v>32290.322580645163</v>
      </c>
      <c r="BH49" s="11">
        <f t="shared" si="39"/>
        <v>19870.967741935485</v>
      </c>
      <c r="BI49" s="31">
        <f t="shared" si="52"/>
        <v>486838.70967741939</v>
      </c>
      <c r="BJ49" s="11">
        <v>1126096.7741935505</v>
      </c>
      <c r="BK49" s="11">
        <f t="shared" si="40"/>
        <v>675658.06451613025</v>
      </c>
      <c r="BL49" s="11">
        <f t="shared" si="41"/>
        <v>405394.83870967815</v>
      </c>
      <c r="BM49" s="11">
        <f t="shared" si="42"/>
        <v>247741.2903225811</v>
      </c>
      <c r="BN49" s="11">
        <f t="shared" si="43"/>
        <v>146392.58064516156</v>
      </c>
      <c r="BO49" s="11">
        <f t="shared" si="44"/>
        <v>90087.741935484039</v>
      </c>
      <c r="BP49" s="31">
        <f t="shared" si="53"/>
        <v>2207149.6774193589</v>
      </c>
    </row>
    <row r="50" spans="1:68" x14ac:dyDescent="0.25">
      <c r="A50" s="11">
        <v>74</v>
      </c>
      <c r="B50" s="11" t="s">
        <v>33</v>
      </c>
      <c r="C50" s="11">
        <v>2016</v>
      </c>
      <c r="D50" s="11">
        <v>7</v>
      </c>
      <c r="E50" s="11">
        <v>31</v>
      </c>
      <c r="F50" s="11">
        <v>309354.83870967739</v>
      </c>
      <c r="G50" s="11">
        <f t="shared" si="0"/>
        <v>185612.90322580643</v>
      </c>
      <c r="H50" s="11">
        <f t="shared" si="1"/>
        <v>111367.74193548386</v>
      </c>
      <c r="I50" s="11">
        <f t="shared" si="2"/>
        <v>68058.06451612903</v>
      </c>
      <c r="J50" s="11">
        <f t="shared" si="3"/>
        <v>40216.129032258061</v>
      </c>
      <c r="K50" s="11">
        <f t="shared" si="4"/>
        <v>24748.387096774193</v>
      </c>
      <c r="L50" s="31">
        <f t="shared" si="45"/>
        <v>929448.16489128605</v>
      </c>
      <c r="M50" s="11">
        <v>173870.96774193537</v>
      </c>
      <c r="N50" s="11">
        <f t="shared" si="5"/>
        <v>104322.58064516122</v>
      </c>
      <c r="O50" s="11">
        <f t="shared" si="6"/>
        <v>62593.548387096729</v>
      </c>
      <c r="P50" s="11">
        <f t="shared" si="7"/>
        <v>38251.612903225781</v>
      </c>
      <c r="Q50" s="11">
        <f t="shared" si="8"/>
        <v>22603.225806451599</v>
      </c>
      <c r="R50" s="11">
        <f t="shared" si="9"/>
        <v>13909.67741935483</v>
      </c>
      <c r="S50" s="31">
        <f t="shared" si="46"/>
        <v>421761.42600977916</v>
      </c>
      <c r="T50" s="11">
        <v>7153548.3870967785</v>
      </c>
      <c r="U50" s="11">
        <f t="shared" si="10"/>
        <v>4292129.0322580673</v>
      </c>
      <c r="V50" s="11">
        <f t="shared" si="11"/>
        <v>2575277.4193548402</v>
      </c>
      <c r="W50" s="11">
        <f t="shared" si="12"/>
        <v>1573780.6451612914</v>
      </c>
      <c r="X50" s="11">
        <f t="shared" si="13"/>
        <v>929961.29032258119</v>
      </c>
      <c r="Y50" s="11">
        <f t="shared" si="14"/>
        <v>572283.87096774229</v>
      </c>
      <c r="Z50" s="31">
        <f t="shared" si="47"/>
        <v>16785844.815217175</v>
      </c>
      <c r="AA50" s="11">
        <v>178387.09677419366</v>
      </c>
      <c r="AB50" s="11">
        <f t="shared" si="15"/>
        <v>107032.25806451619</v>
      </c>
      <c r="AC50" s="11">
        <f t="shared" si="16"/>
        <v>64219.354838709718</v>
      </c>
      <c r="AD50" s="11">
        <f t="shared" si="17"/>
        <v>39245.161290322605</v>
      </c>
      <c r="AE50" s="11">
        <f t="shared" si="18"/>
        <v>23190.322580645177</v>
      </c>
      <c r="AF50" s="11">
        <f t="shared" si="19"/>
        <v>14270.967741935494</v>
      </c>
      <c r="AG50" s="31">
        <f t="shared" si="48"/>
        <v>390592.77962103655</v>
      </c>
      <c r="AH50" s="11">
        <v>5340322.5806451607</v>
      </c>
      <c r="AI50" s="11">
        <f t="shared" si="20"/>
        <v>3204193.5483870963</v>
      </c>
      <c r="AJ50" s="11">
        <f t="shared" si="21"/>
        <v>1922516.1290322577</v>
      </c>
      <c r="AK50" s="11">
        <f t="shared" si="22"/>
        <v>1174870.9677419353</v>
      </c>
      <c r="AL50" s="11">
        <f t="shared" si="23"/>
        <v>694241.93548387091</v>
      </c>
      <c r="AM50" s="11">
        <f t="shared" si="24"/>
        <v>427225.80645161285</v>
      </c>
      <c r="AN50" s="31">
        <f t="shared" si="49"/>
        <v>12451114.195857683</v>
      </c>
      <c r="AO50" s="11">
        <v>1535483.8709677428</v>
      </c>
      <c r="AP50" s="11">
        <f t="shared" si="25"/>
        <v>921290.32258064568</v>
      </c>
      <c r="AQ50" s="11">
        <f t="shared" si="26"/>
        <v>552774.19354838738</v>
      </c>
      <c r="AR50" s="11">
        <f t="shared" si="27"/>
        <v>337806.45161290339</v>
      </c>
      <c r="AS50" s="11">
        <f t="shared" si="28"/>
        <v>199612.90322580657</v>
      </c>
      <c r="AT50" s="11">
        <f t="shared" si="29"/>
        <v>122838.70967741942</v>
      </c>
      <c r="AU50" s="31">
        <f t="shared" si="50"/>
        <v>3626334.1763599901</v>
      </c>
      <c r="AV50" s="11">
        <v>1560322.5806451601</v>
      </c>
      <c r="AW50" s="11">
        <f t="shared" si="30"/>
        <v>936193.54838709603</v>
      </c>
      <c r="AX50" s="11">
        <f t="shared" si="31"/>
        <v>561716.1290322576</v>
      </c>
      <c r="AY50" s="11">
        <f t="shared" si="32"/>
        <v>343270.96774193522</v>
      </c>
      <c r="AZ50" s="11">
        <f t="shared" si="33"/>
        <v>202841.93548387082</v>
      </c>
      <c r="BA50" s="11">
        <f t="shared" si="34"/>
        <v>124825.80645161281</v>
      </c>
      <c r="BB50" s="31">
        <f t="shared" si="51"/>
        <v>3608281.1728550713</v>
      </c>
      <c r="BC50" s="11">
        <v>248387.09677419355</v>
      </c>
      <c r="BD50" s="11">
        <f t="shared" si="35"/>
        <v>149032.25806451612</v>
      </c>
      <c r="BE50" s="11">
        <f t="shared" si="36"/>
        <v>89419.354838709667</v>
      </c>
      <c r="BF50" s="11">
        <f t="shared" si="37"/>
        <v>54645.161290322583</v>
      </c>
      <c r="BG50" s="11">
        <f t="shared" si="38"/>
        <v>32290.322580645163</v>
      </c>
      <c r="BH50" s="11">
        <f t="shared" si="39"/>
        <v>19870.967741935485</v>
      </c>
      <c r="BI50" s="31">
        <f t="shared" si="52"/>
        <v>541483.87096774194</v>
      </c>
      <c r="BJ50" s="11">
        <v>1126096.7741935505</v>
      </c>
      <c r="BK50" s="11">
        <f t="shared" si="40"/>
        <v>675658.06451613025</v>
      </c>
      <c r="BL50" s="11">
        <f t="shared" si="41"/>
        <v>405394.83870967815</v>
      </c>
      <c r="BM50" s="11">
        <f t="shared" si="42"/>
        <v>247741.2903225811</v>
      </c>
      <c r="BN50" s="11">
        <f t="shared" si="43"/>
        <v>146392.58064516156</v>
      </c>
      <c r="BO50" s="11">
        <f t="shared" si="44"/>
        <v>90087.741935484039</v>
      </c>
      <c r="BP50" s="31">
        <f t="shared" si="53"/>
        <v>2454890.9677419402</v>
      </c>
    </row>
    <row r="51" spans="1:68" x14ac:dyDescent="0.25">
      <c r="A51" s="11">
        <v>75</v>
      </c>
      <c r="B51" s="11" t="s">
        <v>33</v>
      </c>
      <c r="C51" s="11">
        <v>2016</v>
      </c>
      <c r="D51" s="11">
        <v>7</v>
      </c>
      <c r="E51" s="11">
        <v>31</v>
      </c>
      <c r="F51" s="11">
        <v>354276.22956350789</v>
      </c>
      <c r="G51" s="11">
        <f t="shared" si="0"/>
        <v>212565.73773810474</v>
      </c>
      <c r="H51" s="11">
        <f t="shared" si="1"/>
        <v>127539.44264286284</v>
      </c>
      <c r="I51" s="11">
        <f t="shared" si="2"/>
        <v>77940.77050397174</v>
      </c>
      <c r="J51" s="11">
        <f t="shared" si="3"/>
        <v>46055.909843256028</v>
      </c>
      <c r="K51" s="11">
        <f t="shared" si="4"/>
        <v>28342.09836508063</v>
      </c>
      <c r="L51" s="31">
        <f t="shared" si="45"/>
        <v>856694.73170335253</v>
      </c>
      <c r="M51" s="11">
        <v>263950.86324082129</v>
      </c>
      <c r="N51" s="11">
        <f t="shared" si="5"/>
        <v>158370.51794449278</v>
      </c>
      <c r="O51" s="11">
        <f t="shared" si="6"/>
        <v>95022.310766695664</v>
      </c>
      <c r="P51" s="11">
        <f t="shared" si="7"/>
        <v>58069.189912980684</v>
      </c>
      <c r="Q51" s="11">
        <f t="shared" si="8"/>
        <v>34313.612221306772</v>
      </c>
      <c r="R51" s="11">
        <f t="shared" si="9"/>
        <v>21116.069059265705</v>
      </c>
      <c r="S51" s="31">
        <f t="shared" si="46"/>
        <v>507997.15149032231</v>
      </c>
      <c r="T51" s="11">
        <v>6405611.8880790835</v>
      </c>
      <c r="U51" s="11">
        <f t="shared" si="10"/>
        <v>3843367.1328474497</v>
      </c>
      <c r="V51" s="11">
        <f t="shared" si="11"/>
        <v>2306020.2797084698</v>
      </c>
      <c r="W51" s="11">
        <f t="shared" si="12"/>
        <v>1409234.6153773984</v>
      </c>
      <c r="X51" s="11">
        <f t="shared" si="13"/>
        <v>832729.54545028089</v>
      </c>
      <c r="Y51" s="11">
        <f t="shared" si="14"/>
        <v>512448.95104632672</v>
      </c>
      <c r="Z51" s="31">
        <f t="shared" si="47"/>
        <v>16230516.210926799</v>
      </c>
      <c r="AA51" s="11">
        <v>82462.362931412426</v>
      </c>
      <c r="AB51" s="11">
        <f t="shared" si="15"/>
        <v>49477.417758847456</v>
      </c>
      <c r="AC51" s="11">
        <f t="shared" si="16"/>
        <v>29686.450655308472</v>
      </c>
      <c r="AD51" s="11">
        <f t="shared" si="17"/>
        <v>18141.719844910735</v>
      </c>
      <c r="AE51" s="11">
        <f t="shared" si="18"/>
        <v>10720.107181083617</v>
      </c>
      <c r="AF51" s="11">
        <f t="shared" si="19"/>
        <v>6596.9890345129943</v>
      </c>
      <c r="AG51" s="31">
        <f t="shared" si="48"/>
        <v>316800.47252590873</v>
      </c>
      <c r="AH51" s="11">
        <v>3351549.6595818354</v>
      </c>
      <c r="AI51" s="11">
        <f t="shared" si="20"/>
        <v>2010929.7957491011</v>
      </c>
      <c r="AJ51" s="11">
        <f t="shared" si="21"/>
        <v>1206557.8774494608</v>
      </c>
      <c r="AK51" s="11">
        <f t="shared" si="22"/>
        <v>737340.92510800378</v>
      </c>
      <c r="AL51" s="11">
        <f t="shared" si="23"/>
        <v>435701.45574563864</v>
      </c>
      <c r="AM51" s="11">
        <f t="shared" si="24"/>
        <v>268123.97276654682</v>
      </c>
      <c r="AN51" s="31">
        <f t="shared" si="49"/>
        <v>10655643.085960798</v>
      </c>
      <c r="AO51" s="11">
        <v>1027134.2575640265</v>
      </c>
      <c r="AP51" s="11">
        <f t="shared" si="25"/>
        <v>616280.55453841586</v>
      </c>
      <c r="AQ51" s="11">
        <f t="shared" si="26"/>
        <v>369768.33272304951</v>
      </c>
      <c r="AR51" s="11">
        <f t="shared" si="27"/>
        <v>225969.53666408584</v>
      </c>
      <c r="AS51" s="11">
        <f t="shared" si="28"/>
        <v>133527.45348332345</v>
      </c>
      <c r="AT51" s="11">
        <f t="shared" si="29"/>
        <v>82170.740605122119</v>
      </c>
      <c r="AU51" s="31">
        <f t="shared" si="50"/>
        <v>3144895.9714461737</v>
      </c>
      <c r="AV51" s="11">
        <v>1166778.4744648142</v>
      </c>
      <c r="AW51" s="11">
        <f t="shared" si="30"/>
        <v>700067.08467888844</v>
      </c>
      <c r="AX51" s="11">
        <f t="shared" si="31"/>
        <v>420040.2508073331</v>
      </c>
      <c r="AY51" s="11">
        <f t="shared" si="32"/>
        <v>256691.26438225913</v>
      </c>
      <c r="AZ51" s="11">
        <f t="shared" si="33"/>
        <v>151681.20168042585</v>
      </c>
      <c r="BA51" s="11">
        <f t="shared" si="34"/>
        <v>93342.277957185142</v>
      </c>
      <c r="BB51" s="31">
        <f t="shared" si="51"/>
        <v>3289573.606366592</v>
      </c>
      <c r="BC51" s="11">
        <v>106451.6129032258</v>
      </c>
      <c r="BD51" s="11">
        <f t="shared" si="35"/>
        <v>63870.967741935478</v>
      </c>
      <c r="BE51" s="11">
        <f t="shared" si="36"/>
        <v>38322.580645161288</v>
      </c>
      <c r="BF51" s="11">
        <f t="shared" si="37"/>
        <v>23419.354838709678</v>
      </c>
      <c r="BG51" s="11">
        <f t="shared" si="38"/>
        <v>13838.709677419354</v>
      </c>
      <c r="BH51" s="11">
        <f t="shared" si="39"/>
        <v>8516.1290322580644</v>
      </c>
      <c r="BI51" s="31">
        <f t="shared" si="52"/>
        <v>431838.70967741939</v>
      </c>
      <c r="BJ51" s="11">
        <v>482612.90322580736</v>
      </c>
      <c r="BK51" s="11">
        <f t="shared" si="40"/>
        <v>289567.7419354844</v>
      </c>
      <c r="BL51" s="11">
        <f t="shared" si="41"/>
        <v>173740.64516129065</v>
      </c>
      <c r="BM51" s="11">
        <f t="shared" si="42"/>
        <v>106174.83870967761</v>
      </c>
      <c r="BN51" s="11">
        <f t="shared" si="43"/>
        <v>62739.677419354957</v>
      </c>
      <c r="BO51" s="11">
        <f t="shared" si="44"/>
        <v>38609.032258064588</v>
      </c>
      <c r="BP51" s="31">
        <f t="shared" si="53"/>
        <v>1957799.6774193584</v>
      </c>
    </row>
    <row r="52" spans="1:68" x14ac:dyDescent="0.25">
      <c r="A52" s="11">
        <v>76</v>
      </c>
      <c r="B52" s="11" t="s">
        <v>34</v>
      </c>
      <c r="C52" s="11">
        <v>2016</v>
      </c>
      <c r="D52" s="11">
        <v>7</v>
      </c>
      <c r="E52" s="11">
        <v>30</v>
      </c>
      <c r="F52" s="11">
        <v>387967.27270388074</v>
      </c>
      <c r="G52" s="11">
        <f t="shared" si="0"/>
        <v>232780.36362232844</v>
      </c>
      <c r="H52" s="11">
        <f t="shared" si="1"/>
        <v>139668.21817339706</v>
      </c>
      <c r="I52" s="11">
        <f t="shared" si="2"/>
        <v>85352.799994853762</v>
      </c>
      <c r="J52" s="11">
        <f t="shared" si="3"/>
        <v>50435.745451504496</v>
      </c>
      <c r="K52" s="11">
        <f t="shared" si="4"/>
        <v>31037.381816310459</v>
      </c>
      <c r="L52" s="31">
        <f t="shared" si="45"/>
        <v>844923.33302263054</v>
      </c>
      <c r="M52" s="11">
        <v>331510.78486498568</v>
      </c>
      <c r="N52" s="11">
        <f t="shared" si="5"/>
        <v>198906.4709189914</v>
      </c>
      <c r="O52" s="11">
        <f t="shared" si="6"/>
        <v>119343.88255139484</v>
      </c>
      <c r="P52" s="11">
        <f t="shared" si="7"/>
        <v>72932.372670296856</v>
      </c>
      <c r="Q52" s="11">
        <f t="shared" si="8"/>
        <v>43096.402032448139</v>
      </c>
      <c r="R52" s="11">
        <f t="shared" si="9"/>
        <v>26520.862789198854</v>
      </c>
      <c r="S52" s="31">
        <f t="shared" si="46"/>
        <v>627239.36732560745</v>
      </c>
      <c r="T52" s="11">
        <v>5844659.5138158118</v>
      </c>
      <c r="U52" s="11">
        <f t="shared" si="10"/>
        <v>3506795.7082894868</v>
      </c>
      <c r="V52" s="11">
        <f t="shared" si="11"/>
        <v>2104077.4249736923</v>
      </c>
      <c r="W52" s="11">
        <f t="shared" si="12"/>
        <v>1285825.0930394786</v>
      </c>
      <c r="X52" s="11">
        <f t="shared" si="13"/>
        <v>759805.73679605557</v>
      </c>
      <c r="Y52" s="11">
        <f t="shared" si="14"/>
        <v>467572.76110526494</v>
      </c>
      <c r="Z52" s="31">
        <f t="shared" si="47"/>
        <v>15339329.872469716</v>
      </c>
      <c r="AA52" s="11">
        <v>10518.812549326491</v>
      </c>
      <c r="AB52" s="11">
        <f t="shared" si="15"/>
        <v>6311.2875295958938</v>
      </c>
      <c r="AC52" s="11">
        <f t="shared" si="16"/>
        <v>3786.7725177575367</v>
      </c>
      <c r="AD52" s="11">
        <f t="shared" si="17"/>
        <v>2314.138760851828</v>
      </c>
      <c r="AE52" s="11">
        <f t="shared" si="18"/>
        <v>1367.4456314124438</v>
      </c>
      <c r="AF52" s="11">
        <f t="shared" si="19"/>
        <v>841.50500394611925</v>
      </c>
      <c r="AG52" s="31">
        <f t="shared" si="48"/>
        <v>200922.03675978695</v>
      </c>
      <c r="AH52" s="11">
        <v>1859969.9687843423</v>
      </c>
      <c r="AI52" s="11">
        <f t="shared" si="20"/>
        <v>1115981.9812706052</v>
      </c>
      <c r="AJ52" s="11">
        <f t="shared" si="21"/>
        <v>669589.18876236316</v>
      </c>
      <c r="AK52" s="11">
        <f t="shared" si="22"/>
        <v>409193.3931325553</v>
      </c>
      <c r="AL52" s="11">
        <f t="shared" si="23"/>
        <v>241796.09594196451</v>
      </c>
      <c r="AM52" s="11">
        <f t="shared" si="24"/>
        <v>148797.59750274738</v>
      </c>
      <c r="AN52" s="31">
        <f t="shared" si="49"/>
        <v>8089754.6032431209</v>
      </c>
      <c r="AO52" s="11">
        <v>645872.04751123965</v>
      </c>
      <c r="AP52" s="11">
        <f t="shared" si="25"/>
        <v>387523.22850674379</v>
      </c>
      <c r="AQ52" s="11">
        <f t="shared" si="26"/>
        <v>232513.93710404626</v>
      </c>
      <c r="AR52" s="11">
        <f t="shared" si="27"/>
        <v>142091.85045247272</v>
      </c>
      <c r="AS52" s="11">
        <f t="shared" si="28"/>
        <v>83963.366176461161</v>
      </c>
      <c r="AT52" s="11">
        <f t="shared" si="29"/>
        <v>51669.763800899171</v>
      </c>
      <c r="AU52" s="31">
        <f t="shared" si="50"/>
        <v>2475184.8601141726</v>
      </c>
      <c r="AV52" s="11">
        <v>871620.3948295546</v>
      </c>
      <c r="AW52" s="11">
        <f t="shared" si="30"/>
        <v>522972.23689773271</v>
      </c>
      <c r="AX52" s="11">
        <f t="shared" si="31"/>
        <v>313783.34213863965</v>
      </c>
      <c r="AY52" s="11">
        <f t="shared" si="32"/>
        <v>191756.486862502</v>
      </c>
      <c r="AZ52" s="11">
        <f t="shared" si="33"/>
        <v>113310.6513278421</v>
      </c>
      <c r="BA52" s="11">
        <f t="shared" si="34"/>
        <v>69729.631586364369</v>
      </c>
      <c r="BB52" s="31">
        <f t="shared" si="51"/>
        <v>2804342.3182181194</v>
      </c>
      <c r="BC52" s="11">
        <v>0</v>
      </c>
      <c r="BD52" s="11">
        <f t="shared" si="35"/>
        <v>0</v>
      </c>
      <c r="BE52" s="11">
        <f t="shared" si="36"/>
        <v>0</v>
      </c>
      <c r="BF52" s="11">
        <f t="shared" si="37"/>
        <v>0</v>
      </c>
      <c r="BG52" s="11">
        <f t="shared" si="38"/>
        <v>0</v>
      </c>
      <c r="BH52" s="11">
        <f t="shared" si="39"/>
        <v>0</v>
      </c>
      <c r="BI52" s="31">
        <f t="shared" si="52"/>
        <v>260096.77419354836</v>
      </c>
      <c r="BJ52" s="11">
        <v>0</v>
      </c>
      <c r="BK52" s="11">
        <f t="shared" si="40"/>
        <v>0</v>
      </c>
      <c r="BL52" s="11">
        <f t="shared" si="41"/>
        <v>0</v>
      </c>
      <c r="BM52" s="11">
        <f t="shared" si="42"/>
        <v>0</v>
      </c>
      <c r="BN52" s="11">
        <f t="shared" si="43"/>
        <v>0</v>
      </c>
      <c r="BO52" s="11">
        <f t="shared" si="44"/>
        <v>0</v>
      </c>
      <c r="BP52" s="31">
        <f t="shared" si="53"/>
        <v>1179184.1935483892</v>
      </c>
    </row>
    <row r="53" spans="1:68" x14ac:dyDescent="0.25">
      <c r="A53" s="11">
        <v>77</v>
      </c>
      <c r="B53" s="11" t="s">
        <v>34</v>
      </c>
      <c r="C53" s="11">
        <v>2016</v>
      </c>
      <c r="D53" s="11">
        <v>7</v>
      </c>
      <c r="E53" s="11">
        <v>30</v>
      </c>
      <c r="F53" s="11">
        <v>387967.27270388074</v>
      </c>
      <c r="G53" s="11">
        <f t="shared" si="0"/>
        <v>232780.36362232844</v>
      </c>
      <c r="H53" s="11">
        <f t="shared" si="1"/>
        <v>139668.21817339706</v>
      </c>
      <c r="I53" s="11">
        <f t="shared" si="2"/>
        <v>85352.799994853762</v>
      </c>
      <c r="J53" s="11">
        <f t="shared" si="3"/>
        <v>50435.745451504496</v>
      </c>
      <c r="K53" s="11">
        <f t="shared" si="4"/>
        <v>31037.381816310459</v>
      </c>
      <c r="L53" s="31">
        <f t="shared" si="45"/>
        <v>881309.6596142333</v>
      </c>
      <c r="M53" s="11">
        <v>331510.78486498568</v>
      </c>
      <c r="N53" s="11">
        <f t="shared" si="5"/>
        <v>198906.4709189914</v>
      </c>
      <c r="O53" s="11">
        <f t="shared" si="6"/>
        <v>119343.88255139484</v>
      </c>
      <c r="P53" s="11">
        <f t="shared" si="7"/>
        <v>72932.372670296856</v>
      </c>
      <c r="Q53" s="11">
        <f t="shared" si="8"/>
        <v>43096.402032448139</v>
      </c>
      <c r="R53" s="11">
        <f t="shared" si="9"/>
        <v>26520.862789198854</v>
      </c>
      <c r="S53" s="31">
        <f t="shared" si="46"/>
        <v>700204.082679705</v>
      </c>
      <c r="T53" s="11">
        <v>5844659.5138158118</v>
      </c>
      <c r="U53" s="11">
        <f t="shared" si="10"/>
        <v>3506795.7082894868</v>
      </c>
      <c r="V53" s="11">
        <f t="shared" si="11"/>
        <v>2104077.4249736923</v>
      </c>
      <c r="W53" s="11">
        <f t="shared" si="12"/>
        <v>1285825.0930394786</v>
      </c>
      <c r="X53" s="11">
        <f t="shared" si="13"/>
        <v>759805.73679605557</v>
      </c>
      <c r="Y53" s="11">
        <f t="shared" si="14"/>
        <v>467572.76110526494</v>
      </c>
      <c r="Z53" s="31">
        <f t="shared" si="47"/>
        <v>14733501.308265382</v>
      </c>
      <c r="AA53" s="11">
        <v>10518.812549326491</v>
      </c>
      <c r="AB53" s="11">
        <f t="shared" si="15"/>
        <v>6311.2875295958938</v>
      </c>
      <c r="AC53" s="11">
        <f t="shared" si="16"/>
        <v>3786.7725177575367</v>
      </c>
      <c r="AD53" s="11">
        <f t="shared" si="17"/>
        <v>2314.138760851828</v>
      </c>
      <c r="AE53" s="11">
        <f t="shared" si="18"/>
        <v>1367.4456314124438</v>
      </c>
      <c r="AF53" s="11">
        <f t="shared" si="19"/>
        <v>841.50500394611925</v>
      </c>
      <c r="AG53" s="31">
        <f t="shared" si="48"/>
        <v>123223.00234713414</v>
      </c>
      <c r="AH53" s="11">
        <v>1859969.9687843423</v>
      </c>
      <c r="AI53" s="11">
        <f t="shared" si="20"/>
        <v>1115981.9812706052</v>
      </c>
      <c r="AJ53" s="11">
        <f t="shared" si="21"/>
        <v>669589.18876236316</v>
      </c>
      <c r="AK53" s="11">
        <f t="shared" si="22"/>
        <v>409193.3931325553</v>
      </c>
      <c r="AL53" s="11">
        <f t="shared" si="23"/>
        <v>241796.09594196451</v>
      </c>
      <c r="AM53" s="11">
        <f t="shared" si="24"/>
        <v>148797.59750274738</v>
      </c>
      <c r="AN53" s="31">
        <f t="shared" si="49"/>
        <v>6478848.5371818272</v>
      </c>
      <c r="AO53" s="11">
        <v>645872.04751123965</v>
      </c>
      <c r="AP53" s="11">
        <f t="shared" si="25"/>
        <v>387523.22850674379</v>
      </c>
      <c r="AQ53" s="11">
        <f t="shared" si="26"/>
        <v>232513.93710404626</v>
      </c>
      <c r="AR53" s="11">
        <f t="shared" si="27"/>
        <v>142091.85045247272</v>
      </c>
      <c r="AS53" s="11">
        <f t="shared" si="28"/>
        <v>83963.366176461161</v>
      </c>
      <c r="AT53" s="11">
        <f t="shared" si="29"/>
        <v>51669.763800899171</v>
      </c>
      <c r="AU53" s="31">
        <f t="shared" si="50"/>
        <v>2063421.6732571621</v>
      </c>
      <c r="AV53" s="11">
        <v>871620.3948295546</v>
      </c>
      <c r="AW53" s="11">
        <f t="shared" si="30"/>
        <v>522972.23689773271</v>
      </c>
      <c r="AX53" s="11">
        <f t="shared" si="31"/>
        <v>313783.34213863965</v>
      </c>
      <c r="AY53" s="11">
        <f t="shared" si="32"/>
        <v>191756.486862502</v>
      </c>
      <c r="AZ53" s="11">
        <f t="shared" si="33"/>
        <v>113310.6513278421</v>
      </c>
      <c r="BA53" s="11">
        <f t="shared" si="34"/>
        <v>69729.631586364369</v>
      </c>
      <c r="BB53" s="31">
        <f t="shared" si="51"/>
        <v>2485571.592212039</v>
      </c>
      <c r="BC53" s="11">
        <v>0</v>
      </c>
      <c r="BD53" s="11">
        <f t="shared" si="35"/>
        <v>0</v>
      </c>
      <c r="BE53" s="11">
        <f t="shared" si="36"/>
        <v>0</v>
      </c>
      <c r="BF53" s="11">
        <f t="shared" si="37"/>
        <v>0</v>
      </c>
      <c r="BG53" s="11">
        <f t="shared" si="38"/>
        <v>0</v>
      </c>
      <c r="BH53" s="11">
        <f t="shared" si="39"/>
        <v>0</v>
      </c>
      <c r="BI53" s="31">
        <f t="shared" si="52"/>
        <v>145129.03225806454</v>
      </c>
      <c r="BJ53" s="11">
        <v>0</v>
      </c>
      <c r="BK53" s="11">
        <f t="shared" si="40"/>
        <v>0</v>
      </c>
      <c r="BL53" s="11">
        <f t="shared" si="41"/>
        <v>0</v>
      </c>
      <c r="BM53" s="11">
        <f t="shared" si="42"/>
        <v>0</v>
      </c>
      <c r="BN53" s="11">
        <f t="shared" si="43"/>
        <v>0</v>
      </c>
      <c r="BO53" s="11">
        <f t="shared" si="44"/>
        <v>0</v>
      </c>
      <c r="BP53" s="31">
        <f t="shared" si="53"/>
        <v>657962.25806451729</v>
      </c>
    </row>
    <row r="54" spans="1:68" x14ac:dyDescent="0.25">
      <c r="A54" s="11">
        <v>78</v>
      </c>
      <c r="B54" s="11" t="s">
        <v>34</v>
      </c>
      <c r="C54" s="11">
        <v>2016</v>
      </c>
      <c r="D54" s="11">
        <v>7</v>
      </c>
      <c r="E54" s="11">
        <v>30</v>
      </c>
      <c r="F54" s="11">
        <v>387967.27270388074</v>
      </c>
      <c r="G54" s="11">
        <f t="shared" si="0"/>
        <v>232780.36362232844</v>
      </c>
      <c r="H54" s="11">
        <f t="shared" si="1"/>
        <v>139668.21817339706</v>
      </c>
      <c r="I54" s="11">
        <f t="shared" si="2"/>
        <v>85352.799994853762</v>
      </c>
      <c r="J54" s="11">
        <f t="shared" si="3"/>
        <v>50435.745451504496</v>
      </c>
      <c r="K54" s="11">
        <f t="shared" si="4"/>
        <v>31037.381816310459</v>
      </c>
      <c r="L54" s="31">
        <f t="shared" si="45"/>
        <v>903321.14113261015</v>
      </c>
      <c r="M54" s="11">
        <v>331510.78486498568</v>
      </c>
      <c r="N54" s="11">
        <f t="shared" si="5"/>
        <v>198906.4709189914</v>
      </c>
      <c r="O54" s="11">
        <f t="shared" si="6"/>
        <v>119343.88255139484</v>
      </c>
      <c r="P54" s="11">
        <f t="shared" si="7"/>
        <v>72932.372670296856</v>
      </c>
      <c r="Q54" s="11">
        <f t="shared" si="8"/>
        <v>43096.402032448139</v>
      </c>
      <c r="R54" s="11">
        <f t="shared" si="9"/>
        <v>26520.862789198854</v>
      </c>
      <c r="S54" s="31">
        <f t="shared" si="46"/>
        <v>744343.23147415905</v>
      </c>
      <c r="T54" s="11">
        <v>5844659.5138158118</v>
      </c>
      <c r="U54" s="11">
        <f t="shared" si="10"/>
        <v>3506795.7082894868</v>
      </c>
      <c r="V54" s="11">
        <f t="shared" si="11"/>
        <v>2104077.4249736923</v>
      </c>
      <c r="W54" s="11">
        <f t="shared" si="12"/>
        <v>1285825.0930394786</v>
      </c>
      <c r="X54" s="11">
        <f t="shared" si="13"/>
        <v>759805.73679605557</v>
      </c>
      <c r="Y54" s="11">
        <f t="shared" si="14"/>
        <v>467572.76110526494</v>
      </c>
      <c r="Z54" s="31">
        <f t="shared" si="47"/>
        <v>14367012.423746713</v>
      </c>
      <c r="AA54" s="11">
        <v>10518.812549326491</v>
      </c>
      <c r="AB54" s="11">
        <f t="shared" si="15"/>
        <v>6311.2875295958938</v>
      </c>
      <c r="AC54" s="11">
        <f t="shared" si="16"/>
        <v>3786.7725177575367</v>
      </c>
      <c r="AD54" s="11">
        <f t="shared" si="17"/>
        <v>2314.138760851828</v>
      </c>
      <c r="AE54" s="11">
        <f t="shared" si="18"/>
        <v>1367.4456314124438</v>
      </c>
      <c r="AF54" s="11">
        <f t="shared" si="19"/>
        <v>841.50500394611925</v>
      </c>
      <c r="AG54" s="31">
        <f t="shared" si="48"/>
        <v>76219.882764171329</v>
      </c>
      <c r="AH54" s="11">
        <v>1859969.9687843423</v>
      </c>
      <c r="AI54" s="11">
        <f t="shared" si="20"/>
        <v>1115981.9812706052</v>
      </c>
      <c r="AJ54" s="11">
        <f t="shared" si="21"/>
        <v>669589.18876236316</v>
      </c>
      <c r="AK54" s="11">
        <f t="shared" si="22"/>
        <v>409193.3931325553</v>
      </c>
      <c r="AL54" s="11">
        <f t="shared" si="23"/>
        <v>241796.09594196451</v>
      </c>
      <c r="AM54" s="11">
        <f t="shared" si="24"/>
        <v>148797.59750274738</v>
      </c>
      <c r="AN54" s="31">
        <f t="shared" si="49"/>
        <v>5504349.8058607979</v>
      </c>
      <c r="AO54" s="11">
        <v>645872.04751123965</v>
      </c>
      <c r="AP54" s="11">
        <f t="shared" si="25"/>
        <v>387523.22850674379</v>
      </c>
      <c r="AQ54" s="11">
        <f t="shared" si="26"/>
        <v>232513.93710404626</v>
      </c>
      <c r="AR54" s="11">
        <f t="shared" si="27"/>
        <v>142091.85045247272</v>
      </c>
      <c r="AS54" s="11">
        <f t="shared" si="28"/>
        <v>83963.366176461161</v>
      </c>
      <c r="AT54" s="11">
        <f t="shared" si="29"/>
        <v>51669.763800899171</v>
      </c>
      <c r="AU54" s="31">
        <f t="shared" si="50"/>
        <v>1814330.3626893417</v>
      </c>
      <c r="AV54" s="11">
        <v>871620.3948295546</v>
      </c>
      <c r="AW54" s="11">
        <f t="shared" si="30"/>
        <v>522972.23689773271</v>
      </c>
      <c r="AX54" s="11">
        <f t="shared" si="31"/>
        <v>313783.34213863965</v>
      </c>
      <c r="AY54" s="11">
        <f t="shared" si="32"/>
        <v>191756.486862502</v>
      </c>
      <c r="AZ54" s="11">
        <f t="shared" si="33"/>
        <v>113310.6513278421</v>
      </c>
      <c r="BA54" s="11">
        <f t="shared" si="34"/>
        <v>69729.631586364369</v>
      </c>
      <c r="BB54" s="31">
        <f t="shared" si="51"/>
        <v>2292734.9801836698</v>
      </c>
      <c r="BC54" s="11">
        <v>0</v>
      </c>
      <c r="BD54" s="11">
        <f t="shared" si="35"/>
        <v>0</v>
      </c>
      <c r="BE54" s="11">
        <f t="shared" si="36"/>
        <v>0</v>
      </c>
      <c r="BF54" s="11">
        <f t="shared" si="37"/>
        <v>0</v>
      </c>
      <c r="BG54" s="11">
        <f t="shared" si="38"/>
        <v>0</v>
      </c>
      <c r="BH54" s="11">
        <f t="shared" si="39"/>
        <v>0</v>
      </c>
      <c r="BI54" s="31">
        <f t="shared" si="52"/>
        <v>75580.645161290333</v>
      </c>
      <c r="BJ54" s="11">
        <v>0</v>
      </c>
      <c r="BK54" s="11">
        <f t="shared" si="40"/>
        <v>0</v>
      </c>
      <c r="BL54" s="11">
        <f t="shared" si="41"/>
        <v>0</v>
      </c>
      <c r="BM54" s="11">
        <f t="shared" si="42"/>
        <v>0</v>
      </c>
      <c r="BN54" s="11">
        <f t="shared" si="43"/>
        <v>0</v>
      </c>
      <c r="BO54" s="11">
        <f t="shared" si="44"/>
        <v>0</v>
      </c>
      <c r="BP54" s="31">
        <f t="shared" si="53"/>
        <v>342655.16129032325</v>
      </c>
    </row>
    <row r="55" spans="1:68" x14ac:dyDescent="0.25">
      <c r="A55" s="11">
        <v>79</v>
      </c>
      <c r="B55" s="11" t="s">
        <v>34</v>
      </c>
      <c r="C55" s="11">
        <v>2016</v>
      </c>
      <c r="D55" s="11">
        <v>5</v>
      </c>
      <c r="E55" s="11">
        <v>30</v>
      </c>
      <c r="F55" s="11">
        <v>277119.48050277197</v>
      </c>
      <c r="G55" s="11">
        <f t="shared" si="0"/>
        <v>166271.68830166318</v>
      </c>
      <c r="H55" s="11">
        <f t="shared" si="1"/>
        <v>99763.012980997912</v>
      </c>
      <c r="I55" s="11">
        <f t="shared" si="2"/>
        <v>60966.285710609831</v>
      </c>
      <c r="J55" s="11">
        <f t="shared" si="3"/>
        <v>36025.53246536036</v>
      </c>
      <c r="K55" s="11">
        <f t="shared" si="4"/>
        <v>22169.558440221757</v>
      </c>
      <c r="L55" s="31">
        <f t="shared" si="45"/>
        <v>805725.15923338139</v>
      </c>
      <c r="M55" s="11">
        <v>236793.41776070406</v>
      </c>
      <c r="N55" s="11">
        <f t="shared" si="5"/>
        <v>142076.05065642242</v>
      </c>
      <c r="O55" s="11">
        <f t="shared" si="6"/>
        <v>85245.630393853455</v>
      </c>
      <c r="P55" s="11">
        <f t="shared" si="7"/>
        <v>52094.551907354893</v>
      </c>
      <c r="Q55" s="11">
        <f t="shared" si="8"/>
        <v>30783.144308891529</v>
      </c>
      <c r="R55" s="11">
        <f t="shared" si="9"/>
        <v>18943.473420856324</v>
      </c>
      <c r="S55" s="31">
        <f t="shared" si="46"/>
        <v>676199.43354204868</v>
      </c>
      <c r="T55" s="11">
        <v>4174756.7955827224</v>
      </c>
      <c r="U55" s="11">
        <f t="shared" si="10"/>
        <v>2504854.0773496334</v>
      </c>
      <c r="V55" s="11">
        <f t="shared" si="11"/>
        <v>1502912.4464097801</v>
      </c>
      <c r="W55" s="11">
        <f t="shared" si="12"/>
        <v>918446.49502819893</v>
      </c>
      <c r="X55" s="11">
        <f t="shared" si="13"/>
        <v>542718.38342575391</v>
      </c>
      <c r="Y55" s="11">
        <f t="shared" si="14"/>
        <v>333980.54364661779</v>
      </c>
      <c r="Z55" s="31">
        <f t="shared" si="47"/>
        <v>12476468.438303404</v>
      </c>
      <c r="AA55" s="11">
        <v>7513.437535233209</v>
      </c>
      <c r="AB55" s="11">
        <f t="shared" si="15"/>
        <v>4508.0625211399256</v>
      </c>
      <c r="AC55" s="11">
        <f t="shared" si="16"/>
        <v>2704.8375126839551</v>
      </c>
      <c r="AD55" s="11">
        <f t="shared" si="17"/>
        <v>1652.9562577513059</v>
      </c>
      <c r="AE55" s="11">
        <f t="shared" si="18"/>
        <v>976.74687958031723</v>
      </c>
      <c r="AF55" s="11">
        <f t="shared" si="19"/>
        <v>601.07500281865669</v>
      </c>
      <c r="AG55" s="31">
        <f t="shared" si="48"/>
        <v>44916.711266457576</v>
      </c>
      <c r="AH55" s="11">
        <v>1328549.9777031017</v>
      </c>
      <c r="AI55" s="11">
        <f t="shared" si="20"/>
        <v>797129.986621861</v>
      </c>
      <c r="AJ55" s="11">
        <f t="shared" si="21"/>
        <v>478277.99197311659</v>
      </c>
      <c r="AK55" s="11">
        <f t="shared" si="22"/>
        <v>292280.99509468238</v>
      </c>
      <c r="AL55" s="11">
        <f t="shared" si="23"/>
        <v>172711.49710140322</v>
      </c>
      <c r="AM55" s="11">
        <f t="shared" si="24"/>
        <v>106283.99821624813</v>
      </c>
      <c r="AN55" s="31">
        <f t="shared" si="49"/>
        <v>4386241.8030658765</v>
      </c>
      <c r="AO55" s="11">
        <v>461337.17679374258</v>
      </c>
      <c r="AP55" s="11">
        <f t="shared" si="25"/>
        <v>276802.30607624556</v>
      </c>
      <c r="AQ55" s="11">
        <f t="shared" si="26"/>
        <v>166081.38364574732</v>
      </c>
      <c r="AR55" s="11">
        <f t="shared" si="27"/>
        <v>101494.17889462337</v>
      </c>
      <c r="AS55" s="11">
        <f t="shared" si="28"/>
        <v>59973.832983186534</v>
      </c>
      <c r="AT55" s="11">
        <f t="shared" si="29"/>
        <v>36906.974143499407</v>
      </c>
      <c r="AU55" s="31">
        <f t="shared" si="50"/>
        <v>1479832.3560177481</v>
      </c>
      <c r="AV55" s="11">
        <v>622585.99630682473</v>
      </c>
      <c r="AW55" s="11">
        <f t="shared" si="30"/>
        <v>373551.5977840948</v>
      </c>
      <c r="AX55" s="11">
        <f t="shared" si="31"/>
        <v>224130.95867045689</v>
      </c>
      <c r="AY55" s="11">
        <f t="shared" si="32"/>
        <v>136968.91918750145</v>
      </c>
      <c r="AZ55" s="11">
        <f t="shared" si="33"/>
        <v>80936.179519887213</v>
      </c>
      <c r="BA55" s="11">
        <f t="shared" si="34"/>
        <v>49806.87970454598</v>
      </c>
      <c r="BB55" s="31">
        <f t="shared" si="51"/>
        <v>1927605.0703377379</v>
      </c>
      <c r="BC55" s="11">
        <v>0</v>
      </c>
      <c r="BD55" s="11">
        <f t="shared" si="35"/>
        <v>0</v>
      </c>
      <c r="BE55" s="11">
        <f t="shared" si="36"/>
        <v>0</v>
      </c>
      <c r="BF55" s="11">
        <f t="shared" si="37"/>
        <v>0</v>
      </c>
      <c r="BG55" s="11">
        <f t="shared" si="38"/>
        <v>0</v>
      </c>
      <c r="BH55" s="11">
        <f t="shared" si="39"/>
        <v>0</v>
      </c>
      <c r="BI55" s="31">
        <f t="shared" si="52"/>
        <v>33709.677419354841</v>
      </c>
      <c r="BJ55" s="11">
        <v>0</v>
      </c>
      <c r="BK55" s="11">
        <f t="shared" si="40"/>
        <v>0</v>
      </c>
      <c r="BL55" s="11">
        <f t="shared" si="41"/>
        <v>0</v>
      </c>
      <c r="BM55" s="11">
        <f t="shared" si="42"/>
        <v>0</v>
      </c>
      <c r="BN55" s="11">
        <f t="shared" si="43"/>
        <v>0</v>
      </c>
      <c r="BO55" s="11">
        <f t="shared" si="44"/>
        <v>0</v>
      </c>
      <c r="BP55" s="31">
        <f t="shared" si="53"/>
        <v>152827.41935483899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MediaInvestmentOriginal</vt:lpstr>
      <vt:lpstr>MeidaInvestmentWorkSheet</vt:lpstr>
      <vt:lpstr>MediaInvestment</vt:lpstr>
      <vt:lpstr>SpecialSaleCalendar</vt:lpstr>
      <vt:lpstr>NPSWeekData</vt:lpstr>
      <vt:lpstr>Adstock</vt:lpstr>
      <vt:lpstr>AdstockWeeksheet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Kedim, Girish (CT RDA DS AA EM DG-PRO PR ARCH)</dc:creator>
  <cp:lastModifiedBy>Kedim, Girish (CT RDA DS AA EM DG-PRO PR ARCH)</cp:lastModifiedBy>
  <dcterms:created xsi:type="dcterms:W3CDTF">2019-05-09T16:39:11Z</dcterms:created>
  <dcterms:modified xsi:type="dcterms:W3CDTF">2019-05-31T17:44:51Z</dcterms:modified>
</cp:coreProperties>
</file>