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20" activeTab="1"/>
  </bookViews>
  <sheets>
    <sheet name="操作记录" sheetId="1" r:id="rId1"/>
    <sheet name="板块强度" sheetId="2" r:id="rId2"/>
  </sheets>
  <calcPr calcId="144525"/>
</workbook>
</file>

<file path=xl/sharedStrings.xml><?xml version="1.0" encoding="utf-8"?>
<sst xmlns="http://schemas.openxmlformats.org/spreadsheetml/2006/main" count="785">
  <si>
    <t xml:space="preserve">操作记录               </t>
  </si>
  <si>
    <t>期初</t>
  </si>
  <si>
    <t>期末</t>
  </si>
  <si>
    <t>净利</t>
  </si>
  <si>
    <t>利率</t>
  </si>
  <si>
    <t>代码</t>
  </si>
  <si>
    <t>名称</t>
  </si>
  <si>
    <t>操作日期</t>
  </si>
  <si>
    <t>操作类型</t>
  </si>
  <si>
    <t>价格</t>
  </si>
  <si>
    <t>数量/手</t>
  </si>
  <si>
    <t>金额</t>
  </si>
  <si>
    <t>仓位</t>
  </si>
  <si>
    <t>手续费</t>
  </si>
  <si>
    <t>净利润</t>
  </si>
  <si>
    <t>单利率</t>
  </si>
  <si>
    <t>总利率</t>
  </si>
  <si>
    <t>个股强度</t>
  </si>
  <si>
    <t>板块排名</t>
  </si>
  <si>
    <t>开仓理由</t>
  </si>
  <si>
    <t>清仓理由</t>
  </si>
  <si>
    <t>评价</t>
  </si>
  <si>
    <t>中国平安</t>
  </si>
  <si>
    <t>开仓</t>
  </si>
  <si>
    <t>价格下跌放缓
MACD价格背离</t>
  </si>
  <si>
    <t>日线跌破5日线</t>
  </si>
  <si>
    <t>15M级别上止赢不够果断，造成利润锐减，引以为戒</t>
  </si>
  <si>
    <t>加仓</t>
  </si>
  <si>
    <t>放量上攻</t>
  </si>
  <si>
    <t>15M价格成交量类背驰</t>
  </si>
  <si>
    <t>股息</t>
  </si>
  <si>
    <t>15M级别出现3买</t>
  </si>
  <si>
    <t>减仓</t>
  </si>
  <si>
    <t>15M进入中枢震荡</t>
  </si>
  <si>
    <t xml:space="preserve">一旦出现力度不足就要先撤出来，活着才有战斗力
</t>
  </si>
  <si>
    <t>次级别类背驰</t>
  </si>
  <si>
    <t>清仓</t>
  </si>
  <si>
    <t>上证券商ETF</t>
  </si>
  <si>
    <t>日线3买，MACD回调至0</t>
  </si>
  <si>
    <t>日线3买不成立</t>
  </si>
  <si>
    <t>果敢</t>
  </si>
  <si>
    <t>15M类背驰</t>
  </si>
  <si>
    <t>15M形成3卖</t>
  </si>
  <si>
    <t>有色金属ETF</t>
  </si>
  <si>
    <t>日线3买，120线支撑</t>
  </si>
  <si>
    <t>120日线失守</t>
  </si>
  <si>
    <t>5M3卖</t>
  </si>
  <si>
    <t>清仓还是不够果断，抱有侥幸心理</t>
  </si>
  <si>
    <t>OBV缓步上升</t>
  </si>
  <si>
    <t>5M蝙蝠，类背驰</t>
  </si>
  <si>
    <t>公牛集团</t>
  </si>
  <si>
    <t>日线盘整背驰类2买，OBV放缓</t>
  </si>
  <si>
    <t>15M上涨出现类背驰</t>
  </si>
  <si>
    <t>15M鲨鱼，L1，L2中枢底部，OBV放缓</t>
  </si>
  <si>
    <t>年涨幅</t>
  </si>
  <si>
    <t>月涨幅</t>
  </si>
  <si>
    <t>年较强度</t>
  </si>
  <si>
    <t>月较强度</t>
  </si>
  <si>
    <t>年排名</t>
  </si>
  <si>
    <t>月排名</t>
  </si>
  <si>
    <t>000001</t>
  </si>
  <si>
    <t>上证指数</t>
  </si>
  <si>
    <t>深证成数</t>
  </si>
  <si>
    <t>个股计算位</t>
  </si>
  <si>
    <t>bk0420</t>
  </si>
  <si>
    <t>民航机场</t>
  </si>
  <si>
    <t>bk0421</t>
  </si>
  <si>
    <t>高速公路</t>
  </si>
  <si>
    <t>bk0422</t>
  </si>
  <si>
    <t>交运物流</t>
  </si>
  <si>
    <t>bk0424</t>
  </si>
  <si>
    <t>水泥建材</t>
  </si>
  <si>
    <t>bk0425</t>
  </si>
  <si>
    <t>工程建设</t>
  </si>
  <si>
    <t>bk0427</t>
  </si>
  <si>
    <t>公用事业</t>
  </si>
  <si>
    <t>bk0428</t>
  </si>
  <si>
    <t>电力行业</t>
  </si>
  <si>
    <t>bk0429</t>
  </si>
  <si>
    <t>交运设备</t>
  </si>
  <si>
    <t>bk0433</t>
  </si>
  <si>
    <t>农牧饲渔</t>
  </si>
  <si>
    <t>bk0436</t>
  </si>
  <si>
    <t>纺织服装</t>
  </si>
  <si>
    <t>bk0437</t>
  </si>
  <si>
    <t>煤炭行业</t>
  </si>
  <si>
    <t>bk0438</t>
  </si>
  <si>
    <t>食品饮料</t>
  </si>
  <si>
    <t>bk0440</t>
  </si>
  <si>
    <t>工艺商品</t>
  </si>
  <si>
    <t>bk0447</t>
  </si>
  <si>
    <t>电子信息</t>
  </si>
  <si>
    <t>bk0448</t>
  </si>
  <si>
    <t>通讯行业</t>
  </si>
  <si>
    <t>bk0450</t>
  </si>
  <si>
    <t>港口水运</t>
  </si>
  <si>
    <t>bk0451</t>
  </si>
  <si>
    <t>房地产</t>
  </si>
  <si>
    <t>bk0454</t>
  </si>
  <si>
    <t>塑料制品</t>
  </si>
  <si>
    <t>bk0456</t>
  </si>
  <si>
    <t>家电行业</t>
  </si>
  <si>
    <t>bk0457</t>
  </si>
  <si>
    <t>输配电气</t>
  </si>
  <si>
    <t>bk0458</t>
  </si>
  <si>
    <t>仪器仪表</t>
  </si>
  <si>
    <t>bk0459</t>
  </si>
  <si>
    <t>电子元件</t>
  </si>
  <si>
    <t>bk0464</t>
  </si>
  <si>
    <t>石油行业</t>
  </si>
  <si>
    <t>bk0465</t>
  </si>
  <si>
    <t>医药制造</t>
  </si>
  <si>
    <t>bk0470</t>
  </si>
  <si>
    <t>造纸印刷</t>
  </si>
  <si>
    <t>bk0471</t>
  </si>
  <si>
    <t>化纤行业</t>
  </si>
  <si>
    <t>bk0473</t>
  </si>
  <si>
    <t>券商信托</t>
  </si>
  <si>
    <t>bk0474</t>
  </si>
  <si>
    <t>保险</t>
  </si>
  <si>
    <t>bk0475</t>
  </si>
  <si>
    <t>银行</t>
  </si>
  <si>
    <t>bk0476</t>
  </si>
  <si>
    <t>木业家具</t>
  </si>
  <si>
    <t>bk0478</t>
  </si>
  <si>
    <t>有色金属</t>
  </si>
  <si>
    <t>bk0479</t>
  </si>
  <si>
    <t>钢铁行业</t>
  </si>
  <si>
    <t>bk0480</t>
  </si>
  <si>
    <t>航天航空</t>
  </si>
  <si>
    <t>bk0481</t>
  </si>
  <si>
    <t>汽车行业</t>
  </si>
  <si>
    <t>bk0482</t>
  </si>
  <si>
    <t>商业百货</t>
  </si>
  <si>
    <t>bk0484</t>
  </si>
  <si>
    <t>国际贸易</t>
  </si>
  <si>
    <t>bk0485</t>
  </si>
  <si>
    <t>旅游酒店</t>
  </si>
  <si>
    <t>bk0486</t>
  </si>
  <si>
    <t>文化传媒</t>
  </si>
  <si>
    <t>bk0537</t>
  </si>
  <si>
    <t>材料行业</t>
  </si>
  <si>
    <t>bk0538</t>
  </si>
  <si>
    <t>化学制品</t>
  </si>
  <si>
    <t>bk0539</t>
  </si>
  <si>
    <t>综合行业</t>
  </si>
  <si>
    <t>bk0545</t>
  </si>
  <si>
    <t>机械行业</t>
  </si>
  <si>
    <t>bk0546</t>
  </si>
  <si>
    <t>玻璃陶瓷</t>
  </si>
  <si>
    <t>bk0725</t>
  </si>
  <si>
    <t>装修装饰</t>
  </si>
  <si>
    <t>bk0726</t>
  </si>
  <si>
    <t>园林工程</t>
  </si>
  <si>
    <t>bk0727</t>
  </si>
  <si>
    <t>医疗行业</t>
  </si>
  <si>
    <t>bk0728</t>
  </si>
  <si>
    <t>环保工程</t>
  </si>
  <si>
    <t>bk0729</t>
  </si>
  <si>
    <t>船舶制造</t>
  </si>
  <si>
    <t>bk0730</t>
  </si>
  <si>
    <t>农药兽药</t>
  </si>
  <si>
    <t>bk0731</t>
  </si>
  <si>
    <t>化肥行业</t>
  </si>
  <si>
    <t>bk0732</t>
  </si>
  <si>
    <t>贵金属</t>
  </si>
  <si>
    <t>bk0733</t>
  </si>
  <si>
    <t>包装材料</t>
  </si>
  <si>
    <t>bk0734</t>
  </si>
  <si>
    <t>珠宝首饰</t>
  </si>
  <si>
    <t>bk0735</t>
  </si>
  <si>
    <t>安防设备</t>
  </si>
  <si>
    <t>bk0736</t>
  </si>
  <si>
    <t>电信运营</t>
  </si>
  <si>
    <t>bk0737</t>
  </si>
  <si>
    <t>软件服务</t>
  </si>
  <si>
    <t>bk0738</t>
  </si>
  <si>
    <t>多元金融</t>
  </si>
  <si>
    <t>bk0739</t>
  </si>
  <si>
    <t>金属制品</t>
  </si>
  <si>
    <t>bk0740</t>
  </si>
  <si>
    <t>文教休闲</t>
  </si>
  <si>
    <t>bk0910</t>
  </si>
  <si>
    <t>专用设备</t>
  </si>
  <si>
    <t>bk0490</t>
  </si>
  <si>
    <t>军工</t>
  </si>
  <si>
    <t>bk0492</t>
  </si>
  <si>
    <t>煤化工</t>
  </si>
  <si>
    <t>bk0493</t>
  </si>
  <si>
    <t>新能源</t>
  </si>
  <si>
    <t>bk0494</t>
  </si>
  <si>
    <t>节能环保</t>
  </si>
  <si>
    <t>bk0498</t>
  </si>
  <si>
    <t>ab股</t>
  </si>
  <si>
    <t>bk0499</t>
  </si>
  <si>
    <t>ah股</t>
  </si>
  <si>
    <t>bk0500</t>
  </si>
  <si>
    <t>hs300_</t>
  </si>
  <si>
    <t>bk0501</t>
  </si>
  <si>
    <t>次新股</t>
  </si>
  <si>
    <t>bk0505</t>
  </si>
  <si>
    <t>中字头</t>
  </si>
  <si>
    <t>bk0506</t>
  </si>
  <si>
    <t>创投</t>
  </si>
  <si>
    <t>bk0509</t>
  </si>
  <si>
    <t>网络游戏</t>
  </si>
  <si>
    <t>bk0511</t>
  </si>
  <si>
    <t>st股</t>
  </si>
  <si>
    <t>bk0512</t>
  </si>
  <si>
    <t>化工原料</t>
  </si>
  <si>
    <t>bk0514</t>
  </si>
  <si>
    <t>参股券商</t>
  </si>
  <si>
    <t>bk0519</t>
  </si>
  <si>
    <t>稀缺资源</t>
  </si>
  <si>
    <t>bk0520</t>
  </si>
  <si>
    <t>社保重仓</t>
  </si>
  <si>
    <t>bk0523</t>
  </si>
  <si>
    <t>新材料</t>
  </si>
  <si>
    <t>bk0524</t>
  </si>
  <si>
    <t>参股期货</t>
  </si>
  <si>
    <t>bk0525</t>
  </si>
  <si>
    <t>参股银行</t>
  </si>
  <si>
    <t>bk0528</t>
  </si>
  <si>
    <t>转债标的</t>
  </si>
  <si>
    <t>bk0534</t>
  </si>
  <si>
    <t>成渝特区</t>
  </si>
  <si>
    <t>bk0535</t>
  </si>
  <si>
    <t>qfii重仓</t>
  </si>
  <si>
    <t>bk0536</t>
  </si>
  <si>
    <t>基金重仓</t>
  </si>
  <si>
    <t>bk0547</t>
  </si>
  <si>
    <t>黄金概念</t>
  </si>
  <si>
    <t>bk0548</t>
  </si>
  <si>
    <t>生物疫苗</t>
  </si>
  <si>
    <t>bk1016</t>
  </si>
  <si>
    <t>汽车服务</t>
  </si>
  <si>
    <t>bk1017</t>
  </si>
  <si>
    <t>采掘行业</t>
  </si>
  <si>
    <t>bk1018</t>
  </si>
  <si>
    <t>橡胶制品</t>
  </si>
  <si>
    <t>bk1019</t>
  </si>
  <si>
    <t>化学原料</t>
  </si>
  <si>
    <t>bk1020</t>
  </si>
  <si>
    <t>非金属材料</t>
  </si>
  <si>
    <t>bk0552</t>
  </si>
  <si>
    <t>机构重仓</t>
  </si>
  <si>
    <t>bk0554</t>
  </si>
  <si>
    <t>物联网</t>
  </si>
  <si>
    <t>bk0556</t>
  </si>
  <si>
    <t>移动支付</t>
  </si>
  <si>
    <t>bk0561</t>
  </si>
  <si>
    <t>基本金属</t>
  </si>
  <si>
    <t>bk0563</t>
  </si>
  <si>
    <t>油价相关</t>
  </si>
  <si>
    <t>bk0566</t>
  </si>
  <si>
    <t>滨海新区</t>
  </si>
  <si>
    <t>bk0567</t>
  </si>
  <si>
    <t>股权激励</t>
  </si>
  <si>
    <t>bk0568</t>
  </si>
  <si>
    <t>深成500</t>
  </si>
  <si>
    <t>bk0570</t>
  </si>
  <si>
    <t>预亏预减</t>
  </si>
  <si>
    <t>bk0571</t>
  </si>
  <si>
    <t>预盈预增</t>
  </si>
  <si>
    <t>bk0574</t>
  </si>
  <si>
    <t>锂电池</t>
  </si>
  <si>
    <t>bk0577</t>
  </si>
  <si>
    <t>核能核电</t>
  </si>
  <si>
    <t>bk0578</t>
  </si>
  <si>
    <t>稀土永磁</t>
  </si>
  <si>
    <t>bk0579</t>
  </si>
  <si>
    <t>云计算</t>
  </si>
  <si>
    <t>bk0580</t>
  </si>
  <si>
    <t>led</t>
  </si>
  <si>
    <t>bk0581</t>
  </si>
  <si>
    <t>智能电网</t>
  </si>
  <si>
    <t>bk0588</t>
  </si>
  <si>
    <t>太阳能</t>
  </si>
  <si>
    <t>bk0592</t>
  </si>
  <si>
    <t>铁路基建</t>
  </si>
  <si>
    <t>bk0594</t>
  </si>
  <si>
    <t>长江三角</t>
  </si>
  <si>
    <t>bk0595</t>
  </si>
  <si>
    <t>风能</t>
  </si>
  <si>
    <t>bk0596</t>
  </si>
  <si>
    <t>融资融券</t>
  </si>
  <si>
    <t>bk0597</t>
  </si>
  <si>
    <t>水利建设</t>
  </si>
  <si>
    <t>bk0600</t>
  </si>
  <si>
    <t>参股新三板</t>
  </si>
  <si>
    <t>bk0601</t>
  </si>
  <si>
    <t>海工装备</t>
  </si>
  <si>
    <t>bk0603</t>
  </si>
  <si>
    <t>页岩气</t>
  </si>
  <si>
    <t>bk0604</t>
  </si>
  <si>
    <t>参股保险</t>
  </si>
  <si>
    <t>bk0606</t>
  </si>
  <si>
    <t>油气设服</t>
  </si>
  <si>
    <t>bk0610</t>
  </si>
  <si>
    <t>央视50_</t>
  </si>
  <si>
    <t>bk0611</t>
  </si>
  <si>
    <t>上证50_</t>
  </si>
  <si>
    <t>bk0612</t>
  </si>
  <si>
    <t>上证180_</t>
  </si>
  <si>
    <t>bk0615</t>
  </si>
  <si>
    <t>中药</t>
  </si>
  <si>
    <t xml:space="preserve"> </t>
  </si>
  <si>
    <t>bk0617</t>
  </si>
  <si>
    <t>石墨烯</t>
  </si>
  <si>
    <t>bk0619</t>
  </si>
  <si>
    <t>3d打印</t>
  </si>
  <si>
    <t>bk0622</t>
  </si>
  <si>
    <t>地热能</t>
  </si>
  <si>
    <t>bk0623</t>
  </si>
  <si>
    <t>海洋经济</t>
  </si>
  <si>
    <t>bk0625</t>
  </si>
  <si>
    <t>通用航空</t>
  </si>
  <si>
    <t>bk0628</t>
  </si>
  <si>
    <t>智慧城市</t>
  </si>
  <si>
    <t>bk0629</t>
  </si>
  <si>
    <t>北斗导航</t>
  </si>
  <si>
    <t>bk0632</t>
  </si>
  <si>
    <t>土地流转</t>
  </si>
  <si>
    <t>bk0633</t>
  </si>
  <si>
    <t>送转预期</t>
  </si>
  <si>
    <t>bk0634</t>
  </si>
  <si>
    <t>大数据</t>
  </si>
  <si>
    <t>bk0635</t>
  </si>
  <si>
    <t>中超概念</t>
  </si>
  <si>
    <t>bk0636</t>
  </si>
  <si>
    <t>b股</t>
  </si>
  <si>
    <t>bk0637</t>
  </si>
  <si>
    <t>互联金融</t>
  </si>
  <si>
    <t>bk0638</t>
  </si>
  <si>
    <t>创业成份</t>
  </si>
  <si>
    <t>bk0640</t>
  </si>
  <si>
    <t>智能机器</t>
  </si>
  <si>
    <t>bk0641</t>
  </si>
  <si>
    <t>智能穿戴</t>
  </si>
  <si>
    <t>bk0642</t>
  </si>
  <si>
    <t>手游概念</t>
  </si>
  <si>
    <t>bk0643</t>
  </si>
  <si>
    <t>上海自贸</t>
  </si>
  <si>
    <t>bk0644</t>
  </si>
  <si>
    <t>特斯拉</t>
  </si>
  <si>
    <t>bk0653</t>
  </si>
  <si>
    <t>养老概念</t>
  </si>
  <si>
    <t>bk0655</t>
  </si>
  <si>
    <t>网络安全</t>
  </si>
  <si>
    <t>bk0656</t>
  </si>
  <si>
    <t>智能电视</t>
  </si>
  <si>
    <t>bk0662</t>
  </si>
  <si>
    <t>在线教育</t>
  </si>
  <si>
    <t>bk0664</t>
  </si>
  <si>
    <t>婴童概念</t>
  </si>
  <si>
    <t>bk0665</t>
  </si>
  <si>
    <t>电商概念</t>
  </si>
  <si>
    <t>bk0666</t>
  </si>
  <si>
    <t>苹果概念</t>
  </si>
  <si>
    <t>bk0667</t>
  </si>
  <si>
    <t>国家安防</t>
  </si>
  <si>
    <t>bk0668</t>
  </si>
  <si>
    <t>医疗器械</t>
  </si>
  <si>
    <t>bk0669</t>
  </si>
  <si>
    <t>生态农业</t>
  </si>
  <si>
    <t>bk0672</t>
  </si>
  <si>
    <t>沪企改革</t>
  </si>
  <si>
    <t>bk0674</t>
  </si>
  <si>
    <t>蓝宝石</t>
  </si>
  <si>
    <t>bk0675</t>
  </si>
  <si>
    <t>病毒防治</t>
  </si>
  <si>
    <t>bk0676</t>
  </si>
  <si>
    <t>独家药品</t>
  </si>
  <si>
    <t>bk0677</t>
  </si>
  <si>
    <t>粤港自贸</t>
  </si>
  <si>
    <t>bk0679</t>
  </si>
  <si>
    <t>超导概念</t>
  </si>
  <si>
    <t>bk0680</t>
  </si>
  <si>
    <t>智能家居</t>
  </si>
  <si>
    <t>bk0682</t>
  </si>
  <si>
    <t>燃料电池</t>
  </si>
  <si>
    <t>bk0683</t>
  </si>
  <si>
    <t>国企改革</t>
  </si>
  <si>
    <t>bk0684</t>
  </si>
  <si>
    <t>京津冀</t>
  </si>
  <si>
    <t>bk0685</t>
  </si>
  <si>
    <t>举牌</t>
  </si>
  <si>
    <t>bk0689</t>
  </si>
  <si>
    <t>阿里概念</t>
  </si>
  <si>
    <t>bk0690</t>
  </si>
  <si>
    <t>氟化工</t>
  </si>
  <si>
    <t>bk0692</t>
  </si>
  <si>
    <t>在线旅游</t>
  </si>
  <si>
    <t>bk0693</t>
  </si>
  <si>
    <t>基因测序</t>
  </si>
  <si>
    <t>bk0695</t>
  </si>
  <si>
    <t>小金属</t>
  </si>
  <si>
    <t>bk0696</t>
  </si>
  <si>
    <t>国产软件</t>
  </si>
  <si>
    <t>bk0697</t>
  </si>
  <si>
    <t>ipo受益</t>
  </si>
  <si>
    <t>bk0698</t>
  </si>
  <si>
    <t>免疫治疗</t>
  </si>
  <si>
    <t>bk0699</t>
  </si>
  <si>
    <t>全息技术</t>
  </si>
  <si>
    <t>bk0700</t>
  </si>
  <si>
    <t>充电桩</t>
  </si>
  <si>
    <t>bk0701</t>
  </si>
  <si>
    <t>中证500</t>
  </si>
  <si>
    <t>bk0703</t>
  </si>
  <si>
    <t>超级电容</t>
  </si>
  <si>
    <t>bk0704</t>
  </si>
  <si>
    <t>无人机</t>
  </si>
  <si>
    <t>bk0705</t>
  </si>
  <si>
    <t>上证380</t>
  </si>
  <si>
    <t>bk0706</t>
  </si>
  <si>
    <t>人脑工程</t>
  </si>
  <si>
    <t>bk0707</t>
  </si>
  <si>
    <t>沪股通</t>
  </si>
  <si>
    <t>bk0708</t>
  </si>
  <si>
    <t>体育产业</t>
  </si>
  <si>
    <t>bk0709</t>
  </si>
  <si>
    <t>赛马概念</t>
  </si>
  <si>
    <t>bk0710</t>
  </si>
  <si>
    <t>量子通信</t>
  </si>
  <si>
    <t>bk0712</t>
  </si>
  <si>
    <t>一带一路</t>
  </si>
  <si>
    <t>bk0713</t>
  </si>
  <si>
    <t>2025规划</t>
  </si>
  <si>
    <t>bk0714</t>
  </si>
  <si>
    <t>5g概念</t>
  </si>
  <si>
    <t>bk0715</t>
  </si>
  <si>
    <t>航母概念</t>
  </si>
  <si>
    <t>bk0717</t>
  </si>
  <si>
    <t>北京冬奥</t>
  </si>
  <si>
    <t>bk0718</t>
  </si>
  <si>
    <t>证金持股</t>
  </si>
  <si>
    <t>bk0719</t>
  </si>
  <si>
    <t>健康中国</t>
  </si>
  <si>
    <t>bk0721</t>
  </si>
  <si>
    <t>ppp模式</t>
  </si>
  <si>
    <t>bk0722</t>
  </si>
  <si>
    <t>虚拟现实</t>
  </si>
  <si>
    <t>bk0723</t>
  </si>
  <si>
    <t>高送转</t>
  </si>
  <si>
    <t>bk0724</t>
  </si>
  <si>
    <t>海绵城市</t>
  </si>
  <si>
    <t>bk0742</t>
  </si>
  <si>
    <t>创业板综</t>
  </si>
  <si>
    <t>bk0743</t>
  </si>
  <si>
    <t>深证100r</t>
  </si>
  <si>
    <t>bk0800</t>
  </si>
  <si>
    <t>人工智能</t>
  </si>
  <si>
    <t>bk0801</t>
  </si>
  <si>
    <t>增强现实</t>
  </si>
  <si>
    <t>bk0802</t>
  </si>
  <si>
    <t>无人驾驶</t>
  </si>
  <si>
    <t>bk0803</t>
  </si>
  <si>
    <t>股权转让</t>
  </si>
  <si>
    <t>bk0804</t>
  </si>
  <si>
    <t>深股通</t>
  </si>
  <si>
    <t>bk0805</t>
  </si>
  <si>
    <t>钛白粉</t>
  </si>
  <si>
    <t>bk0806</t>
  </si>
  <si>
    <t>精准医疗</t>
  </si>
  <si>
    <t>bk0807</t>
  </si>
  <si>
    <t>共享经济</t>
  </si>
  <si>
    <t>bk0808</t>
  </si>
  <si>
    <t>军民融合</t>
  </si>
  <si>
    <t>bk0810</t>
  </si>
  <si>
    <t>工业4.0</t>
  </si>
  <si>
    <t>bk0811</t>
  </si>
  <si>
    <t>超级品牌</t>
  </si>
  <si>
    <t>bk0812</t>
  </si>
  <si>
    <t>贬值受益</t>
  </si>
  <si>
    <t>bk0813</t>
  </si>
  <si>
    <t>雄安新区</t>
  </si>
  <si>
    <t>bk0814</t>
  </si>
  <si>
    <t>大飞机</t>
  </si>
  <si>
    <t>bk0815</t>
  </si>
  <si>
    <t>昨日涨停</t>
  </si>
  <si>
    <t>bk0816</t>
  </si>
  <si>
    <t>昨日连板</t>
  </si>
  <si>
    <t>bk0817</t>
  </si>
  <si>
    <t>昨日触板</t>
  </si>
  <si>
    <t>bk0820</t>
  </si>
  <si>
    <t>壳资源</t>
  </si>
  <si>
    <t>bk0821</t>
  </si>
  <si>
    <t>msci中国</t>
  </si>
  <si>
    <t>bk0822</t>
  </si>
  <si>
    <t>租售同权</t>
  </si>
  <si>
    <t>bk0823</t>
  </si>
  <si>
    <t>养老金</t>
  </si>
  <si>
    <t>bk0825</t>
  </si>
  <si>
    <t>新零售</t>
  </si>
  <si>
    <t>bk0830</t>
  </si>
  <si>
    <t>区块链</t>
  </si>
  <si>
    <t>bk0831</t>
  </si>
  <si>
    <t>万达概念</t>
  </si>
  <si>
    <t>bk0832</t>
  </si>
  <si>
    <t>工业互联</t>
  </si>
  <si>
    <t>bk0833</t>
  </si>
  <si>
    <t>小米概念</t>
  </si>
  <si>
    <t>bk0834</t>
  </si>
  <si>
    <t>乡村振兴</t>
  </si>
  <si>
    <t>bk0835</t>
  </si>
  <si>
    <t>独角兽</t>
  </si>
  <si>
    <t>bk0837</t>
  </si>
  <si>
    <t>互联医疗</t>
  </si>
  <si>
    <t>bk0838</t>
  </si>
  <si>
    <t>东北振兴</t>
  </si>
  <si>
    <t>bk0839</t>
  </si>
  <si>
    <t>知识产权</t>
  </si>
  <si>
    <t>bk0840</t>
  </si>
  <si>
    <t>oled</t>
  </si>
  <si>
    <t>bk0841</t>
  </si>
  <si>
    <t>体外诊断</t>
  </si>
  <si>
    <t>bk0842</t>
  </si>
  <si>
    <t>富士康</t>
  </si>
  <si>
    <t>bk0843</t>
  </si>
  <si>
    <t>天然气</t>
  </si>
  <si>
    <t>bk0845</t>
  </si>
  <si>
    <t>百度概念</t>
  </si>
  <si>
    <t>bk0847</t>
  </si>
  <si>
    <t>影视概念</t>
  </si>
  <si>
    <t>bk0849</t>
  </si>
  <si>
    <t>京东金融</t>
  </si>
  <si>
    <t>bk0850</t>
  </si>
  <si>
    <t>进口博览</t>
  </si>
  <si>
    <t>bk0851</t>
  </si>
  <si>
    <t>纾困概念</t>
  </si>
  <si>
    <t>bk0852</t>
  </si>
  <si>
    <t>冷链物流</t>
  </si>
  <si>
    <t>bk0853</t>
  </si>
  <si>
    <t>电子竞技</t>
  </si>
  <si>
    <t>bk0854</t>
  </si>
  <si>
    <t>华为概念</t>
  </si>
  <si>
    <t>bk0855</t>
  </si>
  <si>
    <t>纳米银</t>
  </si>
  <si>
    <t>bk0856</t>
  </si>
  <si>
    <t>工业大麻</t>
  </si>
  <si>
    <t>bk0859</t>
  </si>
  <si>
    <t>超清视频</t>
  </si>
  <si>
    <t>bk0860</t>
  </si>
  <si>
    <t>边缘计算</t>
  </si>
  <si>
    <t>bk0862</t>
  </si>
  <si>
    <t>超级真菌</t>
  </si>
  <si>
    <t>bk0864</t>
  </si>
  <si>
    <t>氢能源</t>
  </si>
  <si>
    <t>bk0865</t>
  </si>
  <si>
    <t>电子烟</t>
  </si>
  <si>
    <t>bk0866</t>
  </si>
  <si>
    <t>人造肉</t>
  </si>
  <si>
    <t>bk0867</t>
  </si>
  <si>
    <t>富时罗素</t>
  </si>
  <si>
    <t>bk0868</t>
  </si>
  <si>
    <t>gdr</t>
  </si>
  <si>
    <t>bk0870</t>
  </si>
  <si>
    <t>单抗概念</t>
  </si>
  <si>
    <t>bk0872</t>
  </si>
  <si>
    <t>青蒿素</t>
  </si>
  <si>
    <t>bk0873</t>
  </si>
  <si>
    <t>垃圾分类</t>
  </si>
  <si>
    <t>bk0875</t>
  </si>
  <si>
    <t>etc</t>
  </si>
  <si>
    <t>bk0877</t>
  </si>
  <si>
    <t>pcb</t>
  </si>
  <si>
    <t>bk0878</t>
  </si>
  <si>
    <t>分拆预期</t>
  </si>
  <si>
    <t>bk0879</t>
  </si>
  <si>
    <t>标准普尔</t>
  </si>
  <si>
    <t>bk0880</t>
  </si>
  <si>
    <t>uwb概念</t>
  </si>
  <si>
    <t>bk0881</t>
  </si>
  <si>
    <t>3d玻璃</t>
  </si>
  <si>
    <t>bk0882</t>
  </si>
  <si>
    <t>猪肉概念</t>
  </si>
  <si>
    <t>bk0883</t>
  </si>
  <si>
    <t>数字货币</t>
  </si>
  <si>
    <t>bk0884</t>
  </si>
  <si>
    <t>光刻胶</t>
  </si>
  <si>
    <t>bk0885</t>
  </si>
  <si>
    <t>vpn</t>
  </si>
  <si>
    <t>bk0886</t>
  </si>
  <si>
    <t>智慧政务</t>
  </si>
  <si>
    <t>bk0887</t>
  </si>
  <si>
    <t>鸡肉概念</t>
  </si>
  <si>
    <t>bk0888</t>
  </si>
  <si>
    <t>农业种植</t>
  </si>
  <si>
    <t>bk0889</t>
  </si>
  <si>
    <t>医疗美容</t>
  </si>
  <si>
    <t>bk0890</t>
  </si>
  <si>
    <t>mlcc</t>
  </si>
  <si>
    <t>bk0891</t>
  </si>
  <si>
    <t>国产芯片</t>
  </si>
  <si>
    <t>bk0892</t>
  </si>
  <si>
    <t>乳业</t>
  </si>
  <si>
    <t>bk0893</t>
  </si>
  <si>
    <t>无线耳机</t>
  </si>
  <si>
    <t>bk0894</t>
  </si>
  <si>
    <t>阿兹海默</t>
  </si>
  <si>
    <t>bk0895</t>
  </si>
  <si>
    <t>维生素</t>
  </si>
  <si>
    <t>bk0896</t>
  </si>
  <si>
    <t>白酒</t>
  </si>
  <si>
    <t>bk0898</t>
  </si>
  <si>
    <t>胎压监测</t>
  </si>
  <si>
    <t>bk0899</t>
  </si>
  <si>
    <t>cro</t>
  </si>
  <si>
    <t>bk0900</t>
  </si>
  <si>
    <t>新能源车</t>
  </si>
  <si>
    <t>bk0901</t>
  </si>
  <si>
    <t>3d摄像头</t>
  </si>
  <si>
    <t>bk0902</t>
  </si>
  <si>
    <t>miniled</t>
  </si>
  <si>
    <t>bk0903</t>
  </si>
  <si>
    <t>云游戏</t>
  </si>
  <si>
    <t>bk0904</t>
  </si>
  <si>
    <t>广电</t>
  </si>
  <si>
    <t>bk0905</t>
  </si>
  <si>
    <t>传感器</t>
  </si>
  <si>
    <t>bk0906</t>
  </si>
  <si>
    <t>流感</t>
  </si>
  <si>
    <t>bk0907</t>
  </si>
  <si>
    <t>转基因</t>
  </si>
  <si>
    <t>bk0908</t>
  </si>
  <si>
    <t>hit电池</t>
  </si>
  <si>
    <t>bk0909</t>
  </si>
  <si>
    <t>降解塑料</t>
  </si>
  <si>
    <t>bk0911</t>
  </si>
  <si>
    <t>口罩</t>
  </si>
  <si>
    <t>bk0912</t>
  </si>
  <si>
    <t>远程办公</t>
  </si>
  <si>
    <t>bk0913</t>
  </si>
  <si>
    <t>消毒剂</t>
  </si>
  <si>
    <t>bk0914</t>
  </si>
  <si>
    <t>医废处理</t>
  </si>
  <si>
    <t>bk0915</t>
  </si>
  <si>
    <t>wifi</t>
  </si>
  <si>
    <t>bk0916</t>
  </si>
  <si>
    <t>氮化镓</t>
  </si>
  <si>
    <t>bk0917</t>
  </si>
  <si>
    <t>半导体</t>
  </si>
  <si>
    <t>bk0918</t>
  </si>
  <si>
    <t>特高压</t>
  </si>
  <si>
    <t>bk0919</t>
  </si>
  <si>
    <t>rcs概念</t>
  </si>
  <si>
    <t>bk0920</t>
  </si>
  <si>
    <t>车联网</t>
  </si>
  <si>
    <t>bk0921</t>
  </si>
  <si>
    <t>天基互联</t>
  </si>
  <si>
    <t>bk0922</t>
  </si>
  <si>
    <t>数据中心</t>
  </si>
  <si>
    <t>bk0923</t>
  </si>
  <si>
    <t>字节概念</t>
  </si>
  <si>
    <t>bk0924</t>
  </si>
  <si>
    <t>地摊经济</t>
  </si>
  <si>
    <t>bk0925</t>
  </si>
  <si>
    <t>北交所概念</t>
  </si>
  <si>
    <t>bk0926</t>
  </si>
  <si>
    <t>湖北自贸</t>
  </si>
  <si>
    <t>bk0927</t>
  </si>
  <si>
    <t>免税概念</t>
  </si>
  <si>
    <t>bk0928</t>
  </si>
  <si>
    <t>抖音小店</t>
  </si>
  <si>
    <t>bk0932</t>
  </si>
  <si>
    <t>尾气治理</t>
  </si>
  <si>
    <t>bk0933</t>
  </si>
  <si>
    <t>退税商店</t>
  </si>
  <si>
    <t>bk0934</t>
  </si>
  <si>
    <t>蝗虫防治</t>
  </si>
  <si>
    <t>bk0935</t>
  </si>
  <si>
    <t>中芯概念</t>
  </si>
  <si>
    <t>bk0936</t>
  </si>
  <si>
    <t>长寿药</t>
  </si>
  <si>
    <t>bk0937</t>
  </si>
  <si>
    <t>蚂蚁概念</t>
  </si>
  <si>
    <t>bk0938</t>
  </si>
  <si>
    <t>代糖概念</t>
  </si>
  <si>
    <t>bk0939</t>
  </si>
  <si>
    <t>辅助生殖</t>
  </si>
  <si>
    <t>bk0940</t>
  </si>
  <si>
    <t>网红直播</t>
  </si>
  <si>
    <t>bk0941</t>
  </si>
  <si>
    <t>疫苗冷链</t>
  </si>
  <si>
    <t>bk0942</t>
  </si>
  <si>
    <t>商汤概念</t>
  </si>
  <si>
    <t>bk0943</t>
  </si>
  <si>
    <t>汽车拆解</t>
  </si>
  <si>
    <t>bk0944</t>
  </si>
  <si>
    <t>肝素概念</t>
  </si>
  <si>
    <t>bk0945</t>
  </si>
  <si>
    <t>装配建筑</t>
  </si>
  <si>
    <t>bk0946</t>
  </si>
  <si>
    <t>eda概念</t>
  </si>
  <si>
    <t>bk0947</t>
  </si>
  <si>
    <t>屏下摄像</t>
  </si>
  <si>
    <t>bk0948</t>
  </si>
  <si>
    <t>microled</t>
  </si>
  <si>
    <t>bk0949</t>
  </si>
  <si>
    <t>氦气概念</t>
  </si>
  <si>
    <t>bk0950</t>
  </si>
  <si>
    <t>草甘膦</t>
  </si>
  <si>
    <t>bk0951</t>
  </si>
  <si>
    <t>刀片电池</t>
  </si>
  <si>
    <t>bk0952</t>
  </si>
  <si>
    <t>第三代半导体</t>
  </si>
  <si>
    <t>bk0953</t>
  </si>
  <si>
    <t>鸿蒙概念</t>
  </si>
  <si>
    <t>bk0954</t>
  </si>
  <si>
    <t>盲盒经济</t>
  </si>
  <si>
    <t>bk0955</t>
  </si>
  <si>
    <t>c2m概念</t>
  </si>
  <si>
    <t>bk0956</t>
  </si>
  <si>
    <t>esim</t>
  </si>
  <si>
    <t>bk0957</t>
  </si>
  <si>
    <t>拼多多概念</t>
  </si>
  <si>
    <t>bk0958</t>
  </si>
  <si>
    <t>虚拟电厂</t>
  </si>
  <si>
    <t>bk0959</t>
  </si>
  <si>
    <t>数字阅读</t>
  </si>
  <si>
    <t>bk0960</t>
  </si>
  <si>
    <t>无线充电</t>
  </si>
  <si>
    <t>bk0961</t>
  </si>
  <si>
    <t>有机硅</t>
  </si>
  <si>
    <t>bk0963</t>
  </si>
  <si>
    <t>航天概念</t>
  </si>
  <si>
    <t>bk0964</t>
  </si>
  <si>
    <t>6g概念</t>
  </si>
  <si>
    <t>bk0965</t>
  </si>
  <si>
    <t>社区团购</t>
  </si>
  <si>
    <t>bk0966</t>
  </si>
  <si>
    <t>碳交易</t>
  </si>
  <si>
    <t>bk0967</t>
  </si>
  <si>
    <t>水产养殖</t>
  </si>
  <si>
    <t>bk0968</t>
  </si>
  <si>
    <t>固态电池</t>
  </si>
  <si>
    <t>bk0969</t>
  </si>
  <si>
    <t>汽车芯片</t>
  </si>
  <si>
    <t>bk0970</t>
  </si>
  <si>
    <t>生物识别</t>
  </si>
  <si>
    <t>bk0971</t>
  </si>
  <si>
    <t>注册制次新股</t>
  </si>
  <si>
    <t>bk0972</t>
  </si>
  <si>
    <t>快手概念</t>
  </si>
  <si>
    <t>bk0973</t>
  </si>
  <si>
    <t>注射器概念</t>
  </si>
  <si>
    <t>bk0974</t>
  </si>
  <si>
    <t>化妆品概念</t>
  </si>
  <si>
    <t>bk0975</t>
  </si>
  <si>
    <t>磁悬浮概念</t>
  </si>
  <si>
    <t>bk0976</t>
  </si>
  <si>
    <t>被动元件</t>
  </si>
  <si>
    <t>bk0977</t>
  </si>
  <si>
    <t>碳化硅</t>
  </si>
  <si>
    <t>bk0978</t>
  </si>
  <si>
    <t>光伏建筑一体化</t>
  </si>
  <si>
    <t>bk0979</t>
  </si>
  <si>
    <t>低碳冶金</t>
  </si>
  <si>
    <t>bk0980</t>
  </si>
  <si>
    <t>债转股</t>
  </si>
  <si>
    <t>bk0981</t>
  </si>
  <si>
    <t>工业气体</t>
  </si>
  <si>
    <t>bk0982</t>
  </si>
  <si>
    <t>电子车牌</t>
  </si>
  <si>
    <t>bk0983</t>
  </si>
  <si>
    <t>核污染防治</t>
  </si>
  <si>
    <t>bk0984</t>
  </si>
  <si>
    <t>华为汽车</t>
  </si>
  <si>
    <t>bk0985</t>
  </si>
  <si>
    <t>换电概念</t>
  </si>
  <si>
    <t>bk0986</t>
  </si>
  <si>
    <t>car-t细胞疗法</t>
  </si>
  <si>
    <t>bk0987</t>
  </si>
  <si>
    <t>盐湖提锂</t>
  </si>
  <si>
    <t>bk0988</t>
  </si>
  <si>
    <t>钠离子电池</t>
  </si>
  <si>
    <t>bk0989</t>
  </si>
  <si>
    <t>储能</t>
  </si>
  <si>
    <t>bk0990</t>
  </si>
  <si>
    <t>快递概念</t>
  </si>
  <si>
    <t>bk0991</t>
  </si>
  <si>
    <t>工程机械</t>
  </si>
  <si>
    <t>bk0992</t>
  </si>
  <si>
    <t>reits概念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</si>
</sst>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41" formatCode="_ * #,##0_ ;_ * \-#,##0_ ;_ * &quot;-&quot;_ ;_ @_ "/>
    <numFmt numFmtId="177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6"/>
      <color theme="0"/>
      <name val="Kaiti SC Black"/>
      <charset val="134"/>
    </font>
    <font>
      <b/>
      <sz val="16"/>
      <color theme="1"/>
      <name val="Kaiti SC Black"/>
      <charset val="134"/>
    </font>
    <font>
      <b/>
      <sz val="14"/>
      <color theme="1"/>
      <name val="Kaiti SC Black"/>
      <charset val="134"/>
    </font>
    <font>
      <sz val="35"/>
      <color theme="0"/>
      <name val="魏碑-简"/>
      <charset val="134"/>
    </font>
    <font>
      <sz val="20"/>
      <color theme="0"/>
      <name val="魏碑-简"/>
      <charset val="134"/>
    </font>
    <font>
      <b/>
      <sz val="15"/>
      <color theme="1"/>
      <name val="Kaiti SC Bold"/>
      <charset val="134"/>
    </font>
    <font>
      <b/>
      <sz val="15"/>
      <color rgb="FFFF0000"/>
      <name val="Kaiti SC Bold"/>
      <charset val="134"/>
    </font>
    <font>
      <b/>
      <sz val="15"/>
      <color theme="9" tint="-0.5"/>
      <name val="Kaiti SC Bold"/>
      <charset val="134"/>
    </font>
    <font>
      <b/>
      <sz val="15"/>
      <name val="Kaiti SC Bold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C4267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24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36" borderId="0">
      <alignment vertical="center"/>
    </xf>
    <xf numFmtId="0" fontId="10" fillId="34" borderId="0">
      <alignment vertical="center"/>
    </xf>
    <xf numFmtId="0" fontId="11" fillId="37" borderId="0">
      <alignment vertical="center"/>
    </xf>
    <xf numFmtId="0" fontId="26" fillId="33" borderId="23">
      <alignment vertical="center"/>
    </xf>
    <xf numFmtId="0" fontId="10" fillId="12" borderId="0">
      <alignment vertical="center"/>
    </xf>
    <xf numFmtId="0" fontId="10" fillId="35" borderId="0">
      <alignment vertical="center"/>
    </xf>
    <xf numFmtId="44" fontId="0" fillId="0" borderId="0">
      <alignment vertical="center"/>
    </xf>
    <xf numFmtId="0" fontId="11" fillId="23" borderId="0">
      <alignment vertical="center"/>
    </xf>
    <xf numFmtId="9" fontId="0" fillId="0" borderId="0">
      <alignment vertical="center"/>
    </xf>
    <xf numFmtId="0" fontId="11" fillId="31" borderId="0">
      <alignment vertical="center"/>
    </xf>
    <xf numFmtId="0" fontId="11" fillId="29" borderId="0">
      <alignment vertical="center"/>
    </xf>
    <xf numFmtId="0" fontId="11" fillId="25" borderId="0">
      <alignment vertical="center"/>
    </xf>
    <xf numFmtId="0" fontId="11" fillId="17" borderId="0">
      <alignment vertical="center"/>
    </xf>
    <xf numFmtId="0" fontId="11" fillId="28" borderId="0">
      <alignment vertical="center"/>
    </xf>
    <xf numFmtId="0" fontId="25" fillId="14" borderId="23">
      <alignment vertical="center"/>
    </xf>
    <xf numFmtId="0" fontId="11" fillId="2" borderId="0">
      <alignment vertical="center"/>
    </xf>
    <xf numFmtId="0" fontId="28" fillId="38" borderId="0">
      <alignment vertical="center"/>
    </xf>
    <xf numFmtId="0" fontId="10" fillId="30" borderId="0">
      <alignment vertical="center"/>
    </xf>
    <xf numFmtId="0" fontId="13" fillId="13" borderId="0">
      <alignment vertical="center"/>
    </xf>
    <xf numFmtId="0" fontId="10" fillId="27" borderId="0">
      <alignment vertical="center"/>
    </xf>
    <xf numFmtId="0" fontId="24" fillId="0" borderId="22">
      <alignment vertical="center"/>
    </xf>
    <xf numFmtId="0" fontId="19" fillId="21" borderId="0">
      <alignment vertical="center"/>
    </xf>
    <xf numFmtId="0" fontId="22" fillId="26" borderId="21">
      <alignment vertical="center"/>
    </xf>
    <xf numFmtId="0" fontId="16" fillId="14" borderId="17">
      <alignment vertical="center"/>
    </xf>
    <xf numFmtId="0" fontId="21" fillId="0" borderId="20">
      <alignment vertical="center"/>
    </xf>
    <xf numFmtId="0" fontId="20" fillId="0" borderId="0">
      <alignment vertical="center"/>
    </xf>
    <xf numFmtId="0" fontId="10" fillId="22" borderId="0">
      <alignment vertical="center"/>
    </xf>
    <xf numFmtId="0" fontId="12" fillId="0" borderId="0">
      <alignment vertical="center"/>
    </xf>
    <xf numFmtId="42" fontId="0" fillId="0" borderId="0">
      <alignment vertical="center"/>
    </xf>
    <xf numFmtId="0" fontId="10" fillId="20" borderId="0">
      <alignment vertical="center"/>
    </xf>
    <xf numFmtId="43" fontId="0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0" fillId="19" borderId="0">
      <alignment vertical="center"/>
    </xf>
    <xf numFmtId="0" fontId="27" fillId="0" borderId="0">
      <alignment vertical="center"/>
    </xf>
    <xf numFmtId="0" fontId="11" fillId="39" borderId="0">
      <alignment vertical="center"/>
    </xf>
    <xf numFmtId="0" fontId="0" fillId="18" borderId="18">
      <alignment vertical="center"/>
    </xf>
    <xf numFmtId="0" fontId="10" fillId="24" borderId="0">
      <alignment vertical="center"/>
    </xf>
    <xf numFmtId="0" fontId="11" fillId="16" borderId="0">
      <alignment vertical="center"/>
    </xf>
    <xf numFmtId="0" fontId="10" fillId="15" borderId="0">
      <alignment vertical="center"/>
    </xf>
    <xf numFmtId="0" fontId="15" fillId="0" borderId="0">
      <alignment vertical="center"/>
    </xf>
    <xf numFmtId="41" fontId="0" fillId="0" borderId="0">
      <alignment vertical="center"/>
    </xf>
    <xf numFmtId="0" fontId="23" fillId="0" borderId="20">
      <alignment vertical="center"/>
    </xf>
    <xf numFmtId="0" fontId="10" fillId="32" borderId="0">
      <alignment vertical="center"/>
    </xf>
    <xf numFmtId="0" fontId="12" fillId="0" borderId="16">
      <alignment vertical="center"/>
    </xf>
    <xf numFmtId="0" fontId="11" fillId="11" borderId="0">
      <alignment vertical="center"/>
    </xf>
    <xf numFmtId="0" fontId="10" fillId="10" borderId="0">
      <alignment vertical="center"/>
    </xf>
    <xf numFmtId="0" fontId="18" fillId="0" borderId="19">
      <alignment vertical="center"/>
    </xf>
  </cellStyleXfs>
  <cellXfs count="71">
    <xf numFmtId="0" fontId="0" fillId="0" borderId="0" xfId="0" applyAlignment="1">
      <alignment vertical="center"/>
    </xf>
    <xf numFmtId="0" fontId="0" fillId="0" borderId="0" xfId="0" applyAlignment="1"/>
    <xf numFmtId="176" fontId="0" fillId="0" borderId="0" xfId="0" applyNumberFormat="1" applyAlignment="1"/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22" fontId="6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0" fillId="0" borderId="3" xfId="0" applyBorder="1" applyAlignment="1"/>
    <xf numFmtId="0" fontId="8" fillId="8" borderId="2" xfId="0" applyFont="1" applyFill="1" applyBorder="1" applyAlignment="1">
      <alignment horizontal="center" vertical="center"/>
    </xf>
    <xf numFmtId="0" fontId="0" fillId="0" borderId="4" xfId="0" applyBorder="1" applyAlignment="1"/>
    <xf numFmtId="0" fontId="6" fillId="9" borderId="2" xfId="0" applyFont="1" applyFill="1" applyBorder="1" applyAlignment="1">
      <alignment horizontal="center" vertical="center"/>
    </xf>
    <xf numFmtId="22" fontId="6" fillId="9" borderId="2" xfId="0" applyNumberFormat="1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77" fontId="6" fillId="8" borderId="2" xfId="0" applyNumberFormat="1" applyFont="1" applyFill="1" applyBorder="1" applyAlignment="1">
      <alignment horizontal="center" vertical="center"/>
    </xf>
    <xf numFmtId="177" fontId="6" fillId="5" borderId="2" xfId="0" applyNumberFormat="1" applyFont="1" applyFill="1" applyBorder="1" applyAlignment="1">
      <alignment horizontal="center" vertical="center"/>
    </xf>
    <xf numFmtId="0" fontId="0" fillId="0" borderId="6" xfId="0" applyBorder="1" applyAlignment="1"/>
    <xf numFmtId="0" fontId="5" fillId="7" borderId="7" xfId="0" applyFont="1" applyFill="1" applyBorder="1" applyAlignment="1">
      <alignment horizontal="center" vertical="center"/>
    </xf>
    <xf numFmtId="177" fontId="6" fillId="5" borderId="5" xfId="0" applyNumberFormat="1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0" fillId="0" borderId="10" xfId="0" applyBorder="1" applyAlignment="1"/>
    <xf numFmtId="177" fontId="7" fillId="8" borderId="2" xfId="0" applyNumberFormat="1" applyFont="1" applyFill="1" applyBorder="1" applyAlignment="1">
      <alignment horizontal="center" vertical="center"/>
    </xf>
    <xf numFmtId="176" fontId="6" fillId="8" borderId="2" xfId="0" applyNumberFormat="1" applyFont="1" applyFill="1" applyBorder="1" applyAlignment="1">
      <alignment horizontal="center" vertical="center"/>
    </xf>
    <xf numFmtId="176" fontId="6" fillId="8" borderId="5" xfId="0" applyNumberFormat="1" applyFont="1" applyFill="1" applyBorder="1" applyAlignment="1">
      <alignment horizontal="center" vertical="center"/>
    </xf>
    <xf numFmtId="177" fontId="6" fillId="0" borderId="2" xfId="0" applyNumberFormat="1" applyFont="1" applyBorder="1" applyAlignment="1">
      <alignment vertical="center"/>
    </xf>
    <xf numFmtId="176" fontId="6" fillId="0" borderId="2" xfId="0" applyNumberFormat="1" applyFont="1" applyBorder="1" applyAlignment="1">
      <alignment vertical="center"/>
    </xf>
    <xf numFmtId="176" fontId="6" fillId="0" borderId="5" xfId="0" applyNumberFormat="1" applyFont="1" applyBorder="1" applyAlignment="1">
      <alignment vertical="center"/>
    </xf>
    <xf numFmtId="177" fontId="7" fillId="9" borderId="2" xfId="0" applyNumberFormat="1" applyFont="1" applyFill="1" applyBorder="1" applyAlignment="1">
      <alignment horizontal="center" vertical="center"/>
    </xf>
    <xf numFmtId="176" fontId="6" fillId="9" borderId="2" xfId="0" applyNumberFormat="1" applyFont="1" applyFill="1" applyBorder="1" applyAlignment="1">
      <alignment horizontal="center" vertical="center"/>
    </xf>
    <xf numFmtId="176" fontId="6" fillId="9" borderId="5" xfId="0" applyNumberFormat="1" applyFont="1" applyFill="1" applyBorder="1" applyAlignment="1">
      <alignment horizontal="center" vertical="center"/>
    </xf>
    <xf numFmtId="177" fontId="6" fillId="5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176" fontId="6" fillId="5" borderId="5" xfId="0" applyNumberFormat="1" applyFont="1" applyFill="1" applyBorder="1" applyAlignment="1">
      <alignment vertical="center"/>
    </xf>
    <xf numFmtId="0" fontId="5" fillId="8" borderId="2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0" fillId="0" borderId="11" xfId="0" applyBorder="1" applyAlignment="1"/>
    <xf numFmtId="0" fontId="6" fillId="9" borderId="1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8" borderId="6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0" fontId="0" fillId="0" borderId="14" xfId="0" applyBorder="1" applyAlignment="1"/>
    <xf numFmtId="0" fontId="0" fillId="0" borderId="13" xfId="0" applyBorder="1" applyAlignment="1"/>
    <xf numFmtId="0" fontId="6" fillId="0" borderId="2" xfId="0" applyFont="1" applyBorder="1" applyAlignment="1">
      <alignment vertical="center"/>
    </xf>
    <xf numFmtId="0" fontId="5" fillId="8" borderId="13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0" fillId="0" borderId="15" xfId="0" applyBorder="1" applyAlignment="1"/>
    <xf numFmtId="0" fontId="6" fillId="9" borderId="13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2" fillId="3" borderId="0" xfId="0" applyFont="1" applyFill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2"/>
  <sheetViews>
    <sheetView zoomScale="90" zoomScaleNormal="90" workbookViewId="0">
      <selection activeCell="Q29" sqref="Q29"/>
    </sheetView>
  </sheetViews>
  <sheetFormatPr defaultColWidth="9" defaultRowHeight="16.8"/>
  <cols>
    <col min="1" max="6" width="20.6923076923077" style="1" customWidth="1"/>
    <col min="7" max="7" width="15.6923076923077" style="1" customWidth="1"/>
    <col min="8" max="8" width="20.6923076923077" style="1" customWidth="1"/>
    <col min="9" max="12" width="15.6923076923077" style="1" customWidth="1"/>
    <col min="13" max="17" width="10.6923076923077" style="1" customWidth="1"/>
    <col min="18" max="21" width="25.6923076923077" style="1" customWidth="1"/>
    <col min="22" max="22" width="35.6923076923077" style="1" customWidth="1"/>
  </cols>
  <sheetData>
    <row r="1" ht="50" customHeight="1" spans="1:1">
      <c r="A1" s="13" t="s">
        <v>0</v>
      </c>
    </row>
    <row r="2" ht="33" customHeight="1" spans="1:22">
      <c r="A2" s="14" t="s">
        <v>1</v>
      </c>
      <c r="B2" s="14">
        <v>551200</v>
      </c>
      <c r="C2" s="14" t="s">
        <v>2</v>
      </c>
      <c r="D2" s="14">
        <f>SUM(G4:G1004)+B2+SUM(I4:I1004)</f>
        <v>559660.2</v>
      </c>
      <c r="E2" s="14" t="s">
        <v>3</v>
      </c>
      <c r="F2" s="14">
        <f>D2-B2</f>
        <v>8460.19999999995</v>
      </c>
      <c r="G2" s="14" t="s">
        <v>4</v>
      </c>
      <c r="H2" s="26">
        <f>100*F2/B2</f>
        <v>1.5348693759071</v>
      </c>
      <c r="I2" s="30"/>
      <c r="J2" s="30"/>
      <c r="K2" s="30"/>
      <c r="L2" s="30"/>
      <c r="M2" s="49"/>
      <c r="N2" s="50">
        <v>12</v>
      </c>
      <c r="O2" s="50">
        <v>1</v>
      </c>
      <c r="P2" s="50">
        <v>12</v>
      </c>
      <c r="Q2" s="50">
        <v>1</v>
      </c>
      <c r="R2" s="60"/>
      <c r="S2" s="60"/>
      <c r="T2" s="60"/>
      <c r="U2" s="60"/>
      <c r="V2" s="66"/>
    </row>
    <row r="3" ht="25" customHeight="1" spans="1:22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27" t="s">
        <v>12</v>
      </c>
      <c r="I3" s="27" t="s">
        <v>13</v>
      </c>
      <c r="J3" s="27" t="s">
        <v>14</v>
      </c>
      <c r="K3" s="31" t="s">
        <v>15</v>
      </c>
      <c r="L3" s="31" t="s">
        <v>16</v>
      </c>
      <c r="M3" s="51"/>
      <c r="N3" s="27" t="s">
        <v>17</v>
      </c>
      <c r="O3" s="52"/>
      <c r="P3" s="27" t="s">
        <v>18</v>
      </c>
      <c r="Q3" s="52"/>
      <c r="R3" s="31" t="s">
        <v>19</v>
      </c>
      <c r="S3" s="36"/>
      <c r="T3" s="61" t="s">
        <v>20</v>
      </c>
      <c r="U3" s="52"/>
      <c r="V3" s="27" t="s">
        <v>21</v>
      </c>
    </row>
    <row r="4" ht="25" customHeight="1" spans="1:22">
      <c r="A4" s="16">
        <v>601318</v>
      </c>
      <c r="B4" s="16" t="s">
        <v>22</v>
      </c>
      <c r="C4" s="17">
        <v>44483.0636574074</v>
      </c>
      <c r="D4" s="18" t="s">
        <v>23</v>
      </c>
      <c r="E4" s="16">
        <v>51.37</v>
      </c>
      <c r="F4" s="16">
        <v>20</v>
      </c>
      <c r="G4" s="16">
        <f>F4*E4*100*-1</f>
        <v>-102740</v>
      </c>
      <c r="H4" s="28">
        <f>ABS(G4/B2*100)</f>
        <v>18.6393323657475</v>
      </c>
      <c r="I4" s="16">
        <v>-15.4</v>
      </c>
      <c r="J4" s="32"/>
      <c r="K4" s="33"/>
      <c r="L4" s="33"/>
      <c r="N4" s="22">
        <v>-40.89</v>
      </c>
      <c r="O4" s="22">
        <v>0.74</v>
      </c>
      <c r="P4" s="22">
        <v>359</v>
      </c>
      <c r="Q4" s="22">
        <v>308</v>
      </c>
      <c r="R4" s="62" t="s">
        <v>24</v>
      </c>
      <c r="S4" s="63"/>
      <c r="T4" s="22" t="s">
        <v>25</v>
      </c>
      <c r="U4" s="63"/>
      <c r="V4" s="67" t="s">
        <v>26</v>
      </c>
    </row>
    <row r="5" ht="25" customHeight="1" spans="1:22">
      <c r="A5" s="19"/>
      <c r="B5" s="19"/>
      <c r="C5" s="17">
        <v>44484.1087962963</v>
      </c>
      <c r="D5" s="18" t="s">
        <v>27</v>
      </c>
      <c r="E5" s="16">
        <v>50.73</v>
      </c>
      <c r="F5" s="16">
        <v>10</v>
      </c>
      <c r="G5" s="16">
        <f>F5*E5*100*-1</f>
        <v>-50730</v>
      </c>
      <c r="H5" s="28">
        <f>ABS(SUM(G4:G5)/B2*100)</f>
        <v>27.8428882438316</v>
      </c>
      <c r="I5" s="16">
        <v>-10</v>
      </c>
      <c r="J5" s="34"/>
      <c r="N5" s="19"/>
      <c r="O5" s="19"/>
      <c r="P5" s="19"/>
      <c r="Q5" s="19"/>
      <c r="R5" s="35"/>
      <c r="S5" s="52"/>
      <c r="T5" s="35"/>
      <c r="U5" s="52"/>
      <c r="V5" s="19"/>
    </row>
    <row r="6" ht="25" customHeight="1" spans="1:22">
      <c r="A6" s="19"/>
      <c r="B6" s="19"/>
      <c r="C6" s="17">
        <v>44487.4039351852</v>
      </c>
      <c r="D6" s="18" t="s">
        <v>27</v>
      </c>
      <c r="E6" s="16">
        <v>50.32</v>
      </c>
      <c r="F6" s="16">
        <v>10</v>
      </c>
      <c r="G6" s="16">
        <f>F6*E6*100*-1</f>
        <v>-50320</v>
      </c>
      <c r="H6" s="28">
        <f>ABS(SUM(G4:G6)/B2*100)</f>
        <v>36.97206095791</v>
      </c>
      <c r="I6" s="16">
        <v>-10</v>
      </c>
      <c r="J6" s="34"/>
      <c r="N6" s="19"/>
      <c r="O6" s="19"/>
      <c r="P6" s="19"/>
      <c r="Q6" s="19"/>
      <c r="R6" s="22" t="s">
        <v>28</v>
      </c>
      <c r="S6" s="64"/>
      <c r="T6" s="22" t="s">
        <v>29</v>
      </c>
      <c r="U6" s="63"/>
      <c r="V6" s="19"/>
    </row>
    <row r="7" ht="25" customHeight="1" spans="1:22">
      <c r="A7" s="19"/>
      <c r="B7" s="19"/>
      <c r="C7" s="17">
        <v>44491.4094907407</v>
      </c>
      <c r="D7" s="16" t="s">
        <v>30</v>
      </c>
      <c r="E7" s="16">
        <v>0.88</v>
      </c>
      <c r="F7" s="16">
        <v>40</v>
      </c>
      <c r="G7" s="16">
        <f>F7*E7*100</f>
        <v>3520</v>
      </c>
      <c r="H7" s="29"/>
      <c r="I7" s="16">
        <v>-70</v>
      </c>
      <c r="J7" s="34"/>
      <c r="N7" s="19"/>
      <c r="O7" s="19"/>
      <c r="P7" s="19"/>
      <c r="Q7" s="19"/>
      <c r="R7" s="22" t="s">
        <v>31</v>
      </c>
      <c r="S7" s="63"/>
      <c r="T7" s="35"/>
      <c r="U7" s="52"/>
      <c r="V7" s="21"/>
    </row>
    <row r="8" ht="25" customHeight="1" spans="1:22">
      <c r="A8" s="19"/>
      <c r="B8" s="19"/>
      <c r="C8" s="17">
        <v>44497.4114583333</v>
      </c>
      <c r="D8" s="20" t="s">
        <v>32</v>
      </c>
      <c r="E8" s="16">
        <v>51.11</v>
      </c>
      <c r="F8" s="16">
        <v>10</v>
      </c>
      <c r="G8" s="16">
        <f>F8*E8*100</f>
        <v>51110</v>
      </c>
      <c r="H8" s="19"/>
      <c r="I8" s="16">
        <v>-61</v>
      </c>
      <c r="J8" s="34"/>
      <c r="N8" s="19"/>
      <c r="O8" s="19"/>
      <c r="P8" s="19"/>
      <c r="Q8" s="19"/>
      <c r="R8" s="35"/>
      <c r="S8" s="52"/>
      <c r="T8" s="22" t="s">
        <v>33</v>
      </c>
      <c r="U8" s="63"/>
      <c r="V8" s="67" t="s">
        <v>34</v>
      </c>
    </row>
    <row r="9" ht="25" customHeight="1" spans="1:22">
      <c r="A9" s="19"/>
      <c r="B9" s="19"/>
      <c r="C9" s="17">
        <v>44497.0777777778</v>
      </c>
      <c r="D9" s="20" t="s">
        <v>32</v>
      </c>
      <c r="E9" s="16">
        <v>51.22</v>
      </c>
      <c r="F9" s="16">
        <v>10</v>
      </c>
      <c r="G9" s="16">
        <f>F9*E9*100</f>
        <v>51220</v>
      </c>
      <c r="H9" s="19"/>
      <c r="I9" s="16">
        <v>-61</v>
      </c>
      <c r="J9" s="35"/>
      <c r="K9" s="36"/>
      <c r="L9" s="36"/>
      <c r="N9" s="19"/>
      <c r="O9" s="19"/>
      <c r="P9" s="19"/>
      <c r="Q9" s="19"/>
      <c r="R9" s="22" t="s">
        <v>35</v>
      </c>
      <c r="S9" s="63"/>
      <c r="T9" s="34"/>
      <c r="U9" s="68"/>
      <c r="V9" s="19"/>
    </row>
    <row r="10" ht="25" customHeight="1" spans="1:22">
      <c r="A10" s="21"/>
      <c r="B10" s="21"/>
      <c r="C10" s="17">
        <v>44498.4114583333</v>
      </c>
      <c r="D10" s="20" t="s">
        <v>36</v>
      </c>
      <c r="E10" s="16">
        <v>49.94</v>
      </c>
      <c r="F10" s="16">
        <v>20</v>
      </c>
      <c r="G10" s="16">
        <f>F10*E10*100</f>
        <v>99880</v>
      </c>
      <c r="H10" s="21"/>
      <c r="I10" s="16">
        <v>-115</v>
      </c>
      <c r="J10" s="37">
        <f>SUM(G4:G10,I4:I10)</f>
        <v>1597.60000000003</v>
      </c>
      <c r="K10" s="38">
        <f>ABS(J10*100/SUM(G4:G6))</f>
        <v>0.783944256342328</v>
      </c>
      <c r="L10" s="39">
        <f>100*J10/B2</f>
        <v>0.28984034833092</v>
      </c>
      <c r="N10" s="21"/>
      <c r="O10" s="21"/>
      <c r="P10" s="21"/>
      <c r="Q10" s="21"/>
      <c r="R10" s="35"/>
      <c r="S10" s="52"/>
      <c r="T10" s="35"/>
      <c r="U10" s="52"/>
      <c r="V10" s="21"/>
    </row>
    <row r="11" ht="25" customHeight="1" spans="1:22">
      <c r="A11" s="22">
        <v>512400</v>
      </c>
      <c r="B11" s="22" t="s">
        <v>37</v>
      </c>
      <c r="C11" s="23">
        <v>44496.4094907407</v>
      </c>
      <c r="D11" s="24" t="s">
        <v>23</v>
      </c>
      <c r="E11" s="22">
        <v>1.22</v>
      </c>
      <c r="F11" s="22">
        <v>1100</v>
      </c>
      <c r="G11" s="22">
        <f>F11*E11*100*-1</f>
        <v>-134200</v>
      </c>
      <c r="H11" s="28">
        <f>ABS(G11/B2*100)</f>
        <v>24.3468795355588</v>
      </c>
      <c r="I11" s="22">
        <v>-13</v>
      </c>
      <c r="J11" s="40"/>
      <c r="K11" s="41"/>
      <c r="L11" s="42"/>
      <c r="N11" s="53">
        <v>-6.68</v>
      </c>
      <c r="O11" s="54">
        <v>-1.66</v>
      </c>
      <c r="P11" s="22">
        <v>356</v>
      </c>
      <c r="Q11" s="22">
        <v>312</v>
      </c>
      <c r="R11" s="22" t="s">
        <v>38</v>
      </c>
      <c r="S11" s="64"/>
      <c r="T11" s="22" t="s">
        <v>39</v>
      </c>
      <c r="U11" s="64"/>
      <c r="V11" s="69" t="s">
        <v>40</v>
      </c>
    </row>
    <row r="12" ht="25" customHeight="1" spans="1:22">
      <c r="A12" s="21"/>
      <c r="B12" s="21"/>
      <c r="C12" s="23">
        <v>44501.4114583333</v>
      </c>
      <c r="D12" s="25" t="s">
        <v>36</v>
      </c>
      <c r="E12" s="22">
        <v>1.24</v>
      </c>
      <c r="F12" s="22">
        <v>1100</v>
      </c>
      <c r="G12" s="22">
        <f>F12*E12*100</f>
        <v>136400</v>
      </c>
      <c r="H12" s="29"/>
      <c r="I12" s="22">
        <v>-12</v>
      </c>
      <c r="J12" s="43">
        <f>SUM(I12,I11,G11,G12)</f>
        <v>2175</v>
      </c>
      <c r="K12" s="44">
        <f>ABS(J12*100/G11)</f>
        <v>1.62071535022355</v>
      </c>
      <c r="L12" s="45">
        <f>100*J12/B2</f>
        <v>0.394593613933237</v>
      </c>
      <c r="N12" s="55"/>
      <c r="O12" s="54"/>
      <c r="P12" s="21"/>
      <c r="Q12" s="21"/>
      <c r="R12" s="22" t="s">
        <v>41</v>
      </c>
      <c r="S12" s="64"/>
      <c r="T12" s="22" t="s">
        <v>42</v>
      </c>
      <c r="U12" s="64"/>
      <c r="V12" s="52"/>
    </row>
    <row r="13" ht="25" customHeight="1" spans="1:22">
      <c r="A13" s="22">
        <v>512400</v>
      </c>
      <c r="B13" s="22" t="s">
        <v>43</v>
      </c>
      <c r="C13" s="23">
        <v>44503.4094907407</v>
      </c>
      <c r="D13" s="24" t="s">
        <v>23</v>
      </c>
      <c r="E13" s="22">
        <v>1.329</v>
      </c>
      <c r="F13" s="22">
        <v>750</v>
      </c>
      <c r="G13" s="22">
        <f>F13*E13*100*-1</f>
        <v>-99675</v>
      </c>
      <c r="H13" s="28">
        <f>ABS(G13/B2*100)</f>
        <v>18.0832728592163</v>
      </c>
      <c r="I13" s="22">
        <v>-10</v>
      </c>
      <c r="J13" s="40"/>
      <c r="K13" s="41"/>
      <c r="L13" s="42"/>
      <c r="N13" s="53">
        <v>30.69</v>
      </c>
      <c r="O13" s="54">
        <v>-3.45</v>
      </c>
      <c r="P13" s="22">
        <v>33</v>
      </c>
      <c r="Q13" s="22">
        <v>325</v>
      </c>
      <c r="R13" s="22" t="s">
        <v>44</v>
      </c>
      <c r="S13" s="64"/>
      <c r="T13" s="22" t="s">
        <v>45</v>
      </c>
      <c r="U13" s="22" t="s">
        <v>46</v>
      </c>
      <c r="V13" s="67" t="s">
        <v>47</v>
      </c>
    </row>
    <row r="14" ht="25" customHeight="1" spans="1:22">
      <c r="A14" s="21"/>
      <c r="B14" s="21"/>
      <c r="C14" s="23">
        <v>44504.4114583333</v>
      </c>
      <c r="D14" s="25" t="s">
        <v>36</v>
      </c>
      <c r="E14" s="22">
        <v>1.338</v>
      </c>
      <c r="F14" s="22">
        <v>750</v>
      </c>
      <c r="G14" s="22">
        <f>F14*E14*100</f>
        <v>100350</v>
      </c>
      <c r="H14" s="29"/>
      <c r="I14" s="22">
        <v>-10</v>
      </c>
      <c r="J14" s="43">
        <f>SUM(I14,I13,G13,G14)</f>
        <v>655.000000000015</v>
      </c>
      <c r="K14" s="44">
        <f>ABS(J14*100/G13)</f>
        <v>0.657135690995751</v>
      </c>
      <c r="L14" s="45">
        <f>100*J14/B2</f>
        <v>0.118831640058058</v>
      </c>
      <c r="N14" s="55"/>
      <c r="O14" s="54"/>
      <c r="P14" s="21"/>
      <c r="Q14" s="21"/>
      <c r="R14" s="22" t="s">
        <v>48</v>
      </c>
      <c r="S14" s="22" t="s">
        <v>49</v>
      </c>
      <c r="T14" s="21"/>
      <c r="U14" s="21"/>
      <c r="V14" s="21"/>
    </row>
    <row r="15" ht="25" customHeight="1" spans="1:22">
      <c r="A15" s="16">
        <v>603195</v>
      </c>
      <c r="B15" s="16" t="s">
        <v>50</v>
      </c>
      <c r="C15" s="17">
        <v>44503.5520833333</v>
      </c>
      <c r="D15" s="18" t="s">
        <v>23</v>
      </c>
      <c r="E15" s="16">
        <v>155.71</v>
      </c>
      <c r="F15" s="16">
        <v>10</v>
      </c>
      <c r="G15" s="16">
        <f>F15*E15*100*-1</f>
        <v>-155710</v>
      </c>
      <c r="H15" s="28">
        <f>ABS(G15/B2*100)</f>
        <v>28.2492743105951</v>
      </c>
      <c r="I15" s="16">
        <v>-23.4</v>
      </c>
      <c r="J15" s="46"/>
      <c r="K15" s="47"/>
      <c r="L15" s="48"/>
      <c r="N15" s="56">
        <v>-22.39</v>
      </c>
      <c r="O15" s="22">
        <v>1.42</v>
      </c>
      <c r="P15" s="22">
        <v>225</v>
      </c>
      <c r="Q15" s="22">
        <v>132</v>
      </c>
      <c r="R15" s="22" t="s">
        <v>51</v>
      </c>
      <c r="S15" s="64"/>
      <c r="T15" s="22" t="s">
        <v>52</v>
      </c>
      <c r="U15" s="63"/>
      <c r="V15" s="70" t="s">
        <v>40</v>
      </c>
    </row>
    <row r="16" ht="25" customHeight="1" spans="1:22">
      <c r="A16" s="21"/>
      <c r="B16" s="21"/>
      <c r="C16" s="17">
        <v>44505.5665509259</v>
      </c>
      <c r="D16" s="20" t="s">
        <v>36</v>
      </c>
      <c r="E16" s="16">
        <v>159.95</v>
      </c>
      <c r="F16" s="16">
        <v>10</v>
      </c>
      <c r="G16" s="16">
        <f>F16*E16*100</f>
        <v>159950</v>
      </c>
      <c r="H16" s="29"/>
      <c r="I16" s="16">
        <v>-184</v>
      </c>
      <c r="J16" s="37">
        <f>SUM(I16,I15,G15,G16)</f>
        <v>4032.60000000001</v>
      </c>
      <c r="K16" s="38">
        <f>ABS(J16*100/G15)</f>
        <v>2.58981439856143</v>
      </c>
      <c r="L16" s="39">
        <f>100*J16/B2</f>
        <v>0.731603773584907</v>
      </c>
      <c r="N16" s="35"/>
      <c r="O16" s="21"/>
      <c r="P16" s="21"/>
      <c r="Q16" s="21"/>
      <c r="R16" s="22" t="s">
        <v>53</v>
      </c>
      <c r="S16" s="64"/>
      <c r="T16" s="35"/>
      <c r="U16" s="52"/>
      <c r="V16" s="21"/>
    </row>
    <row r="17" ht="25" customHeight="1" spans="14:22">
      <c r="N17" s="57"/>
      <c r="O17" s="57"/>
      <c r="P17" s="58"/>
      <c r="Q17" s="58"/>
      <c r="R17" s="57"/>
      <c r="S17" s="57"/>
      <c r="T17" s="57"/>
      <c r="U17" s="57"/>
      <c r="V17" s="58"/>
    </row>
    <row r="18" ht="25" customHeight="1" spans="14:22">
      <c r="N18" s="57"/>
      <c r="O18" s="57"/>
      <c r="P18" s="58"/>
      <c r="Q18" s="58"/>
      <c r="R18" s="57"/>
      <c r="S18" s="57"/>
      <c r="T18" s="57"/>
      <c r="U18" s="57"/>
      <c r="V18" s="58"/>
    </row>
    <row r="19" ht="25" customHeight="1" spans="1:22">
      <c r="A19"/>
      <c r="B19"/>
      <c r="C19"/>
      <c r="D19"/>
      <c r="E19"/>
      <c r="F19"/>
      <c r="G19"/>
      <c r="H19"/>
      <c r="I19"/>
      <c r="J19"/>
      <c r="K19"/>
      <c r="L19"/>
      <c r="N19" s="57"/>
      <c r="O19" s="57"/>
      <c r="P19" s="59"/>
      <c r="Q19" s="65"/>
      <c r="R19" s="65"/>
      <c r="S19" s="65"/>
      <c r="T19" s="65"/>
      <c r="U19" s="65"/>
      <c r="V19" s="65"/>
    </row>
    <row r="20" ht="25" customHeight="1" spans="1:22">
      <c r="A20"/>
      <c r="B20"/>
      <c r="C20"/>
      <c r="D20"/>
      <c r="E20"/>
      <c r="F20"/>
      <c r="G20"/>
      <c r="H20"/>
      <c r="I20"/>
      <c r="J20"/>
      <c r="K20"/>
      <c r="L20"/>
      <c r="N20" s="57"/>
      <c r="O20" s="57"/>
      <c r="P20" s="58"/>
      <c r="Q20" s="58"/>
      <c r="R20" s="57"/>
      <c r="S20" s="57"/>
      <c r="T20" s="57"/>
      <c r="U20" s="57"/>
      <c r="V20" s="58"/>
    </row>
    <row r="21" ht="25" customHeight="1" spans="1:22">
      <c r="A21"/>
      <c r="B21"/>
      <c r="C21"/>
      <c r="D21"/>
      <c r="E21"/>
      <c r="F21"/>
      <c r="G21"/>
      <c r="H21"/>
      <c r="I21"/>
      <c r="J21"/>
      <c r="K21"/>
      <c r="L21"/>
      <c r="N21" s="57"/>
      <c r="O21" s="57"/>
      <c r="P21" s="58"/>
      <c r="Q21" s="58"/>
      <c r="R21" s="57"/>
      <c r="S21" s="57"/>
      <c r="T21" s="57"/>
      <c r="U21" s="57"/>
      <c r="V21" s="58"/>
    </row>
    <row r="22" ht="25" customHeight="1" spans="1:22">
      <c r="A22"/>
      <c r="B22"/>
      <c r="C22"/>
      <c r="D22"/>
      <c r="E22"/>
      <c r="F22"/>
      <c r="G22"/>
      <c r="H22"/>
      <c r="I22"/>
      <c r="J22"/>
      <c r="K22"/>
      <c r="L22"/>
      <c r="N22" s="57"/>
      <c r="O22" s="57"/>
      <c r="P22" s="59"/>
      <c r="Q22" s="65"/>
      <c r="R22" s="65"/>
      <c r="S22" s="65"/>
      <c r="T22" s="65"/>
      <c r="U22" s="65"/>
      <c r="V22" s="65"/>
    </row>
    <row r="23" spans="1:12">
      <c r="A23"/>
      <c r="B23"/>
      <c r="C23"/>
      <c r="D23"/>
      <c r="E23"/>
      <c r="F23"/>
      <c r="G23"/>
      <c r="H23"/>
      <c r="I23"/>
      <c r="J23"/>
      <c r="K23"/>
      <c r="L23"/>
    </row>
    <row r="24" spans="1:12">
      <c r="A24"/>
      <c r="B24"/>
      <c r="C24"/>
      <c r="D24"/>
      <c r="E24"/>
      <c r="F24"/>
      <c r="G24"/>
      <c r="H24"/>
      <c r="I24"/>
      <c r="J24"/>
      <c r="K24"/>
      <c r="L24"/>
    </row>
    <row r="25" spans="1:12">
      <c r="A25"/>
      <c r="B25"/>
      <c r="C25"/>
      <c r="D25"/>
      <c r="E25"/>
      <c r="F25"/>
      <c r="G25"/>
      <c r="H25"/>
      <c r="I25"/>
      <c r="J25"/>
      <c r="K25"/>
      <c r="L25"/>
    </row>
    <row r="26" spans="1:12">
      <c r="A26"/>
      <c r="B26"/>
      <c r="C26"/>
      <c r="D26"/>
      <c r="E26"/>
      <c r="F26"/>
      <c r="G26"/>
      <c r="H26"/>
      <c r="I26"/>
      <c r="J26"/>
      <c r="K26"/>
      <c r="L26"/>
    </row>
    <row r="27" spans="1:12">
      <c r="A27"/>
      <c r="B27"/>
      <c r="C27"/>
      <c r="D27"/>
      <c r="E27"/>
      <c r="F27"/>
      <c r="G27"/>
      <c r="H27"/>
      <c r="I27"/>
      <c r="J27"/>
      <c r="K27"/>
      <c r="L27"/>
    </row>
    <row r="28" spans="1:12">
      <c r="A28"/>
      <c r="B28"/>
      <c r="C28"/>
      <c r="D28"/>
      <c r="E28"/>
      <c r="F28"/>
      <c r="G28"/>
      <c r="H28"/>
      <c r="I28"/>
      <c r="J28"/>
      <c r="K28"/>
      <c r="L28"/>
    </row>
    <row r="29" spans="1:12">
      <c r="A29"/>
      <c r="B29"/>
      <c r="C29"/>
      <c r="D29"/>
      <c r="E29"/>
      <c r="F29"/>
      <c r="G29"/>
      <c r="H29"/>
      <c r="I29"/>
      <c r="J29"/>
      <c r="K29"/>
      <c r="L29"/>
    </row>
    <row r="30" spans="4:8">
      <c r="D30"/>
      <c r="E30"/>
      <c r="F30"/>
      <c r="G30"/>
      <c r="H30"/>
    </row>
    <row r="31" spans="4:8">
      <c r="D31"/>
      <c r="E31"/>
      <c r="F31"/>
      <c r="G31"/>
      <c r="H31"/>
    </row>
    <row r="32" spans="4:8">
      <c r="D32"/>
      <c r="E32"/>
      <c r="F32"/>
      <c r="G32"/>
      <c r="H32"/>
    </row>
    <row r="33" spans="4:8">
      <c r="D33"/>
      <c r="E33"/>
      <c r="F33"/>
      <c r="G33"/>
      <c r="H33"/>
    </row>
    <row r="34" spans="4:8">
      <c r="D34"/>
      <c r="E34"/>
      <c r="F34"/>
      <c r="G34"/>
      <c r="H34"/>
    </row>
    <row r="35" spans="4:8">
      <c r="D35"/>
      <c r="E35"/>
      <c r="F35"/>
      <c r="G35"/>
      <c r="H35"/>
    </row>
  </sheetData>
  <mergeCells count="55">
    <mergeCell ref="A1:V1"/>
    <mergeCell ref="H2:L2"/>
    <mergeCell ref="N3:O3"/>
    <mergeCell ref="P3:Q3"/>
    <mergeCell ref="R3:S3"/>
    <mergeCell ref="T3:U3"/>
    <mergeCell ref="R6:S6"/>
    <mergeCell ref="R11:S11"/>
    <mergeCell ref="T11:U11"/>
    <mergeCell ref="R12:S12"/>
    <mergeCell ref="T12:U12"/>
    <mergeCell ref="R13:S13"/>
    <mergeCell ref="R15:S15"/>
    <mergeCell ref="R16:S16"/>
    <mergeCell ref="A4:A10"/>
    <mergeCell ref="A11:A12"/>
    <mergeCell ref="A13:A14"/>
    <mergeCell ref="A15:A16"/>
    <mergeCell ref="B4:B10"/>
    <mergeCell ref="B11:B12"/>
    <mergeCell ref="B13:B14"/>
    <mergeCell ref="B15:B16"/>
    <mergeCell ref="H7:H10"/>
    <mergeCell ref="M3:M42"/>
    <mergeCell ref="N4:N10"/>
    <mergeCell ref="N11:N12"/>
    <mergeCell ref="N13:N14"/>
    <mergeCell ref="N15:N16"/>
    <mergeCell ref="O4:O10"/>
    <mergeCell ref="O11:O12"/>
    <mergeCell ref="O13:O14"/>
    <mergeCell ref="O15:O16"/>
    <mergeCell ref="P4:P10"/>
    <mergeCell ref="P11:P12"/>
    <mergeCell ref="P13:P14"/>
    <mergeCell ref="P15:P16"/>
    <mergeCell ref="Q4:Q10"/>
    <mergeCell ref="Q11:Q12"/>
    <mergeCell ref="Q13:Q14"/>
    <mergeCell ref="Q15:Q16"/>
    <mergeCell ref="T13:T14"/>
    <mergeCell ref="U13:U14"/>
    <mergeCell ref="V4:V7"/>
    <mergeCell ref="V8:V10"/>
    <mergeCell ref="V11:V12"/>
    <mergeCell ref="V13:V14"/>
    <mergeCell ref="V15:V16"/>
    <mergeCell ref="J4:L9"/>
    <mergeCell ref="R4:S5"/>
    <mergeCell ref="T4:U5"/>
    <mergeCell ref="R7:S8"/>
    <mergeCell ref="T6:U7"/>
    <mergeCell ref="R9:S10"/>
    <mergeCell ref="T8:U10"/>
    <mergeCell ref="T15:U16"/>
  </mergeCells>
  <conditionalFormatting sqref="H5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{7ad8b59d-e28d-48c1-b5b0-da16def86276}</x14:id>
        </ext>
      </extLst>
    </cfRule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{eff3658e-9fa5-4f71-86f4-442a954dd66c}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{5bd4861a-599e-4f7d-8261-7d8f6635cf5b}</x14:id>
        </ext>
      </extLst>
    </cfRule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{860cd482-41cd-42d7-bdc2-0ec5d037712f}</x14:id>
        </ext>
      </extLst>
    </cfRule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{9bd075de-eda5-4345-bce8-c519b6225865}</x14:id>
        </ext>
      </extLst>
    </cfRule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{40fcfeb3-bae3-43fa-a9f0-3a36e911ea97}</x14:id>
        </ext>
      </extLst>
    </cfRule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{413e7e16-3802-466b-85ce-00d66ecd064d}</x14:id>
        </ext>
      </extLst>
    </cfRule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{c6de3f11-245a-4e16-af30-f277667d677d}</x14:id>
        </ext>
      </extLst>
    </cfRule>
  </conditionalFormatting>
  <conditionalFormatting sqref="H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{311b99cb-c323-47bc-8051-6ce07f06d283}</x14:id>
        </ext>
      </extLst>
    </cfRule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{ee970b3d-b3c2-43ac-b82b-3a3080979238}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{996f0f6d-05f3-4012-88f1-ad3e1305a1db}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{a3d9f100-26f3-4c27-a522-b44f06a10cf9}</x14:id>
        </ext>
      </extLst>
    </cfRule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{f3ccaaac-091a-40b6-96b4-2427da60e589}</x14:id>
        </ext>
      </extLst>
    </cfRule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{ff91cf72-3587-44f0-a807-79b812355d2d}</x14:id>
        </ext>
      </extLst>
    </cfRule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{25b5e747-3c28-42a5-a1ce-531d5576544e}</x14:id>
        </ext>
      </extLst>
    </cfRule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{ee8cb953-a8af-45ca-84bf-19654cdc0799}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{c1155922-a898-45ab-9c52-f343b581f3a6}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{4fea5eb3-a818-4bcf-839e-42ad3abe6617}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{21e97286-8295-4a7d-8d04-92f04591856f}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{1c13a629-c45f-4bb7-b7e3-815188ff8319}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{29ce2ee2-c833-4463-a0d7-f86e85706aa2}</x14:id>
        </ext>
      </extLst>
    </cfRule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{60f54ea7-9bac-4c7b-8b2b-2dfaf704669a}</x14:id>
        </ext>
      </extLst>
    </cfRule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{36f8c60e-3f5a-42f2-b2a3-6bb7b441e40d}</x14:id>
        </ext>
      </extLst>
    </cfRule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{5b0c29bd-76ec-4986-9bba-fd371c214546}</x14:id>
        </ext>
      </extLst>
    </cfRule>
  </conditionalFormatting>
  <conditionalFormatting sqref="H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{bb71d691-22d8-4885-b99b-62f0a32a7e15}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{a046d5b6-8313-4e0d-96e1-1c3a933a8899}</x14:id>
        </ext>
      </extLst>
    </cfRule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{a4f835ba-6f1e-43c6-881f-822b8a1592cd}</x14:id>
        </ext>
      </extLst>
    </cfRule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{25100673-f46e-4866-9709-e242c9730721}</x14:id>
        </ext>
      </extLst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{87918693-7c62-46aa-9833-0514b03dbb98}</x14:id>
        </ext>
      </extLs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{300c3e90-50b5-4ad4-8c7d-a9e5e1bcb54c}</x14:id>
        </ext>
      </extLst>
    </cfRule>
  </conditionalFormatting>
  <conditionalFormatting sqref="H11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{3bbe9ba2-9a68-47a8-8b80-ed830c527d68}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{1e8b771d-30c5-4b92-abc7-db2ec013074b}</x14:id>
        </ext>
      </extLst>
    </cfRule>
  </conditionalFormatting>
  <conditionalFormatting sqref="H13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{667c5d48-38d2-4511-b749-2d73aaaf6f4b}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{d3326eb1-3447-40f8-860d-c58fb6ffaa4c}</x14:id>
        </ext>
      </extLst>
    </cfRule>
  </conditionalFormatting>
  <conditionalFormatting sqref="U17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{00798a65-e910-4aef-9e80-4364873a594b}</x14:id>
        </ext>
      </extLst>
    </cfRule>
  </conditionalFormatting>
  <conditionalFormatting sqref="U18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{37a6cbe1-e09d-45e3-9737-2f7ac27957d9}</x14:id>
        </ext>
      </extLst>
    </cfRule>
  </conditionalFormatting>
  <conditionalFormatting sqref="U20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{33c29fcf-eaae-4519-b663-a807ad2a7f89}</x14:id>
        </ext>
      </extLst>
    </cfRule>
  </conditionalFormatting>
  <conditionalFormatting sqref="U21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{1871987a-7162-426b-ad72-b1d5416c3776}</x14:id>
        </ext>
      </extLst>
    </cfRule>
  </conditionalFormatting>
  <conditionalFormatting sqref="H4:H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{6952d3a1-43b0-4f0c-98f2-6728bb56b090}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{80aaa6e6-f0f8-48bc-9c31-4d6b464c9684}</x14:id>
        </ext>
      </extLst>
    </cfRule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{b89de42e-a1a9-4c4d-a71e-e4dc798f7b3d}</x14:id>
        </ext>
      </extLst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{e87f91eb-de82-4b94-bcbb-263df6c1ee2e}</x14:id>
        </ext>
      </extLst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{11a8fd7c-87fd-4fd2-b67d-fd01e7da63ba}</x14:id>
        </ext>
      </extLst>
    </cfRule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{3eaf6a63-eac5-44db-85cc-81c06ebbd08b}</x14:id>
        </ext>
      </extLst>
    </cfRule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{2e9350cb-b982-4cc8-904a-ed3d2ead8578}</x14:id>
        </ext>
      </extLst>
    </cfRule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{0cd595a5-836c-4c5d-97be-675a853cea35}</x14:id>
        </ext>
      </extLst>
    </cfRule>
  </conditionalFormatting>
  <conditionalFormatting sqref="H4:H4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{966bc2d4-0288-45de-b59d-c20bfffdbd9e}</x14:id>
        </ext>
      </extLst>
    </cfRule>
  </conditionalFormatting>
  <conditionalFormatting sqref="H11:H12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{2e22e53c-9837-4ce1-9f62-6876e7a2c485}</x14:id>
        </ext>
      </extLst>
    </cfRule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{6c7aeb4a-c7b9-4885-aac6-7e143dad215c}</x14:id>
        </ext>
      </extLst>
    </cfRule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{dea06a1e-bfab-4f2a-a2a2-7f69fdf2b9c7}</x14:id>
        </ext>
      </extLst>
    </cfRule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{cab11acd-734c-4289-a0b7-81c14681e67c}</x14:id>
        </ext>
      </extLst>
    </cfRule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{1f569380-f32e-4196-91d7-d49776456e74}</x14:id>
        </ext>
      </extLst>
    </cfRule>
  </conditionalFormatting>
  <conditionalFormatting sqref="H11:H1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{1adaa9f5-8a61-4e12-9a29-19527fb7062e}</x14:id>
        </ext>
      </extLst>
    </cfRule>
  </conditionalFormatting>
  <conditionalFormatting sqref="H13:H16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{8b68cba1-1f19-49bf-bf6c-399249976c97}</x14:id>
        </ext>
      </extLst>
    </cfRule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{79fece5f-d268-4943-a7f8-936be0b50d82}</x14:id>
        </ext>
      </extLst>
    </cfRule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{c186f6ae-c061-4968-9af1-557a60e19013}</x14:id>
        </ext>
      </extLst>
    </cfRule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{c77274ee-a555-4026-b55d-2092bc2d85e9}</x14:id>
        </ext>
      </extLst>
    </cfRule>
  </conditionalFormatting>
  <conditionalFormatting sqref="H30:H51 H13:H1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{e3066618-811b-4c3b-af66-ceb68cc66bf1}</x14:id>
        </ext>
      </extLst>
    </cfRule>
  </conditionalFormatting>
  <pageMargins left="0.393055555555556" right="0.393055555555556" top="1" bottom="1" header="0.5" footer="0.5"/>
  <pageSetup paperSize="9" orientation="landscape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d8b59d-e28d-48c1-b5b0-da16def8627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ff3658e-9fa5-4f71-86f4-442a954dd66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bd4861a-599e-4f7d-8261-7d8f6635cf5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60cd482-41cd-42d7-bdc2-0ec5d03771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bd075de-eda5-4345-bce8-c519b62258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0fcfeb3-bae3-43fa-a9f0-3a36e911ea9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13e7e16-3802-466b-85ce-00d66ecd06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6de3f11-245a-4e16-af30-f277667d67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H5</xm:sqref>
        </x14:conditionalFormatting>
        <x14:conditionalFormatting xmlns:xm="http://schemas.microsoft.com/office/excel/2006/main">
          <x14:cfRule type="dataBar" id="{311b99cb-c323-47bc-8051-6ce07f06d28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e970b3d-b3c2-43ac-b82b-3a308097923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96f0f6d-05f3-4012-88f1-ad3e1305a1d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3d9f100-26f3-4c27-a522-b44f06a10cf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3ccaaac-091a-40b6-96b4-2427da60e58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f91cf72-3587-44f0-a807-79b812355d2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5b5e747-3c28-42a5-a1ce-531d557654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e8cb953-a8af-45ca-84bf-19654cdc07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1155922-a898-45ab-9c52-f343b581f3a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fea5eb3-a818-4bcf-839e-42ad3abe66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1e97286-8295-4a7d-8d04-92f04591856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c13a629-c45f-4bb7-b7e3-815188ff83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9ce2ee2-c833-4463-a0d7-f86e85706aa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0f54ea7-9bac-4c7b-8b2b-2dfaf704669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6f8c60e-3f5a-42f2-b2a3-6bb7b441e40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b0c29bd-76ec-4986-9bba-fd371c21454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H6</xm:sqref>
        </x14:conditionalFormatting>
        <x14:conditionalFormatting xmlns:xm="http://schemas.microsoft.com/office/excel/2006/main">
          <x14:cfRule type="dataBar" id="{bb71d691-22d8-4885-b99b-62f0a32a7e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046d5b6-8313-4e0d-96e1-1c3a933a88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4f835ba-6f1e-43c6-881f-822b8a1592c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5100673-f46e-4866-9709-e242c97307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7918693-7c62-46aa-9833-0514b03dbb9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00c3e90-50b5-4ad4-8c7d-a9e5e1bcb54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</xm:sqref>
        </x14:conditionalFormatting>
        <x14:conditionalFormatting xmlns:xm="http://schemas.microsoft.com/office/excel/2006/main">
          <x14:cfRule type="dataBar" id="{3bbe9ba2-9a68-47a8-8b80-ed830c527d6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e8b771d-30c5-4b92-abc7-db2ec01307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</xm:sqref>
        </x14:conditionalFormatting>
        <x14:conditionalFormatting xmlns:xm="http://schemas.microsoft.com/office/excel/2006/main">
          <x14:cfRule type="dataBar" id="{667c5d48-38d2-4511-b749-2d73aaaf6f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3326eb1-3447-40f8-860d-c58fb6ffaa4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H13</xm:sqref>
        </x14:conditionalFormatting>
        <x14:conditionalFormatting xmlns:xm="http://schemas.microsoft.com/office/excel/2006/main">
          <x14:cfRule type="dataBar" id="{00798a65-e910-4aef-9e80-4364873a59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U17</xm:sqref>
        </x14:conditionalFormatting>
        <x14:conditionalFormatting xmlns:xm="http://schemas.microsoft.com/office/excel/2006/main">
          <x14:cfRule type="dataBar" id="{37a6cbe1-e09d-45e3-9737-2f7ac27957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U18</xm:sqref>
        </x14:conditionalFormatting>
        <x14:conditionalFormatting xmlns:xm="http://schemas.microsoft.com/office/excel/2006/main">
          <x14:cfRule type="dataBar" id="{33c29fcf-eaae-4519-b663-a807ad2a7f8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U20</xm:sqref>
        </x14:conditionalFormatting>
        <x14:conditionalFormatting xmlns:xm="http://schemas.microsoft.com/office/excel/2006/main">
          <x14:cfRule type="dataBar" id="{1871987a-7162-426b-ad72-b1d5416c377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U21</xm:sqref>
        </x14:conditionalFormatting>
        <x14:conditionalFormatting xmlns:xm="http://schemas.microsoft.com/office/excel/2006/main">
          <x14:cfRule type="dataBar" id="{6952d3a1-43b0-4f0c-98f2-6728bb56b0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0aaa6e6-f0f8-48bc-9c31-4d6b464c96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89de42e-a1a9-4c4d-a71e-e4dc798f7b3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87f91eb-de82-4b94-bcbb-263df6c1ee2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1a8fd7c-87fd-4fd2-b67d-fd01e7da63b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eaf6a63-eac5-44db-85cc-81c06ebbd08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e9350cb-b982-4cc8-904a-ed3d2ead857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cd595a5-836c-4c5d-97be-675a853cea3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H4:H6</xm:sqref>
        </x14:conditionalFormatting>
        <x14:conditionalFormatting xmlns:xm="http://schemas.microsoft.com/office/excel/2006/main">
          <x14:cfRule type="dataBar" id="{966bc2d4-0288-45de-b59d-c20bfffdbd9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H4:H47</xm:sqref>
        </x14:conditionalFormatting>
        <x14:conditionalFormatting xmlns:xm="http://schemas.microsoft.com/office/excel/2006/main">
          <x14:cfRule type="dataBar" id="{2e22e53c-9837-4ce1-9f62-6876e7a2c4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c7aeb4a-c7b9-4885-aac6-7e143dad215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ea06a1e-bfab-4f2a-a2a2-7f69fdf2b9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ab11acd-734c-4289-a0b7-81c14681e67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f569380-f32e-4196-91d7-d49776456e7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H11:H12</xm:sqref>
        </x14:conditionalFormatting>
        <x14:conditionalFormatting xmlns:xm="http://schemas.microsoft.com/office/excel/2006/main">
          <x14:cfRule type="dataBar" id="{1adaa9f5-8a61-4e12-9a29-19527fb7062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H11:H16</xm:sqref>
        </x14:conditionalFormatting>
        <x14:conditionalFormatting xmlns:xm="http://schemas.microsoft.com/office/excel/2006/main">
          <x14:cfRule type="dataBar" id="{8b68cba1-1f19-49bf-bf6c-399249976c9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9fece5f-d268-4943-a7f8-936be0b50d8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186f6ae-c061-4968-9af1-557a60e1901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77274ee-a555-4026-b55d-2092bc2d85e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H13:H16</xm:sqref>
        </x14:conditionalFormatting>
        <x14:conditionalFormatting xmlns:xm="http://schemas.microsoft.com/office/excel/2006/main">
          <x14:cfRule type="dataBar" id="{e3066618-811b-4c3b-af66-ceb68cc66bf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H30:H51 H13:H16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72"/>
  <sheetViews>
    <sheetView tabSelected="1" topLeftCell="A59" workbookViewId="0">
      <selection activeCell="B59" sqref="B59"/>
    </sheetView>
  </sheetViews>
  <sheetFormatPr defaultColWidth="9.23076923076923" defaultRowHeight="16.8"/>
  <cols>
    <col min="1" max="2" width="20.6923076923077" style="1" customWidth="1"/>
    <col min="3" max="6" width="20.6923076923077" style="2" customWidth="1"/>
    <col min="7" max="20" width="20.6923076923077" style="1" customWidth="1"/>
    <col min="21" max="35" width="15.6923076923077" style="1" customWidth="1"/>
    <col min="36" max="39" width="10.6923076923077" style="1" customWidth="1"/>
  </cols>
  <sheetData>
    <row r="1" ht="23.2" customHeight="1" spans="1:22">
      <c r="A1" s="3" t="s">
        <v>5</v>
      </c>
      <c r="B1" s="3" t="s">
        <v>6</v>
      </c>
      <c r="C1" s="4" t="s">
        <v>54</v>
      </c>
      <c r="D1" s="4" t="s">
        <v>55</v>
      </c>
      <c r="E1" s="4" t="s">
        <v>56</v>
      </c>
      <c r="F1" s="4" t="s">
        <v>57</v>
      </c>
      <c r="G1" s="3" t="s">
        <v>58</v>
      </c>
      <c r="H1" s="3" t="s">
        <v>59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12"/>
    </row>
    <row r="2" ht="23.2" customHeight="1" spans="1:16">
      <c r="A2" s="71" t="s">
        <v>60</v>
      </c>
      <c r="B2" s="5" t="s">
        <v>61</v>
      </c>
      <c r="C2" s="6">
        <v>0.53</v>
      </c>
      <c r="D2" s="6">
        <v>-1.57</v>
      </c>
      <c r="E2" s="6">
        <f>(C2*0.75+C3*0.25)</f>
        <v>0.3825</v>
      </c>
      <c r="F2" s="6">
        <f>(D2*0.75+D3*0.25)</f>
        <v>-1.1575</v>
      </c>
      <c r="J2" s="9"/>
      <c r="K2" s="9"/>
      <c r="L2" s="9"/>
      <c r="M2" s="9"/>
      <c r="N2" s="9"/>
      <c r="O2" s="9"/>
      <c r="P2" s="9"/>
    </row>
    <row r="3" ht="23.2" customHeight="1" spans="1:30">
      <c r="A3" s="5">
        <v>399001</v>
      </c>
      <c r="B3" s="5" t="s">
        <v>62</v>
      </c>
      <c r="C3" s="6">
        <v>-0.06</v>
      </c>
      <c r="D3" s="6">
        <v>0.08</v>
      </c>
      <c r="G3" s="9"/>
      <c r="H3" s="9"/>
      <c r="I3" s="9"/>
      <c r="J3" s="9"/>
      <c r="K3" s="9"/>
      <c r="L3" s="9"/>
      <c r="M3" s="9"/>
      <c r="N3" s="9"/>
      <c r="O3" s="9"/>
      <c r="P3" s="9"/>
      <c r="W3" s="12"/>
      <c r="X3" s="12"/>
      <c r="Y3" s="12"/>
      <c r="Z3" s="12"/>
      <c r="AA3" s="12"/>
      <c r="AB3" s="12"/>
      <c r="AC3" s="12"/>
      <c r="AD3" s="12"/>
    </row>
    <row r="4" ht="23.2" customHeight="1" spans="9:30"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V4" s="12"/>
      <c r="W4" s="12"/>
      <c r="X4" s="12"/>
      <c r="Y4" s="12"/>
      <c r="Z4" s="12"/>
      <c r="AA4" s="12"/>
      <c r="AB4" s="12"/>
      <c r="AC4" s="12"/>
      <c r="AD4" s="12"/>
    </row>
    <row r="5" ht="23.2" customHeight="1" spans="1:30">
      <c r="A5" s="7" t="s">
        <v>63</v>
      </c>
      <c r="C5" s="8">
        <v>30.81</v>
      </c>
      <c r="D5" s="8">
        <v>-3.41</v>
      </c>
      <c r="E5" s="8">
        <f>((C5)/(E2+100))*100</f>
        <v>30.6926008019326</v>
      </c>
      <c r="F5" s="8">
        <f>((D5)/(F2+100))*100</f>
        <v>-3.44993297417609</v>
      </c>
      <c r="G5" s="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t="23.2" customHeight="1" spans="9:30"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ht="23.2" customHeight="1" spans="1:30">
      <c r="A7" s="9" t="s">
        <v>64</v>
      </c>
      <c r="B7" s="9" t="s">
        <v>65</v>
      </c>
      <c r="C7" s="10">
        <v>5.17994571666922</v>
      </c>
      <c r="D7" s="10">
        <v>-1.55068428068045</v>
      </c>
      <c r="E7" s="11">
        <f>(C7)/(E2+100)*100</f>
        <v>5.16020792136998</v>
      </c>
      <c r="F7" s="11">
        <f>(D7)/(F2+100)*100</f>
        <v>-1.56884364588153</v>
      </c>
      <c r="G7" s="9">
        <f>RANK(E7,E7:E399,0)</f>
        <v>217</v>
      </c>
      <c r="H7" s="9">
        <f>RANK(F7,F7:F399,0)</f>
        <v>320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ht="23.2" customHeight="1" spans="1:30">
      <c r="A8" s="9" t="s">
        <v>66</v>
      </c>
      <c r="B8" s="9" t="s">
        <v>67</v>
      </c>
      <c r="C8" s="10">
        <v>4.88232337859247</v>
      </c>
      <c r="D8" s="10">
        <v>-0.524523545997307</v>
      </c>
      <c r="E8" s="11">
        <f>(C8)/(E2+100)*100</f>
        <v>4.86371965092767</v>
      </c>
      <c r="F8" s="11">
        <f>(D8)/(F2+100)*100</f>
        <v>-0.530666005005242</v>
      </c>
      <c r="G8" s="9">
        <f>RANK(E8,E7:E399,0)</f>
        <v>220</v>
      </c>
      <c r="H8" s="9">
        <f>RANK(F8,F7:F399,0)</f>
        <v>297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ht="23.2" customHeight="1" spans="1:30">
      <c r="A9" s="9" t="s">
        <v>68</v>
      </c>
      <c r="B9" s="9" t="s">
        <v>69</v>
      </c>
      <c r="C9" s="10">
        <v>4.61318900922442</v>
      </c>
      <c r="D9" s="10">
        <v>-0.0590746102951037</v>
      </c>
      <c r="E9" s="11">
        <f>(C9)/(E2+100)*100</f>
        <v>4.59561079792236</v>
      </c>
      <c r="F9" s="11">
        <f>(D9)/(F2+100)*100</f>
        <v>-0.0597664064497596</v>
      </c>
      <c r="G9" s="9">
        <f>RANK(E9,E7:E399,0)</f>
        <v>221</v>
      </c>
      <c r="H9" s="9">
        <f>RANK(F9,F7:F399,0)</f>
        <v>270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ht="23.2" customHeight="1" spans="1:30">
      <c r="A10" s="9" t="s">
        <v>70</v>
      </c>
      <c r="B10" s="9" t="s">
        <v>71</v>
      </c>
      <c r="C10" s="10">
        <v>-1.22445294159213</v>
      </c>
      <c r="D10" s="10">
        <v>-0.190014518854668</v>
      </c>
      <c r="E10" s="11">
        <f>(C10)/(E2+100)*100</f>
        <v>-1.21978725534046</v>
      </c>
      <c r="F10" s="11">
        <f>(D10)/(F2+100)*100</f>
        <v>-0.192239693304669</v>
      </c>
      <c r="G10" s="9">
        <f>RANK(E10,E7:E399,0)</f>
        <v>292</v>
      </c>
      <c r="H10" s="9">
        <f>RANK(F10,F7:F399,0)</f>
        <v>280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ht="23.2" customHeight="1" spans="1:30">
      <c r="A11" s="9" t="s">
        <v>72</v>
      </c>
      <c r="B11" s="9" t="s">
        <v>73</v>
      </c>
      <c r="C11" s="10">
        <v>10.1596011364269</v>
      </c>
      <c r="D11" s="10">
        <v>-1.30698158996338</v>
      </c>
      <c r="E11" s="11">
        <f>(C11)/(E2+100)*100</f>
        <v>10.1208887370079</v>
      </c>
      <c r="F11" s="11">
        <f>(D11)/(F2+100)*100</f>
        <v>-1.3222870627143</v>
      </c>
      <c r="G11" s="9">
        <f>RANK(E11,E7:E399,0)</f>
        <v>161</v>
      </c>
      <c r="H11" s="9">
        <f>RANK(F11,F7:F399,0)</f>
        <v>317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ht="23.2" customHeight="1" spans="1:30">
      <c r="A12" s="9" t="s">
        <v>74</v>
      </c>
      <c r="B12" s="9" t="s">
        <v>75</v>
      </c>
      <c r="C12" s="10">
        <v>11.2815508025696</v>
      </c>
      <c r="D12" s="10">
        <v>-0.0783761389484593</v>
      </c>
      <c r="E12" s="11">
        <f>(C12)/(E2+100)*100</f>
        <v>11.238563297955</v>
      </c>
      <c r="F12" s="11">
        <f>(D12)/(F2+100)*100</f>
        <v>-0.0792939666119932</v>
      </c>
      <c r="G12" s="9">
        <f>RANK(E12,E7:E399,0)</f>
        <v>153</v>
      </c>
      <c r="H12" s="9">
        <f>RANK(F12,F7:F399,0)</f>
        <v>273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ht="23.2" customHeight="1" spans="1:30">
      <c r="A13" s="9" t="s">
        <v>76</v>
      </c>
      <c r="B13" s="9" t="s">
        <v>77</v>
      </c>
      <c r="C13" s="10">
        <v>30.679042949742</v>
      </c>
      <c r="D13" s="10">
        <v>-3.59128932841129</v>
      </c>
      <c r="E13" s="11">
        <f>(C13)/(E2+100)*100</f>
        <v>30.5621427537091</v>
      </c>
      <c r="F13" s="11">
        <f>(D13)/(F2+100)*100</f>
        <v>-3.63334530026182</v>
      </c>
      <c r="G13" s="9">
        <f>RANK(E13,E7:E399,0)</f>
        <v>53</v>
      </c>
      <c r="H13" s="9">
        <f>RANK(F13,F7:F399,0)</f>
        <v>345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ht="23.2" customHeight="1" spans="1:30">
      <c r="A14" s="9" t="s">
        <v>78</v>
      </c>
      <c r="B14" s="9" t="s">
        <v>79</v>
      </c>
      <c r="C14" s="10">
        <v>0.0444329456230716</v>
      </c>
      <c r="D14" s="10">
        <v>3.29228741242294</v>
      </c>
      <c r="E14" s="11">
        <f>(C14)/(E2+100)*100</f>
        <v>0.0442636372107405</v>
      </c>
      <c r="F14" s="11">
        <f>(D14)/(F2+100)*100</f>
        <v>3.33084190750228</v>
      </c>
      <c r="G14" s="9">
        <f>RANK(E14,E7:E399,0)</f>
        <v>272</v>
      </c>
      <c r="H14" s="9">
        <f>RANK(F14,F7:F399,0)</f>
        <v>124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ht="23.2" customHeight="1" spans="1:30">
      <c r="A15" s="9" t="s">
        <v>80</v>
      </c>
      <c r="B15" s="9" t="s">
        <v>81</v>
      </c>
      <c r="C15" s="10">
        <v>-5.08627551310479</v>
      </c>
      <c r="D15" s="10">
        <v>5.00432423932699</v>
      </c>
      <c r="E15" s="11">
        <f>(C15)/(E2+100)*100</f>
        <v>-5.06689464110257</v>
      </c>
      <c r="F15" s="11">
        <f>(D15)/(F2+100)*100</f>
        <v>5.06292762660494</v>
      </c>
      <c r="G15" s="9">
        <f>RANK(E15,E7:E399,0)</f>
        <v>327</v>
      </c>
      <c r="H15" s="9">
        <f>RANK(F15,F7:F399,0)</f>
        <v>37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ht="23.2" customHeight="1" spans="1:30">
      <c r="A16" s="9" t="s">
        <v>82</v>
      </c>
      <c r="B16" s="9" t="s">
        <v>83</v>
      </c>
      <c r="C16" s="10">
        <v>7.87104063650541</v>
      </c>
      <c r="D16" s="10">
        <v>1.21106220373416</v>
      </c>
      <c r="E16" s="11">
        <f>(C16)/(E2+100)*100</f>
        <v>7.84104862551283</v>
      </c>
      <c r="F16" s="11">
        <f>(D16)/(F2+100)*100</f>
        <v>1.22524440775391</v>
      </c>
      <c r="G16" s="9">
        <f>RANK(E16,E7:E399,0)</f>
        <v>185</v>
      </c>
      <c r="H16" s="9">
        <f>RANK(F16,F7:F399,0)</f>
        <v>209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ht="23.2" customHeight="1" spans="1:30">
      <c r="A17" s="9" t="s">
        <v>84</v>
      </c>
      <c r="B17" s="9" t="s">
        <v>85</v>
      </c>
      <c r="C17" s="10">
        <v>38.1809830982501</v>
      </c>
      <c r="D17" s="10">
        <v>-3.28287324906455</v>
      </c>
      <c r="E17" s="11">
        <f>(C17)/(E2+100)*100</f>
        <v>38.0354973209973</v>
      </c>
      <c r="F17" s="11">
        <f>(D17)/(F2+100)*100</f>
        <v>-3.32131749911683</v>
      </c>
      <c r="G17" s="9">
        <f>RANK(E17,E7:E399,0)</f>
        <v>37</v>
      </c>
      <c r="H17" s="9">
        <f>RANK(F17,F7:F399,0)</f>
        <v>343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ht="23.2" customHeight="1" spans="1:30">
      <c r="A18" s="9" t="s">
        <v>86</v>
      </c>
      <c r="B18" s="9" t="s">
        <v>87</v>
      </c>
      <c r="C18" s="10">
        <v>0.521698535275919</v>
      </c>
      <c r="D18" s="10">
        <v>6.2997535719722</v>
      </c>
      <c r="E18" s="11">
        <f>(C18)/(E2+100)*100</f>
        <v>0.519710642070001</v>
      </c>
      <c r="F18" s="11">
        <f>(D18)/(F2+100)*100</f>
        <v>6.37352714871862</v>
      </c>
      <c r="G18" s="9">
        <f>RANK(E18,E7:E399,0)</f>
        <v>265</v>
      </c>
      <c r="H18" s="9">
        <f>RANK(F18,F7:F399,0)</f>
        <v>13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ht="23.2" customHeight="1" spans="1:30">
      <c r="A19" s="9" t="s">
        <v>88</v>
      </c>
      <c r="B19" s="9" t="s">
        <v>89</v>
      </c>
      <c r="C19" s="10">
        <v>10.8344636794875</v>
      </c>
      <c r="D19" s="10">
        <v>7.24659174752422</v>
      </c>
      <c r="E19" s="11">
        <f>(C19)/(E2+100)*100</f>
        <v>10.7931797668792</v>
      </c>
      <c r="F19" s="11">
        <f>(D19)/(F2+100)*100</f>
        <v>7.33145331969974</v>
      </c>
      <c r="G19" s="9">
        <f>RANK(E19,E7:E399,0)</f>
        <v>156</v>
      </c>
      <c r="H19" s="9">
        <f>RANK(F19,F7:F399,0)</f>
        <v>6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ht="23.2" customHeight="1" spans="1:30">
      <c r="A20" s="9" t="s">
        <v>90</v>
      </c>
      <c r="B20" s="9" t="s">
        <v>91</v>
      </c>
      <c r="C20" s="10">
        <v>1.88213283442469</v>
      </c>
      <c r="D20" s="10">
        <v>4.54749075271018</v>
      </c>
      <c r="E20" s="11">
        <f>(C20)/(E2+100)*100</f>
        <v>1.87496110818588</v>
      </c>
      <c r="F20" s="11">
        <f>(D20)/(F2+100)*100</f>
        <v>4.6007443687788</v>
      </c>
      <c r="G20" s="9">
        <f>RANK(E20,E7:E399,0)</f>
        <v>252</v>
      </c>
      <c r="H20" s="9">
        <f>RANK(F20,F7:F399,0)</f>
        <v>58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ht="23.2" customHeight="1" spans="1:30">
      <c r="A21" s="9" t="s">
        <v>92</v>
      </c>
      <c r="B21" s="9" t="s">
        <v>93</v>
      </c>
      <c r="C21" s="10">
        <v>0.022052071413586</v>
      </c>
      <c r="D21" s="10">
        <v>3.38828898097304</v>
      </c>
      <c r="E21" s="11">
        <f>(C21)/(E2+100)*100</f>
        <v>0.0219680436466377</v>
      </c>
      <c r="F21" s="11">
        <f>(D21)/(F2+100)*100</f>
        <v>3.42796770718369</v>
      </c>
      <c r="G21" s="9">
        <f>RANK(E21,E7:E399,0)</f>
        <v>273</v>
      </c>
      <c r="H21" s="9">
        <f>RANK(F21,F7:F399,0)</f>
        <v>120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ht="23.2" customHeight="1" spans="1:30">
      <c r="A22" s="9" t="s">
        <v>94</v>
      </c>
      <c r="B22" s="9" t="s">
        <v>95</v>
      </c>
      <c r="C22" s="10">
        <v>-0.821425780671102</v>
      </c>
      <c r="D22" s="10">
        <v>-2.15559693606977</v>
      </c>
      <c r="E22" s="11">
        <f>(C22)/(E2+100)*100</f>
        <v>-0.818295799239013</v>
      </c>
      <c r="F22" s="11">
        <f>(D22)/(F2+100)*100</f>
        <v>-2.18084016093256</v>
      </c>
      <c r="G22" s="9">
        <f>RANK(E22,E7:E399,0)</f>
        <v>286</v>
      </c>
      <c r="H22" s="9">
        <f>RANK(F22,F7:F399,0)</f>
        <v>334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ht="23.2" customHeight="1" spans="1:30">
      <c r="A23" s="9" t="s">
        <v>96</v>
      </c>
      <c r="B23" s="9" t="s">
        <v>97</v>
      </c>
      <c r="C23" s="10">
        <v>-6.64384603681728</v>
      </c>
      <c r="D23" s="10">
        <v>-1.61140328373525</v>
      </c>
      <c r="E23" s="11">
        <f>(C23)/(E2+100)*100</f>
        <v>-6.61853015895926</v>
      </c>
      <c r="F23" s="11">
        <f>(D23)/(F2+100)*100</f>
        <v>-1.63027370183398</v>
      </c>
      <c r="G23" s="9">
        <f>RANK(E23,E7:E399,0)</f>
        <v>332</v>
      </c>
      <c r="H23" s="9">
        <f>RANK(F23,F7:F399,0)</f>
        <v>323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ht="23.2" customHeight="1" spans="1:30">
      <c r="A24" s="9" t="s">
        <v>98</v>
      </c>
      <c r="B24" s="9" t="s">
        <v>99</v>
      </c>
      <c r="C24" s="10">
        <v>6.45847711065104</v>
      </c>
      <c r="D24" s="10">
        <v>1.56277147324817</v>
      </c>
      <c r="E24" s="10">
        <f>(C24)/(E2+100)*100</f>
        <v>6.43386756720647</v>
      </c>
      <c r="F24" s="10">
        <f>(D24)/(F2+100)*100</f>
        <v>1.58107238611747</v>
      </c>
      <c r="G24" s="9">
        <f>RANK(E24,E7:E399,0)</f>
        <v>203</v>
      </c>
      <c r="H24" s="9">
        <f>RANK(F24,F7:F399,0)</f>
        <v>196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ht="23.2" customHeight="1" spans="1:30">
      <c r="A25" s="9" t="s">
        <v>100</v>
      </c>
      <c r="B25" s="9" t="s">
        <v>101</v>
      </c>
      <c r="C25" s="10">
        <v>9.16405552168549</v>
      </c>
      <c r="D25" s="10">
        <v>2.87537161372215</v>
      </c>
      <c r="E25" s="10">
        <f>(C25)/(E2+100)*100</f>
        <v>9.12913657428884</v>
      </c>
      <c r="F25" s="10">
        <f>(D25)/(F2+100)*100</f>
        <v>2.90904379565687</v>
      </c>
      <c r="G25" s="9">
        <f>RANK(E25,E7:E399,0)</f>
        <v>173</v>
      </c>
      <c r="H25" s="9">
        <f>RANK(F25,F7:F399,0)</f>
        <v>137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ht="23.2" customHeight="1" spans="1:30">
      <c r="A26" s="9" t="s">
        <v>102</v>
      </c>
      <c r="B26" s="9" t="s">
        <v>103</v>
      </c>
      <c r="C26" s="10">
        <v>38.6179562295365</v>
      </c>
      <c r="D26" s="10">
        <v>1.91159774097194</v>
      </c>
      <c r="E26" s="10">
        <f>(C26)/(E2+100)*100</f>
        <v>38.4708053988857</v>
      </c>
      <c r="F26" s="10">
        <f>(D26)/(F2+100)*100</f>
        <v>1.93398360115531</v>
      </c>
      <c r="G26" s="9">
        <f>RANK(E26,E7:E399,0)</f>
        <v>36</v>
      </c>
      <c r="H26" s="9">
        <f>RANK(F26,F7:F399,0)</f>
        <v>177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ht="23.2" customHeight="1" spans="1:30">
      <c r="A27" s="9" t="s">
        <v>104</v>
      </c>
      <c r="B27" s="9" t="s">
        <v>105</v>
      </c>
      <c r="C27" s="10">
        <v>16.9243067243119</v>
      </c>
      <c r="D27" s="10">
        <v>5.47527521545831</v>
      </c>
      <c r="E27" s="10">
        <f>(C27)/(E2+100)*100</f>
        <v>16.859817920765</v>
      </c>
      <c r="F27" s="10">
        <f>(D27)/(F2+100)*100</f>
        <v>5.53939369750695</v>
      </c>
      <c r="G27" s="9">
        <f>RANK(E27,E7:E399,0)</f>
        <v>101</v>
      </c>
      <c r="H27" s="9">
        <f>RANK(F27,F7:F399,0)</f>
        <v>31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ht="23.2" customHeight="1" spans="1:30">
      <c r="A28" s="9" t="s">
        <v>106</v>
      </c>
      <c r="B28" s="9" t="s">
        <v>107</v>
      </c>
      <c r="C28" s="10">
        <v>21.2496144629766</v>
      </c>
      <c r="D28" s="10">
        <v>5.99777034559644</v>
      </c>
      <c r="E28" s="10">
        <f>(C28)/(E2+100)*100</f>
        <v>21.1686443981537</v>
      </c>
      <c r="F28" s="10">
        <f>(D28)/(F2+100)*100</f>
        <v>6.06800753278846</v>
      </c>
      <c r="G28" s="9">
        <f>RANK(E28,E7:E399,0)</f>
        <v>84</v>
      </c>
      <c r="H28" s="9">
        <f>RANK(F28,F7:F399,0)</f>
        <v>19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ht="23.2" customHeight="1" spans="1:30">
      <c r="A29" s="9" t="s">
        <v>108</v>
      </c>
      <c r="B29" s="9" t="s">
        <v>109</v>
      </c>
      <c r="C29" s="10">
        <v>15.4195666222499</v>
      </c>
      <c r="D29" s="10">
        <v>-2.97952836152381</v>
      </c>
      <c r="E29" s="10">
        <f>(C29)/(E2+100)*100</f>
        <v>15.3608115181928</v>
      </c>
      <c r="F29" s="10">
        <f>(D29)/(F2+100)*100</f>
        <v>-3.01442027622107</v>
      </c>
      <c r="G29" s="9">
        <f>RANK(E29,E7:E399,0)</f>
        <v>114</v>
      </c>
      <c r="H29" s="9">
        <f>RANK(F29,F7:F399,0)</f>
        <v>341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ht="23.2" customHeight="1" spans="1:30">
      <c r="A30" s="9" t="s">
        <v>110</v>
      </c>
      <c r="B30" s="9" t="s">
        <v>111</v>
      </c>
      <c r="C30" s="10">
        <v>0.713478196756631</v>
      </c>
      <c r="D30" s="10">
        <v>0.47300763450918</v>
      </c>
      <c r="E30" s="10">
        <f>(C30)/(E2+100)*100</f>
        <v>0.710759541510354</v>
      </c>
      <c r="F30" s="10">
        <f>(D30)/(F2+100)*100</f>
        <v>0.478546813879839</v>
      </c>
      <c r="G30" s="9">
        <f>RANK(E30,E7:E399,0)</f>
        <v>263</v>
      </c>
      <c r="H30" s="9">
        <f>RANK(F30,F7:F399,0)</f>
        <v>245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ht="23.2" customHeight="1" spans="1:30">
      <c r="A31" s="9" t="s">
        <v>112</v>
      </c>
      <c r="B31" s="9" t="s">
        <v>113</v>
      </c>
      <c r="C31" s="10">
        <v>2.00616868153296</v>
      </c>
      <c r="D31" s="10">
        <v>1.87326068022009</v>
      </c>
      <c r="E31" s="10">
        <f>(C31)/(E2+100)*100</f>
        <v>1.99852432598606</v>
      </c>
      <c r="F31" s="10">
        <f>(D31)/(F2+100)*100</f>
        <v>1.89519759235156</v>
      </c>
      <c r="G31" s="9">
        <f>RANK(E31,E7:E399,0)</f>
        <v>250</v>
      </c>
      <c r="H31" s="9">
        <f>RANK(F31,F7:F399,0)</f>
        <v>180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ht="23.2" customHeight="1" spans="1:30">
      <c r="A32" s="9" t="s">
        <v>114</v>
      </c>
      <c r="B32" s="9" t="s">
        <v>115</v>
      </c>
      <c r="C32" s="10">
        <v>26.971035019023</v>
      </c>
      <c r="D32" s="10">
        <v>-3.33349777649355</v>
      </c>
      <c r="E32" s="10">
        <f>(C32)/(E2+100)*100</f>
        <v>26.8682639095689</v>
      </c>
      <c r="F32" s="10">
        <f>(D32)/(F2+100)*100</f>
        <v>-3.37253486758586</v>
      </c>
      <c r="G32" s="9">
        <f>RANK(E32,E7:E399,0)</f>
        <v>63</v>
      </c>
      <c r="H32" s="9">
        <f>RANK(F32,F7:F399,0)</f>
        <v>344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ht="23.2" customHeight="1" spans="1:30">
      <c r="A33" s="9" t="s">
        <v>116</v>
      </c>
      <c r="B33" s="9" t="s">
        <v>117</v>
      </c>
      <c r="C33" s="10">
        <v>-18.396277805905</v>
      </c>
      <c r="D33" s="10">
        <v>-1.05755557800347</v>
      </c>
      <c r="E33" s="10">
        <f>(C33)/(E2+100)*100</f>
        <v>-18.3261801667671</v>
      </c>
      <c r="F33" s="10">
        <f>(D33)/(F2+100)*100</f>
        <v>-1.06994013506686</v>
      </c>
      <c r="G33" s="9">
        <f>RANK(E33,E7:E399,0)</f>
        <v>356</v>
      </c>
      <c r="H33" s="9">
        <f>RANK(F33,F7:F399,0)</f>
        <v>312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ht="23.2" customHeight="1" spans="1:30">
      <c r="A34" s="9" t="s">
        <v>118</v>
      </c>
      <c r="B34" s="9" t="s">
        <v>119</v>
      </c>
      <c r="C34" s="10">
        <v>-36.6467089716698</v>
      </c>
      <c r="D34" s="10">
        <v>-0.877575606513797</v>
      </c>
      <c r="E34" s="10">
        <f>(C34)/(E2+100)*100</f>
        <v>-36.5070694310959</v>
      </c>
      <c r="F34" s="10">
        <f>(D34)/(F2+100)*100</f>
        <v>-0.887852499191943</v>
      </c>
      <c r="G34" s="9">
        <f>RANK(E34,E7:E399,0)</f>
        <v>359</v>
      </c>
      <c r="H34" s="9">
        <f>RANK(F34,F7:F399,0)</f>
        <v>308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ht="23.2" customHeight="1" spans="1:30">
      <c r="A35" s="9" t="s">
        <v>120</v>
      </c>
      <c r="B35" s="9" t="s">
        <v>121</v>
      </c>
      <c r="C35" s="10">
        <v>-7.38408351192177</v>
      </c>
      <c r="D35" s="10">
        <v>-2.2254558775643</v>
      </c>
      <c r="E35" s="10">
        <f>(C35)/(E2+100)*100</f>
        <v>-7.35594701459096</v>
      </c>
      <c r="F35" s="10">
        <f>(D35)/(F2+100)*100</f>
        <v>-2.25151718902729</v>
      </c>
      <c r="G35" s="9">
        <f>RANK(E35,E7:E399,0)</f>
        <v>334</v>
      </c>
      <c r="H35" s="9">
        <f>RANK(F35,F7:F399,0)</f>
        <v>336</v>
      </c>
      <c r="I35" s="12"/>
      <c r="J35" s="12"/>
      <c r="K35" s="12"/>
      <c r="L35" s="12"/>
      <c r="M35" s="12"/>
      <c r="N35" s="12"/>
      <c r="O35" s="12"/>
      <c r="P35" s="12"/>
      <c r="Q35" s="9"/>
      <c r="R35" s="9"/>
      <c r="S35" s="9"/>
      <c r="T35" s="9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ht="23.2" customHeight="1" spans="1:30">
      <c r="A36" s="9" t="s">
        <v>122</v>
      </c>
      <c r="B36" s="9" t="s">
        <v>123</v>
      </c>
      <c r="C36" s="10">
        <v>-5.08599136844077</v>
      </c>
      <c r="D36" s="10">
        <v>1.86668728734921</v>
      </c>
      <c r="E36" s="10">
        <f>(C36)/(E2+100)*100</f>
        <v>-5.06661157915052</v>
      </c>
      <c r="F36" s="10">
        <f>(D36)/(F2+100)*100</f>
        <v>1.88854722143735</v>
      </c>
      <c r="G36" s="9">
        <f>RANK(E36,E7:E399,0)</f>
        <v>326</v>
      </c>
      <c r="H36" s="9">
        <f>RANK(F36,F7:F399,0)</f>
        <v>181</v>
      </c>
      <c r="I36" s="12"/>
      <c r="J36" s="12"/>
      <c r="K36" s="12"/>
      <c r="L36" s="12"/>
      <c r="M36" s="12"/>
      <c r="N36" s="12"/>
      <c r="O36" s="12"/>
      <c r="P36" s="12"/>
      <c r="Q36" s="9"/>
      <c r="R36" s="9"/>
      <c r="S36" s="9"/>
      <c r="T36" s="9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ht="20.4" customHeight="1" spans="1:30">
      <c r="A37" s="9" t="s">
        <v>124</v>
      </c>
      <c r="B37" s="9" t="s">
        <v>125</v>
      </c>
      <c r="C37" s="10">
        <v>39.0571652245908</v>
      </c>
      <c r="D37" s="10">
        <v>-1.69008982903506</v>
      </c>
      <c r="E37" s="10">
        <f>(C37)/(E2+100)*100</f>
        <v>38.9083408209507</v>
      </c>
      <c r="F37" s="10">
        <f>(D37)/(F2+100)*100</f>
        <v>-1.7098817098263</v>
      </c>
      <c r="G37" s="9">
        <f>RANK(E37,E7:E399,0)</f>
        <v>33</v>
      </c>
      <c r="H37" s="9">
        <f>RANK(F37,F7:F399,0)</f>
        <v>325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ht="20.4" customHeight="1" spans="1:30">
      <c r="A38" s="9" t="s">
        <v>126</v>
      </c>
      <c r="B38" s="9" t="s">
        <v>127</v>
      </c>
      <c r="C38" s="10">
        <v>32.6788167212506</v>
      </c>
      <c r="D38" s="10">
        <v>-6.29766952591832</v>
      </c>
      <c r="E38" s="10">
        <f>(C38)/(E2+100)*100</f>
        <v>32.5542965369966</v>
      </c>
      <c r="F38" s="10">
        <f>(D38)/(F2+100)*100</f>
        <v>-6.37141869734003</v>
      </c>
      <c r="G38" s="9">
        <f>RANK(E38,E7:E399,0)</f>
        <v>47</v>
      </c>
      <c r="H38" s="9">
        <f>RANK(F38,F7:F399,0)</f>
        <v>355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ht="20.4" customHeight="1" spans="1:30">
      <c r="A39" s="9" t="s">
        <v>128</v>
      </c>
      <c r="B39" s="9" t="s">
        <v>129</v>
      </c>
      <c r="C39" s="10">
        <v>0.487569744228502</v>
      </c>
      <c r="D39" s="10">
        <v>4.19784103449877</v>
      </c>
      <c r="E39" s="10">
        <f>(C39)/(E2+100)*100</f>
        <v>0.48571189622544</v>
      </c>
      <c r="F39" s="10">
        <f>(D39)/(F2+100)*100</f>
        <v>4.24700006019553</v>
      </c>
      <c r="G39" s="9">
        <f>RANK(E39,E7:E399,0)</f>
        <v>268</v>
      </c>
      <c r="H39" s="9">
        <f>RANK(F39,F7:F399,0)</f>
        <v>74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ht="20.4" customHeight="1" spans="1:30">
      <c r="A40" s="9" t="s">
        <v>130</v>
      </c>
      <c r="B40" s="9" t="s">
        <v>131</v>
      </c>
      <c r="C40" s="10">
        <v>15.3916788634182</v>
      </c>
      <c r="D40" s="10">
        <v>5.18401753923811</v>
      </c>
      <c r="E40" s="10">
        <f>(C40)/(E2+100)*100</f>
        <v>15.333030023578</v>
      </c>
      <c r="F40" s="10">
        <f>(D40)/(F2+100)*100</f>
        <v>5.24472523381957</v>
      </c>
      <c r="G40" s="9">
        <f>RANK(E40,E7:E399,0)</f>
        <v>115</v>
      </c>
      <c r="H40" s="9">
        <f>RANK(F40,F7:F399,0)</f>
        <v>34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ht="20.4" customHeight="1" spans="1:30">
      <c r="A41" s="9" t="s">
        <v>132</v>
      </c>
      <c r="B41" s="9" t="s">
        <v>133</v>
      </c>
      <c r="C41" s="10">
        <v>1.68245565902232</v>
      </c>
      <c r="D41" s="10">
        <v>0.443987437626546</v>
      </c>
      <c r="E41" s="10">
        <f>(C41)/(E2+100)*100</f>
        <v>1.67604478770933</v>
      </c>
      <c r="F41" s="10">
        <f>(D41)/(F2+100)*100</f>
        <v>0.449186774541868</v>
      </c>
      <c r="G41" s="9">
        <f>RANK(E41,E7:E399,0)</f>
        <v>256</v>
      </c>
      <c r="H41" s="9">
        <f>RANK(F41,F7:F399,0)</f>
        <v>247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ht="20.4" customHeight="1" spans="1:30">
      <c r="A42" s="9" t="s">
        <v>134</v>
      </c>
      <c r="B42" s="9" t="s">
        <v>135</v>
      </c>
      <c r="C42" s="10">
        <v>9.02780585769547</v>
      </c>
      <c r="D42" s="10">
        <v>-1.84048335289057</v>
      </c>
      <c r="E42" s="10">
        <f>(C42)/(E2+100)*100</f>
        <v>8.99340607944161</v>
      </c>
      <c r="F42" s="10">
        <f>(D42)/(F2+100)*100</f>
        <v>-1.8620364245042</v>
      </c>
      <c r="G42" s="9">
        <f>RANK(E42,E7:E399,0)</f>
        <v>174</v>
      </c>
      <c r="H42" s="9">
        <f>RANK(F42,F7:F399,0)</f>
        <v>329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ht="20.4" customHeight="1" spans="1:30">
      <c r="A43" s="9" t="s">
        <v>136</v>
      </c>
      <c r="B43" s="9" t="s">
        <v>137</v>
      </c>
      <c r="C43" s="10">
        <v>-3.90223567473516</v>
      </c>
      <c r="D43" s="10">
        <v>-0.645554202192445</v>
      </c>
      <c r="E43" s="10">
        <f>(C43)/(E2+100)*100</f>
        <v>-3.88736649788076</v>
      </c>
      <c r="F43" s="10">
        <f>(D43)/(F2+100)*100</f>
        <v>-0.653113996704297</v>
      </c>
      <c r="G43" s="9">
        <f>RANK(E43,E7:E399,0)</f>
        <v>317</v>
      </c>
      <c r="H43" s="9">
        <f>RANK(F43,F7:F399,0)</f>
        <v>303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ht="20.4" customHeight="1" spans="1:30">
      <c r="A44" s="9" t="s">
        <v>138</v>
      </c>
      <c r="B44" s="9" t="s">
        <v>139</v>
      </c>
      <c r="C44" s="10">
        <v>-4.58996301431185</v>
      </c>
      <c r="D44" s="10">
        <v>4.2648956296654</v>
      </c>
      <c r="E44" s="10">
        <f>(C44)/(E2+100)*100</f>
        <v>-4.57247330392434</v>
      </c>
      <c r="F44" s="10">
        <f>(D44)/(F2+100)*100</f>
        <v>4.31483990152556</v>
      </c>
      <c r="G44" s="9">
        <f>RANK(E44,E7:E399,0)</f>
        <v>323</v>
      </c>
      <c r="H44" s="9">
        <f>RANK(F44,F7:F399,0)</f>
        <v>73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ht="20.4" customHeight="1" spans="1:30">
      <c r="A45" s="9" t="s">
        <v>140</v>
      </c>
      <c r="B45" s="9" t="s">
        <v>141</v>
      </c>
      <c r="C45" s="10">
        <v>36.5825315110219</v>
      </c>
      <c r="D45" s="10">
        <v>1.55560667185694</v>
      </c>
      <c r="E45" s="10">
        <f>(C45)/(E2+100)*100</f>
        <v>36.4431365138564</v>
      </c>
      <c r="F45" s="10">
        <f>(D45)/(F2+100)*100</f>
        <v>1.5738236809641</v>
      </c>
      <c r="G45" s="9">
        <f>RANK(E45,E7:E399,0)</f>
        <v>40</v>
      </c>
      <c r="H45" s="9">
        <f>RANK(F45,F7:F399,0)</f>
        <v>198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ht="20.4" customHeight="1" spans="1:30">
      <c r="A46" s="9" t="s">
        <v>142</v>
      </c>
      <c r="B46" s="9" t="s">
        <v>143</v>
      </c>
      <c r="C46" s="10">
        <v>46.6757526948334</v>
      </c>
      <c r="D46" s="10">
        <v>-0.490896558680628</v>
      </c>
      <c r="E46" s="10">
        <f>(C46)/(E2+100)*100</f>
        <v>46.497898234088</v>
      </c>
      <c r="F46" s="10">
        <f>(D46)/(F2+100)*100</f>
        <v>-0.496645227185298</v>
      </c>
      <c r="G46" s="9">
        <f>RANK(E46,E7:E399,0)</f>
        <v>18</v>
      </c>
      <c r="H46" s="9">
        <f>RANK(F46,F7:F399,0)</f>
        <v>296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ht="20.4" customHeight="1" spans="1:30">
      <c r="A47" s="9" t="s">
        <v>144</v>
      </c>
      <c r="B47" s="9" t="s">
        <v>145</v>
      </c>
      <c r="C47" s="10">
        <v>13.5388655292488</v>
      </c>
      <c r="D47" s="10">
        <v>-0.455946620380979</v>
      </c>
      <c r="E47" s="10">
        <f>(C47)/(E2+100)*100</f>
        <v>13.4872766958871</v>
      </c>
      <c r="F47" s="10">
        <f>(D47)/(F2+100)*100</f>
        <v>-0.461286005899263</v>
      </c>
      <c r="G47" s="9">
        <f>RANK(E47,E7:E399,0)</f>
        <v>132</v>
      </c>
      <c r="H47" s="9">
        <f>RANK(F47,F7:F399,0)</f>
        <v>291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ht="20.4" customHeight="1" spans="1:30">
      <c r="A48" s="9" t="s">
        <v>146</v>
      </c>
      <c r="B48" s="9" t="s">
        <v>147</v>
      </c>
      <c r="C48" s="10">
        <v>22.7561814523979</v>
      </c>
      <c r="D48" s="10">
        <v>2.72347127185837</v>
      </c>
      <c r="E48" s="10">
        <f>(C48)/(E2+100)*100</f>
        <v>22.6694707268677</v>
      </c>
      <c r="F48" s="10">
        <f>(D48)/(F2+100)*100</f>
        <v>2.75536461730366</v>
      </c>
      <c r="G48" s="9">
        <f>RANK(E48,E7:E399,0)</f>
        <v>77</v>
      </c>
      <c r="H48" s="9">
        <f>RANK(F48,F7:F399,0)</f>
        <v>144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ht="20.4" customHeight="1" spans="1:30">
      <c r="A49" s="9" t="s">
        <v>148</v>
      </c>
      <c r="B49" s="9" t="s">
        <v>149</v>
      </c>
      <c r="C49" s="10">
        <v>16.7503359778038</v>
      </c>
      <c r="D49" s="10">
        <v>0.19246700034227</v>
      </c>
      <c r="E49" s="10">
        <f>(C49)/(E2+100)*100</f>
        <v>16.6865100767602</v>
      </c>
      <c r="F49" s="10">
        <f>(D49)/(F2+100)*100</f>
        <v>0.194720894698404</v>
      </c>
      <c r="G49" s="9">
        <f>RANK(E49,E7:E399,0)</f>
        <v>103</v>
      </c>
      <c r="H49" s="9">
        <f>RANK(F49,F7:F399,0)</f>
        <v>260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ht="20.4" customHeight="1" spans="1:30">
      <c r="A50" s="9" t="s">
        <v>150</v>
      </c>
      <c r="B50" s="9" t="s">
        <v>151</v>
      </c>
      <c r="C50" s="10">
        <v>-8.17531000980099</v>
      </c>
      <c r="D50" s="10">
        <v>0.927378749912189</v>
      </c>
      <c r="E50" s="10">
        <f>(C50)/(E2+100)*100</f>
        <v>-8.14415860314396</v>
      </c>
      <c r="F50" s="10">
        <f>(D50)/(F2+100)*100</f>
        <v>0.938238864771924</v>
      </c>
      <c r="G50" s="9">
        <f>RANK(E50,E7:E399,0)</f>
        <v>341</v>
      </c>
      <c r="H50" s="9">
        <f>RANK(F50,F7:F399,0)</f>
        <v>222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ht="20.4" customHeight="1" spans="1:30">
      <c r="A51" s="9" t="s">
        <v>152</v>
      </c>
      <c r="B51" s="9" t="s">
        <v>153</v>
      </c>
      <c r="C51" s="10">
        <v>-2.11730769230769</v>
      </c>
      <c r="D51" s="10">
        <v>-0.389447727895418</v>
      </c>
      <c r="E51" s="10">
        <f>(C51)/(E2+100)*100</f>
        <v>-2.10923984988189</v>
      </c>
      <c r="F51" s="10">
        <f>(D51)/(F2+100)*100</f>
        <v>-0.394008374834123</v>
      </c>
      <c r="G51" s="9">
        <f>RANK(E51,E7:E399,0)</f>
        <v>304</v>
      </c>
      <c r="H51" s="9">
        <f>RANK(F51,F7:F399,0)</f>
        <v>287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ht="20.4" customHeight="1" spans="1:30">
      <c r="A52" s="9" t="s">
        <v>154</v>
      </c>
      <c r="B52" s="9" t="s">
        <v>155</v>
      </c>
      <c r="C52" s="10">
        <v>-0.632627925204342</v>
      </c>
      <c r="D52" s="10">
        <v>0.824392356796453</v>
      </c>
      <c r="E52" s="10">
        <f>(C52)/(E2+100)*100</f>
        <v>-0.630217343864062</v>
      </c>
      <c r="F52" s="10">
        <f>(D52)/(F2+100)*100</f>
        <v>0.834046444390271</v>
      </c>
      <c r="G52" s="9">
        <f>RANK(E52,E7:E399,0)</f>
        <v>282</v>
      </c>
      <c r="H52" s="9">
        <f>RANK(F52,F7:F399,0)</f>
        <v>227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ht="20.4" customHeight="1" spans="1:30">
      <c r="A53" s="9" t="s">
        <v>156</v>
      </c>
      <c r="B53" s="9" t="s">
        <v>157</v>
      </c>
      <c r="C53" s="10">
        <v>1.25060591371788</v>
      </c>
      <c r="D53" s="10">
        <v>-0.402908570747407</v>
      </c>
      <c r="E53" s="10">
        <f>(C53)/(E2+100)*100</f>
        <v>1.24584057352415</v>
      </c>
      <c r="F53" s="10">
        <f>(D53)/(F2+100)*100</f>
        <v>-0.407626851554146</v>
      </c>
      <c r="G53" s="9">
        <f>RANK(E53,E7:E399,0)</f>
        <v>258</v>
      </c>
      <c r="H53" s="9">
        <f>RANK(F53,F7:F399,0)</f>
        <v>289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ht="20.4" customHeight="1" spans="1:30">
      <c r="A54" s="9" t="s">
        <v>158</v>
      </c>
      <c r="B54" s="9" t="s">
        <v>159</v>
      </c>
      <c r="C54" s="10">
        <v>-10.3297643429342</v>
      </c>
      <c r="D54" s="10">
        <v>5.8869449419112</v>
      </c>
      <c r="E54" s="10">
        <f>(C54)/(E2+100)*100</f>
        <v>-10.2904035493579</v>
      </c>
      <c r="F54" s="10">
        <f>(D54)/(F2+100)*100</f>
        <v>5.95588430271512</v>
      </c>
      <c r="G54" s="9">
        <f>RANK(E54,E7:E399,0)</f>
        <v>348</v>
      </c>
      <c r="H54" s="9">
        <f>RANK(F54,F7:F399,0)</f>
        <v>21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ht="20.4" customHeight="1" spans="1:30">
      <c r="A55" s="9" t="s">
        <v>160</v>
      </c>
      <c r="B55" s="9" t="s">
        <v>161</v>
      </c>
      <c r="C55" s="10">
        <v>3.17899101589496</v>
      </c>
      <c r="D55" s="10">
        <v>0.692118035976869</v>
      </c>
      <c r="E55" s="10">
        <f>(C55)/(E2+100)*100</f>
        <v>3.16687770865934</v>
      </c>
      <c r="F55" s="10">
        <f>(D55)/(F2+100)*100</f>
        <v>0.700223118574368</v>
      </c>
      <c r="G55" s="9">
        <f>RANK(E55,E7:E399,0)</f>
        <v>233</v>
      </c>
      <c r="H55" s="9">
        <f>RANK(F55,F7:F399,0)</f>
        <v>230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ht="20.4" customHeight="1" spans="1:30">
      <c r="A56" s="9" t="s">
        <v>162</v>
      </c>
      <c r="B56" s="9" t="s">
        <v>163</v>
      </c>
      <c r="C56" s="10">
        <v>86.0609859195989</v>
      </c>
      <c r="D56" s="10">
        <v>-8.90087852641646</v>
      </c>
      <c r="E56" s="10">
        <f>(C56)/(E2+100)*100</f>
        <v>85.7330569766632</v>
      </c>
      <c r="F56" s="10">
        <f>(D56)/(F2+100)*100</f>
        <v>-9.00511270598827</v>
      </c>
      <c r="G56" s="9">
        <f>RANK(E56,E7:E399,0)</f>
        <v>5</v>
      </c>
      <c r="H56" s="9">
        <f>RANK(F56,F7:F399,0)</f>
        <v>360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ht="20.4" customHeight="1" spans="1:30">
      <c r="A57" s="9" t="s">
        <v>164</v>
      </c>
      <c r="B57" s="9" t="s">
        <v>165</v>
      </c>
      <c r="C57" s="10">
        <v>-0.145447934184798</v>
      </c>
      <c r="D57" s="10">
        <v>0.183929711488772</v>
      </c>
      <c r="E57" s="10">
        <f>(C57)/(E2+100)*100</f>
        <v>-0.144893715722161</v>
      </c>
      <c r="F57" s="10">
        <f>(D57)/(F2+100)*100</f>
        <v>0.186083629500237</v>
      </c>
      <c r="G57" s="9">
        <f>RANK(E57,E7:E399,0)</f>
        <v>275</v>
      </c>
      <c r="H57" s="9">
        <f>RANK(F57,F7:F399,0)</f>
        <v>261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ht="20.4" customHeight="1" spans="1:30">
      <c r="A58" s="9" t="s">
        <v>166</v>
      </c>
      <c r="B58" s="9" t="s">
        <v>167</v>
      </c>
      <c r="C58" s="10">
        <v>17.23979825768</v>
      </c>
      <c r="D58" s="10">
        <v>-0.18848144182726</v>
      </c>
      <c r="E58" s="10">
        <f>(C58)/(E2+100)*100</f>
        <v>17.1741072972679</v>
      </c>
      <c r="F58" s="10">
        <f>(D58)/(F2+100)*100</f>
        <v>-0.190688663102673</v>
      </c>
      <c r="G58" s="9">
        <f>RANK(E58,E7:E399,0)</f>
        <v>97</v>
      </c>
      <c r="H58" s="9">
        <f>RANK(F58,F7:F399,0)</f>
        <v>279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ht="20.4" customHeight="1" spans="1:30">
      <c r="A59" s="9" t="s">
        <v>168</v>
      </c>
      <c r="B59" s="9" t="s">
        <v>169</v>
      </c>
      <c r="C59" s="10">
        <v>-6.50329877474082</v>
      </c>
      <c r="D59" s="10">
        <v>-0.248743053717914</v>
      </c>
      <c r="E59" s="10">
        <f>(C59)/(E2+100)*100</f>
        <v>-6.47851844170131</v>
      </c>
      <c r="F59" s="10">
        <f>(D59)/(F2+100)*100</f>
        <v>-0.251655971589058</v>
      </c>
      <c r="G59" s="9">
        <f>RANK(E59,E7:E399,0)</f>
        <v>331</v>
      </c>
      <c r="H59" s="9">
        <f>RANK(F59,F7:F399,0)</f>
        <v>284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ht="20.4" customHeight="1" spans="1:30">
      <c r="A60" s="9" t="s">
        <v>170</v>
      </c>
      <c r="B60" s="9" t="s">
        <v>171</v>
      </c>
      <c r="C60" s="10">
        <v>-7.51140680589335</v>
      </c>
      <c r="D60" s="10">
        <v>6.17839465577515</v>
      </c>
      <c r="E60" s="10">
        <f>(C60)/(E2+100)*100</f>
        <v>-7.48278515268433</v>
      </c>
      <c r="F60" s="10">
        <f>(D60)/(F2+100)*100</f>
        <v>6.25074705291261</v>
      </c>
      <c r="G60" s="9">
        <f>RANK(E60,E7:E399,0)</f>
        <v>335</v>
      </c>
      <c r="H60" s="9">
        <f>RANK(F60,F7:F399,0)</f>
        <v>16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ht="20.4" customHeight="1" spans="1:30">
      <c r="A61" s="9" t="s">
        <v>172</v>
      </c>
      <c r="B61" s="9" t="s">
        <v>173</v>
      </c>
      <c r="C61" s="10">
        <v>-21.0002195214432</v>
      </c>
      <c r="D61" s="10">
        <v>1.17181010798033</v>
      </c>
      <c r="E61" s="10">
        <f>(C61)/(E2+100)*100</f>
        <v>-20.9201997573713</v>
      </c>
      <c r="F61" s="10">
        <f>(D61)/(F2+100)*100</f>
        <v>1.18553264838539</v>
      </c>
      <c r="G61" s="9">
        <f>RANK(E61,E7:E399,0)</f>
        <v>358</v>
      </c>
      <c r="H61" s="9">
        <f>RANK(F61,F7:F399,0)</f>
        <v>211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ht="20.4" customHeight="1" spans="1:30">
      <c r="A62" s="9" t="s">
        <v>174</v>
      </c>
      <c r="B62" s="9" t="s">
        <v>175</v>
      </c>
      <c r="C62" s="10">
        <v>-2.28707440753389</v>
      </c>
      <c r="D62" s="10">
        <v>4.38339505831629</v>
      </c>
      <c r="E62" s="10">
        <f>(C62)/(E2+100)*100</f>
        <v>-2.27835968175119</v>
      </c>
      <c r="F62" s="10">
        <f>(D62)/(F2+100)*100</f>
        <v>4.43472702361463</v>
      </c>
      <c r="G62" s="9">
        <f>RANK(E62,E7:E399,0)</f>
        <v>305</v>
      </c>
      <c r="H62" s="9">
        <f>RANK(F62,F7:F399,0)</f>
        <v>64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ht="20.4" customHeight="1" spans="1:30">
      <c r="A63" s="9" t="s">
        <v>176</v>
      </c>
      <c r="B63" s="9" t="s">
        <v>177</v>
      </c>
      <c r="C63" s="10">
        <v>-6.86027079567544</v>
      </c>
      <c r="D63" s="10">
        <v>0.304850054175175</v>
      </c>
      <c r="E63" s="10">
        <f>(C63)/(E2+100)*100</f>
        <v>-6.83413024747883</v>
      </c>
      <c r="F63" s="10">
        <f>(D63)/(F2+100)*100</f>
        <v>0.30842001585874</v>
      </c>
      <c r="G63" s="9">
        <f>RANK(E63,E7:E399,0)</f>
        <v>333</v>
      </c>
      <c r="H63" s="9">
        <f>RANK(F63,F7:F399,0)</f>
        <v>251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ht="20.4" customHeight="1" spans="1:30">
      <c r="A64" s="9" t="s">
        <v>178</v>
      </c>
      <c r="B64" s="9" t="s">
        <v>179</v>
      </c>
      <c r="C64" s="10">
        <v>23.2634713059723</v>
      </c>
      <c r="D64" s="10">
        <v>3.86356033922985</v>
      </c>
      <c r="E64" s="10">
        <f>(C64)/(E2+100)*100</f>
        <v>23.1748275904389</v>
      </c>
      <c r="F64" s="10">
        <f>(D64)/(F2+100)*100</f>
        <v>3.90880475426042</v>
      </c>
      <c r="G64" s="9">
        <f>RANK(E64,E7:E399,0)</f>
        <v>75</v>
      </c>
      <c r="H64" s="9">
        <f>RANK(F64,F7:F399,0)</f>
        <v>94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ht="20.4" customHeight="1" spans="1:30">
      <c r="A65" s="9" t="s">
        <v>180</v>
      </c>
      <c r="B65" s="9" t="s">
        <v>181</v>
      </c>
      <c r="C65" s="10">
        <v>-1.50594318716003</v>
      </c>
      <c r="D65" s="10">
        <v>1.59315635444264</v>
      </c>
      <c r="E65" s="10">
        <f>(C65)/(E2+100)*100</f>
        <v>-1.50020490340451</v>
      </c>
      <c r="F65" s="10">
        <f>(D65)/(F2+100)*100</f>
        <v>1.61181309097063</v>
      </c>
      <c r="G65" s="9">
        <f>RANK(E65,E7:E399,0)</f>
        <v>295</v>
      </c>
      <c r="H65" s="9">
        <f>RANK(F65,F7:F399,0)</f>
        <v>195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ht="20.4" customHeight="1" spans="1:30">
      <c r="A66" s="9" t="s">
        <v>182</v>
      </c>
      <c r="B66" s="9" t="s">
        <v>183</v>
      </c>
      <c r="C66" s="10">
        <v>25.5486328566356</v>
      </c>
      <c r="D66" s="10">
        <v>4.8167313497197</v>
      </c>
      <c r="E66" s="10">
        <f>(C66)/(E2+100)*100</f>
        <v>25.4512817041173</v>
      </c>
      <c r="F66" s="10">
        <f>(D66)/(F2+100)*100</f>
        <v>4.87313792115709</v>
      </c>
      <c r="G66" s="9">
        <f>RANK(E66,E7:E399,0)</f>
        <v>66</v>
      </c>
      <c r="H66" s="9">
        <f>RANK(F66,F7:F399,0)</f>
        <v>44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ht="20.4" customHeight="1" spans="1:30">
      <c r="A67" s="9" t="s">
        <v>184</v>
      </c>
      <c r="B67" s="9" t="s">
        <v>185</v>
      </c>
      <c r="C67" s="10">
        <v>14.3338875158436</v>
      </c>
      <c r="D67" s="10">
        <v>4.15233215229788</v>
      </c>
      <c r="E67" s="10">
        <f>(C67)/(E2+100)*100</f>
        <v>14.2792693107301</v>
      </c>
      <c r="F67" s="10">
        <f>(D67)/(F2+100)*100</f>
        <v>4.20095824397186</v>
      </c>
      <c r="G67" s="9">
        <f>RANK(E67,E7:E399,0)</f>
        <v>123</v>
      </c>
      <c r="H67" s="9">
        <f>RANK(F67,F7:F399,0)</f>
        <v>76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ht="20.4" customHeight="1" spans="1:30">
      <c r="A68" s="9" t="s">
        <v>186</v>
      </c>
      <c r="B68" s="9" t="s">
        <v>187</v>
      </c>
      <c r="C68" s="10">
        <v>55.9569123720629</v>
      </c>
      <c r="D68" s="10">
        <v>-5.19345218133933</v>
      </c>
      <c r="E68" s="10">
        <f>(C68)/(E2+100)*100</f>
        <v>55.7436927473045</v>
      </c>
      <c r="F68" s="10">
        <f>(D68)/(F2+100)*100</f>
        <v>-5.25427036076518</v>
      </c>
      <c r="G68" s="9">
        <f>RANK(E68,E7:E399,0)</f>
        <v>13</v>
      </c>
      <c r="H68" s="9">
        <f>RANK(F68,F7:F399,0)</f>
        <v>352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ht="20.4" customHeight="1" spans="1:30">
      <c r="A69" s="9" t="s">
        <v>188</v>
      </c>
      <c r="B69" s="9" t="s">
        <v>189</v>
      </c>
      <c r="C69" s="10">
        <v>39.5726161369193</v>
      </c>
      <c r="D69" s="10">
        <v>-0.227212349165956</v>
      </c>
      <c r="E69" s="10">
        <f>(C69)/(E2+100)*100</f>
        <v>39.4218276461727</v>
      </c>
      <c r="F69" s="10">
        <f>(D69)/(F2+100)*100</f>
        <v>-0.229873130653267</v>
      </c>
      <c r="G69" s="9">
        <f>RANK(E69,E7:E399,0)</f>
        <v>32</v>
      </c>
      <c r="H69" s="9">
        <f>RANK(F69,F7:F399,0)</f>
        <v>283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ht="20.4" customHeight="1" spans="1:30">
      <c r="A70" s="9" t="s">
        <v>190</v>
      </c>
      <c r="B70" s="9" t="s">
        <v>191</v>
      </c>
      <c r="C70" s="10">
        <v>17.1770946966086</v>
      </c>
      <c r="D70" s="10">
        <v>0.680882903105127</v>
      </c>
      <c r="E70" s="10">
        <f>(C70)/(E2+100)*100</f>
        <v>17.1116426634211</v>
      </c>
      <c r="F70" s="10">
        <f>(D70)/(F2+100)*100</f>
        <v>0.688856416121736</v>
      </c>
      <c r="G70" s="9">
        <f>RANK(E70,E7:E399,0)</f>
        <v>98</v>
      </c>
      <c r="H70" s="9">
        <f>RANK(F70,F7:F399,0)</f>
        <v>231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ht="20.4" customHeight="1" spans="1:30">
      <c r="A71" s="9" t="s">
        <v>192</v>
      </c>
      <c r="B71" s="9" t="s">
        <v>193</v>
      </c>
      <c r="C71" s="10">
        <v>4.98234790144368</v>
      </c>
      <c r="D71" s="10">
        <v>0.499289422888841</v>
      </c>
      <c r="E71" s="10">
        <f>(C71)/(E2+100)*100</f>
        <v>4.963363037824</v>
      </c>
      <c r="F71" s="10">
        <f>(D71)/(F2+100)*100</f>
        <v>0.505136376446206</v>
      </c>
      <c r="G71" s="9">
        <f>RANK(E71,E7:E399,0)</f>
        <v>219</v>
      </c>
      <c r="H71" s="9">
        <f>RANK(F71,F7:F399,0)</f>
        <v>243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ht="23.2" customHeight="1" spans="1:30">
      <c r="A72" s="9" t="s">
        <v>194</v>
      </c>
      <c r="B72" s="9" t="s">
        <v>195</v>
      </c>
      <c r="C72" s="10">
        <v>7.52717056930381</v>
      </c>
      <c r="D72" s="10">
        <v>-1.82602159895565</v>
      </c>
      <c r="E72" s="10">
        <f>(C72)/(E2+100)*100</f>
        <v>7.49848884945465</v>
      </c>
      <c r="F72" s="10">
        <f>(D72)/(F2+100)*100</f>
        <v>-1.84740531548236</v>
      </c>
      <c r="G72" s="9">
        <f>RANK(E72,E7:E399,0)</f>
        <v>188</v>
      </c>
      <c r="H72" s="9">
        <f>RANK(F72,F7:F399,0)</f>
        <v>327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ht="23.2" customHeight="1" spans="1:30">
      <c r="A73" s="9" t="s">
        <v>196</v>
      </c>
      <c r="B73" s="9" t="s">
        <v>197</v>
      </c>
      <c r="C73" s="10">
        <v>-0.749572302862484</v>
      </c>
      <c r="D73" s="10">
        <v>-0.0674811763034554</v>
      </c>
      <c r="E73" s="10">
        <f>(C73)/(E2+100)*100</f>
        <v>-0.746716113727477</v>
      </c>
      <c r="F73" s="10">
        <f>(D73)/(F2+100)*100</f>
        <v>-0.0682714179664167</v>
      </c>
      <c r="G73" s="9">
        <f>RANK(E73,E7:E399,0)</f>
        <v>283</v>
      </c>
      <c r="H73" s="9">
        <f>RANK(F73,F7:F399,0)</f>
        <v>271</v>
      </c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ht="23.2" customHeight="1" spans="1:8">
      <c r="A74" s="9" t="s">
        <v>198</v>
      </c>
      <c r="B74" s="9" t="s">
        <v>199</v>
      </c>
      <c r="C74" s="10">
        <v>0.754746192402222</v>
      </c>
      <c r="D74" s="10">
        <v>4.69313768299128</v>
      </c>
      <c r="E74" s="10">
        <f>(C74)/(E2+100)*100</f>
        <v>0.751870288548524</v>
      </c>
      <c r="F74" s="10">
        <f>(D74)/(F2+100)*100</f>
        <v>4.74809690466275</v>
      </c>
      <c r="G74" s="9">
        <f>RANK(E74,E7:E399,0)</f>
        <v>262</v>
      </c>
      <c r="H74" s="9">
        <f>RANK(F74,F7:F399,0)</f>
        <v>48</v>
      </c>
    </row>
    <row r="75" ht="23.2" customHeight="1" spans="1:8">
      <c r="A75" s="9" t="s">
        <v>200</v>
      </c>
      <c r="B75" s="9" t="s">
        <v>201</v>
      </c>
      <c r="C75" s="10">
        <v>8.0215806124526</v>
      </c>
      <c r="D75" s="10">
        <v>-0.842057470160401</v>
      </c>
      <c r="E75" s="10">
        <f>(C75)/(E2+100)*100</f>
        <v>7.99101498015352</v>
      </c>
      <c r="F75" s="10">
        <f>(D75)/(F2+100)*100</f>
        <v>-0.851918425940664</v>
      </c>
      <c r="G75" s="9">
        <f>RANK(E75,E7:E399,0)</f>
        <v>184</v>
      </c>
      <c r="H75" s="9">
        <f>RANK(F75,F7:F399,0)</f>
        <v>307</v>
      </c>
    </row>
    <row r="76" ht="23.2" customHeight="1" spans="1:8">
      <c r="A76" s="9" t="s">
        <v>202</v>
      </c>
      <c r="B76" s="9" t="s">
        <v>203</v>
      </c>
      <c r="C76" s="10">
        <v>14.7214802394276</v>
      </c>
      <c r="D76" s="10">
        <v>1.42555483731954</v>
      </c>
      <c r="E76" s="10">
        <f>(C76)/(E2+100)*100</f>
        <v>14.6653851412622</v>
      </c>
      <c r="F76" s="10">
        <f>(D76)/(F2+100)*100</f>
        <v>1.44224886796625</v>
      </c>
      <c r="G76" s="9">
        <f>RANK(E76,E7:E399,0)</f>
        <v>121</v>
      </c>
      <c r="H76" s="9">
        <f>RANK(F76,F7:F399,0)</f>
        <v>202</v>
      </c>
    </row>
    <row r="77" ht="23.2" customHeight="1" spans="1:8">
      <c r="A77" s="9" t="s">
        <v>204</v>
      </c>
      <c r="B77" s="9" t="s">
        <v>205</v>
      </c>
      <c r="C77" s="10">
        <v>8.36449865510129</v>
      </c>
      <c r="D77" s="10">
        <v>6.02884535791324</v>
      </c>
      <c r="E77" s="10">
        <f>(C77)/(E2+100)*100</f>
        <v>8.33262635927706</v>
      </c>
      <c r="F77" s="10">
        <f>(D77)/(F2+100)*100</f>
        <v>6.09944645057869</v>
      </c>
      <c r="G77" s="9">
        <f>RANK(E77,E7:E399,0)</f>
        <v>181</v>
      </c>
      <c r="H77" s="9">
        <f>RANK(F77,F7:F399,0)</f>
        <v>17</v>
      </c>
    </row>
    <row r="78" ht="23.2" customHeight="1" spans="1:8">
      <c r="A78" s="9" t="s">
        <v>206</v>
      </c>
      <c r="B78" s="9" t="s">
        <v>207</v>
      </c>
      <c r="C78" s="10">
        <v>44.5856109937496</v>
      </c>
      <c r="D78" s="10">
        <v>0.780834914610999</v>
      </c>
      <c r="E78" s="10">
        <f>(C78)/(E2+100)*100</f>
        <v>44.4157208614545</v>
      </c>
      <c r="F78" s="10">
        <f>(D78)/(F2+100)*100</f>
        <v>0.789978920617142</v>
      </c>
      <c r="G78" s="9">
        <f>RANK(E78,E7:E399,0)</f>
        <v>22</v>
      </c>
      <c r="H78" s="9">
        <f>RANK(F78,F7:F399,0)</f>
        <v>228</v>
      </c>
    </row>
    <row r="79" ht="23.2" customHeight="1" spans="1:8">
      <c r="A79" s="9" t="s">
        <v>208</v>
      </c>
      <c r="B79" s="9" t="s">
        <v>209</v>
      </c>
      <c r="C79" s="10">
        <v>61.4343260404975</v>
      </c>
      <c r="D79" s="10">
        <v>-5.40292174007053</v>
      </c>
      <c r="E79" s="10">
        <f>(C79)/(E2+100)*100</f>
        <v>61.2002351410829</v>
      </c>
      <c r="F79" s="10">
        <f>(D79)/(F2+100)*100</f>
        <v>-5.46619292315606</v>
      </c>
      <c r="G79" s="9">
        <f>RANK(E79,E7:E399,0)</f>
        <v>11</v>
      </c>
      <c r="H79" s="9">
        <f>RANK(F79,F7:F399,0)</f>
        <v>353</v>
      </c>
    </row>
    <row r="80" ht="23.2" customHeight="1" spans="1:8">
      <c r="A80" s="9" t="s">
        <v>210</v>
      </c>
      <c r="B80" s="9" t="s">
        <v>211</v>
      </c>
      <c r="C80" s="10">
        <v>0.508701472556898</v>
      </c>
      <c r="D80" s="10">
        <v>0.366928495040022</v>
      </c>
      <c r="E80" s="10">
        <f>(C80)/(E2+100)*100</f>
        <v>0.506763103685301</v>
      </c>
      <c r="F80" s="10">
        <f>(D80)/(F2+100)*100</f>
        <v>0.371225429385155</v>
      </c>
      <c r="G80" s="9">
        <f>RANK(E80,E7:E399,0)</f>
        <v>267</v>
      </c>
      <c r="H80" s="9">
        <f>RANK(F80,F7:F399,0)</f>
        <v>249</v>
      </c>
    </row>
    <row r="81" ht="23.2" customHeight="1" spans="1:8">
      <c r="A81" s="9" t="s">
        <v>212</v>
      </c>
      <c r="B81" s="9" t="s">
        <v>213</v>
      </c>
      <c r="C81" s="10">
        <v>50.4819367598828</v>
      </c>
      <c r="D81" s="10">
        <v>-3.93639124180918</v>
      </c>
      <c r="E81" s="10">
        <f>(C81)/(E2+100)*100</f>
        <v>50.2895791197498</v>
      </c>
      <c r="F81" s="10">
        <f>(D81)/(F2+100)*100</f>
        <v>-3.98248854673767</v>
      </c>
      <c r="G81" s="9">
        <f>RANK(E81,E7:E399,0)</f>
        <v>16</v>
      </c>
      <c r="H81" s="9">
        <f>RANK(F81,F7:F399,0)</f>
        <v>348</v>
      </c>
    </row>
    <row r="82" ht="23.2" customHeight="1" spans="1:8">
      <c r="A82" s="9" t="s">
        <v>214</v>
      </c>
      <c r="B82" s="9" t="s">
        <v>215</v>
      </c>
      <c r="C82" s="10">
        <v>17.0131609497111</v>
      </c>
      <c r="D82" s="10">
        <v>2.74868912766856</v>
      </c>
      <c r="E82" s="10">
        <f>(C82)/(E2+100)*100</f>
        <v>16.9483335737914</v>
      </c>
      <c r="F82" s="10">
        <f>(D82)/(F2+100)*100</f>
        <v>2.78087778806541</v>
      </c>
      <c r="G82" s="9">
        <f>RANK(E82,E7:E399,0)</f>
        <v>99</v>
      </c>
      <c r="H82" s="9">
        <f>RANK(F82,F7:F399,0)</f>
        <v>141</v>
      </c>
    </row>
    <row r="83" ht="23.2" customHeight="1" spans="1:8">
      <c r="A83" s="9" t="s">
        <v>216</v>
      </c>
      <c r="B83" s="9" t="s">
        <v>217</v>
      </c>
      <c r="C83" s="10">
        <v>32.1061933386426</v>
      </c>
      <c r="D83" s="10">
        <v>0.216417972209115</v>
      </c>
      <c r="E83" s="10">
        <f>(C83)/(E2+100)*100</f>
        <v>31.9838550929123</v>
      </c>
      <c r="F83" s="10">
        <f>(D83)/(F2+100)*100</f>
        <v>0.218952345609546</v>
      </c>
      <c r="G83" s="9">
        <f>RANK(E83,E7:E399,0)</f>
        <v>49</v>
      </c>
      <c r="H83" s="9">
        <f>RANK(F83,F7:F399,0)</f>
        <v>258</v>
      </c>
    </row>
    <row r="84" ht="23.2" customHeight="1" spans="1:8">
      <c r="A84" s="9" t="s">
        <v>218</v>
      </c>
      <c r="B84" s="9" t="s">
        <v>219</v>
      </c>
      <c r="C84" s="10">
        <v>-3.07031034985186</v>
      </c>
      <c r="D84" s="10">
        <v>-1.00651028211222</v>
      </c>
      <c r="E84" s="10">
        <f>(C84)/(E2+100)*100</f>
        <v>-3.05861116215661</v>
      </c>
      <c r="F84" s="10">
        <f>(D84)/(F2+100)*100</f>
        <v>-1.01829707070564</v>
      </c>
      <c r="G84" s="9">
        <f>RANK(E84,E7:E399,0)</f>
        <v>313</v>
      </c>
      <c r="H84" s="9">
        <f>RANK(F84,F7:F399,0)</f>
        <v>311</v>
      </c>
    </row>
    <row r="85" ht="23.2" customHeight="1" spans="1:8">
      <c r="A85" s="9" t="s">
        <v>220</v>
      </c>
      <c r="B85" s="9" t="s">
        <v>221</v>
      </c>
      <c r="C85" s="10">
        <v>7.72317165925209</v>
      </c>
      <c r="D85" s="10">
        <v>-0.457130335761196</v>
      </c>
      <c r="E85" s="10">
        <f>(C85)/(E2+100)*100</f>
        <v>7.69374309192548</v>
      </c>
      <c r="F85" s="10">
        <f>(D85)/(F2+100)*100</f>
        <v>-0.462483583237166</v>
      </c>
      <c r="G85" s="9">
        <f>RANK(E85,E7:E399,0)</f>
        <v>187</v>
      </c>
      <c r="H85" s="9">
        <f>RANK(F85,F7:F399,0)</f>
        <v>292</v>
      </c>
    </row>
    <row r="86" ht="23.2" customHeight="1" spans="1:8">
      <c r="A86" s="9" t="s">
        <v>222</v>
      </c>
      <c r="B86" s="9" t="s">
        <v>223</v>
      </c>
      <c r="C86" s="10">
        <v>15.7253043695742</v>
      </c>
      <c r="D86" s="10">
        <v>1.78377755244642</v>
      </c>
      <c r="E86" s="10">
        <f>(C86)/(E2+100)*100</f>
        <v>15.6653842747233</v>
      </c>
      <c r="F86" s="10">
        <f>(D86)/(F2+100)*100</f>
        <v>1.80466656797068</v>
      </c>
      <c r="G86" s="9">
        <f>RANK(E86,E7:E399,0)</f>
        <v>111</v>
      </c>
      <c r="H86" s="9">
        <f>RANK(F86,F7:F399,0)</f>
        <v>185</v>
      </c>
    </row>
    <row r="87" ht="23.2" customHeight="1" spans="1:8">
      <c r="A87" s="9" t="s">
        <v>224</v>
      </c>
      <c r="B87" s="9" t="s">
        <v>225</v>
      </c>
      <c r="C87" s="10">
        <v>17.7194972338603</v>
      </c>
      <c r="D87" s="10">
        <v>-0.87966632450203</v>
      </c>
      <c r="E87" s="10">
        <f>(C87)/(E2+100)*100</f>
        <v>17.6519784164175</v>
      </c>
      <c r="F87" s="10">
        <f>(D87)/(F2+100)*100</f>
        <v>-0.889967700636902</v>
      </c>
      <c r="G87" s="9">
        <f>RANK(E87,E7:E399,0)</f>
        <v>96</v>
      </c>
      <c r="H87" s="9">
        <f>RANK(F87,F7:F399,0)</f>
        <v>309</v>
      </c>
    </row>
    <row r="88" ht="23.2" customHeight="1" spans="1:8">
      <c r="A88" s="9" t="s">
        <v>226</v>
      </c>
      <c r="B88" s="9" t="s">
        <v>227</v>
      </c>
      <c r="C88" s="10">
        <v>11.7656927163428</v>
      </c>
      <c r="D88" s="10">
        <v>2.48698818039638</v>
      </c>
      <c r="E88" s="10">
        <f>(C88)/(E2+100)*100</f>
        <v>11.7208604252163</v>
      </c>
      <c r="F88" s="10">
        <f>(D88)/(F2+100)*100</f>
        <v>2.51611217886676</v>
      </c>
      <c r="G88" s="9">
        <f>RANK(E88,E7:E399,0)</f>
        <v>147</v>
      </c>
      <c r="H88" s="9">
        <f>RANK(F88,F7:F399,0)</f>
        <v>151</v>
      </c>
    </row>
    <row r="89" ht="23.2" customHeight="1" spans="1:8">
      <c r="A89" s="9" t="s">
        <v>228</v>
      </c>
      <c r="B89" s="9" t="s">
        <v>229</v>
      </c>
      <c r="C89" s="10">
        <v>2.07539815504968</v>
      </c>
      <c r="D89" s="10">
        <v>-0.0816632528749408</v>
      </c>
      <c r="E89" s="10">
        <f>(C89)/(E2+100)*100</f>
        <v>2.06749000577758</v>
      </c>
      <c r="F89" s="10">
        <f>(D89)/(F2+100)*100</f>
        <v>-0.0826195744491902</v>
      </c>
      <c r="G89" s="9">
        <f>RANK(E89,E7:E399,0)</f>
        <v>248</v>
      </c>
      <c r="H89" s="9">
        <f>RANK(F89,F7:F399,0)</f>
        <v>274</v>
      </c>
    </row>
    <row r="90" ht="23.2" customHeight="1" spans="1:8">
      <c r="A90" s="9" t="s">
        <v>230</v>
      </c>
      <c r="B90" s="9" t="s">
        <v>231</v>
      </c>
      <c r="C90" s="10">
        <v>12.203027783019</v>
      </c>
      <c r="D90" s="10">
        <v>-2.51584419211571</v>
      </c>
      <c r="E90" s="10">
        <f>(C90)/(E2+100)*100</f>
        <v>12.1565290593669</v>
      </c>
      <c r="F90" s="10">
        <f>(D90)/(F2+100)*100</f>
        <v>-2.54530611034293</v>
      </c>
      <c r="G90" s="9">
        <f>RANK(E90,E7:E399,0)</f>
        <v>143</v>
      </c>
      <c r="H90" s="9">
        <f>RANK(F90,F7:F399,0)</f>
        <v>339</v>
      </c>
    </row>
    <row r="91" ht="23.2" customHeight="1" spans="1:8">
      <c r="A91" s="9" t="s">
        <v>232</v>
      </c>
      <c r="B91" s="9" t="s">
        <v>233</v>
      </c>
      <c r="C91" s="10">
        <v>-2.92740895780207</v>
      </c>
      <c r="D91" s="10">
        <v>0.626390754119563</v>
      </c>
      <c r="E91" s="10">
        <f>(C91)/(E2+100)*100</f>
        <v>-2.91625428516132</v>
      </c>
      <c r="F91" s="10">
        <f>(D91)/(F2+100)*100</f>
        <v>0.633726134122026</v>
      </c>
      <c r="G91" s="9">
        <f>RANK(E91,E7:E399,0)</f>
        <v>311</v>
      </c>
      <c r="H91" s="9">
        <f>RANK(F91,F7:F399,0)</f>
        <v>236</v>
      </c>
    </row>
    <row r="92" ht="23.2" customHeight="1" spans="1:8">
      <c r="A92" s="9" t="s">
        <v>234</v>
      </c>
      <c r="B92" s="9" t="s">
        <v>235</v>
      </c>
      <c r="C92" s="10">
        <v>2.24410623694419</v>
      </c>
      <c r="D92" s="10">
        <v>3.54915728922155</v>
      </c>
      <c r="E92" s="10">
        <f>(C92)/(E2+100)*100</f>
        <v>2.23555523815823</v>
      </c>
      <c r="F92" s="10">
        <f>(D92)/(F2+100)*100</f>
        <v>3.59071987173691</v>
      </c>
      <c r="G92" s="9">
        <f>RANK(E92,E7:E399,0)</f>
        <v>247</v>
      </c>
      <c r="H92" s="9">
        <f>RANK(F92,F7:F399,0)</f>
        <v>112</v>
      </c>
    </row>
    <row r="93" ht="23.2" customHeight="1" spans="1:8">
      <c r="A93" s="9" t="s">
        <v>236</v>
      </c>
      <c r="B93" s="9" t="s">
        <v>237</v>
      </c>
      <c r="C93" s="10">
        <v>-14.9647763473927</v>
      </c>
      <c r="D93" s="10">
        <v>-3.8727634194831</v>
      </c>
      <c r="E93" s="10">
        <f>(C93)/(E2+100)*100</f>
        <v>-14.907754187625</v>
      </c>
      <c r="F93" s="10">
        <f>(D93)/(F2+100)*100</f>
        <v>-3.91811560764156</v>
      </c>
      <c r="G93" s="9">
        <f>RANK(E93,E7:E399,0)</f>
        <v>353</v>
      </c>
      <c r="H93" s="9">
        <f>RANK(F93,F7:F399,0)</f>
        <v>347</v>
      </c>
    </row>
    <row r="94" ht="23.2" customHeight="1" spans="1:8">
      <c r="A94" s="9" t="s">
        <v>238</v>
      </c>
      <c r="B94" s="9" t="s">
        <v>239</v>
      </c>
      <c r="C94" s="10">
        <v>-0.874512907329682</v>
      </c>
      <c r="D94" s="10">
        <v>2.97089459827885</v>
      </c>
      <c r="E94" s="10">
        <f>(C94)/(E2+100)*100</f>
        <v>-0.871180641376417</v>
      </c>
      <c r="F94" s="10">
        <f>(D94)/(F2+100)*100</f>
        <v>3.0056854068633</v>
      </c>
      <c r="G94" s="9">
        <f>RANK(E94,E7:E399,0)</f>
        <v>288</v>
      </c>
      <c r="H94" s="9">
        <f>RANK(F94,F7:F399,0)</f>
        <v>134</v>
      </c>
    </row>
    <row r="95" ht="23.2" customHeight="1" spans="1:8">
      <c r="A95" s="9" t="s">
        <v>240</v>
      </c>
      <c r="B95" s="9" t="s">
        <v>241</v>
      </c>
      <c r="C95" s="10">
        <v>-10.2566151571755</v>
      </c>
      <c r="D95" s="10">
        <v>-6.20347653599207</v>
      </c>
      <c r="E95" s="10">
        <f>(C95)/(E2+100)*100</f>
        <v>-10.2175330930945</v>
      </c>
      <c r="F95" s="10">
        <f>(D95)/(F2+100)*100</f>
        <v>-6.27612265573217</v>
      </c>
      <c r="G95" s="9">
        <f>RANK(E95,E7:E399,0)</f>
        <v>347</v>
      </c>
      <c r="H95" s="9">
        <f>RANK(F95,F7:F399,0)</f>
        <v>354</v>
      </c>
    </row>
    <row r="96" ht="23.2" customHeight="1" spans="1:8">
      <c r="A96" s="9" t="s">
        <v>242</v>
      </c>
      <c r="B96" s="9" t="s">
        <v>243</v>
      </c>
      <c r="C96" s="10">
        <v>13.8217825755448</v>
      </c>
      <c r="D96" s="10">
        <v>1.81000753795902</v>
      </c>
      <c r="E96" s="10">
        <f>(C96)/(E2+100)*100</f>
        <v>13.7691157079618</v>
      </c>
      <c r="F96" s="10">
        <f>(D96)/(F2+100)*100</f>
        <v>1.83120372102994</v>
      </c>
      <c r="G96" s="9">
        <f>RANK(E96,E7:E399,0)</f>
        <v>126</v>
      </c>
      <c r="H96" s="9">
        <f>RANK(F96,F7:F399,0)</f>
        <v>183</v>
      </c>
    </row>
    <row r="97" ht="23.2" customHeight="1" spans="1:8">
      <c r="A97" s="9" t="s">
        <v>244</v>
      </c>
      <c r="B97" s="9" t="s">
        <v>245</v>
      </c>
      <c r="C97" s="10">
        <v>9.78901543631014</v>
      </c>
      <c r="D97" s="10">
        <v>1.36259630299343</v>
      </c>
      <c r="E97" s="10">
        <f>(C97)/(E2+100)*100</f>
        <v>9.75171512595337</v>
      </c>
      <c r="F97" s="10">
        <f>(D97)/(F2+100)*100</f>
        <v>1.37855305460043</v>
      </c>
      <c r="G97" s="9">
        <f>RANK(E97,E7:E399,0)</f>
        <v>165</v>
      </c>
      <c r="H97" s="9">
        <f>RANK(F97,F7:F399,0)</f>
        <v>204</v>
      </c>
    </row>
    <row r="98" ht="23.2" customHeight="1" spans="1:8">
      <c r="A98" s="9" t="s">
        <v>246</v>
      </c>
      <c r="B98" s="9" t="s">
        <v>247</v>
      </c>
      <c r="C98" s="10">
        <v>9.55946479452905</v>
      </c>
      <c r="D98" s="10">
        <v>3.90539729809825</v>
      </c>
      <c r="E98" s="10">
        <f>(C98)/(E2+100)*100</f>
        <v>9.52303916970492</v>
      </c>
      <c r="F98" s="10">
        <f>(D98)/(F2+100)*100</f>
        <v>3.95113164691125</v>
      </c>
      <c r="G98" s="9">
        <f>RANK(E98,E7:E399,0)</f>
        <v>170</v>
      </c>
      <c r="H98" s="9">
        <f>RANK(F98,F7:F399,0)</f>
        <v>92</v>
      </c>
    </row>
    <row r="99" ht="23.2" customHeight="1" spans="1:8">
      <c r="A99" s="9" t="s">
        <v>248</v>
      </c>
      <c r="B99" s="9" t="s">
        <v>249</v>
      </c>
      <c r="C99" s="10">
        <v>6.0621067090675</v>
      </c>
      <c r="D99" s="10">
        <v>3.46764098080514</v>
      </c>
      <c r="E99" s="10">
        <f>(C99)/(E2+100)*100</f>
        <v>6.0390075053595</v>
      </c>
      <c r="F99" s="10">
        <f>(D99)/(F2+100)*100</f>
        <v>3.50824896254662</v>
      </c>
      <c r="G99" s="9">
        <f>RANK(E99,E7:E399,0)</f>
        <v>208</v>
      </c>
      <c r="H99" s="9">
        <f>RANK(F99,F7:F399,0)</f>
        <v>116</v>
      </c>
    </row>
    <row r="100" ht="23.2" customHeight="1" spans="1:8">
      <c r="A100" s="9" t="s">
        <v>250</v>
      </c>
      <c r="B100" s="9" t="s">
        <v>251</v>
      </c>
      <c r="C100" s="10">
        <v>24.3066863742265</v>
      </c>
      <c r="D100" s="10">
        <v>-3.80042555460235</v>
      </c>
      <c r="E100" s="10">
        <f>(C100)/(E2+100)*100</f>
        <v>24.2140675657874</v>
      </c>
      <c r="F100" s="10">
        <f>(D100)/(F2+100)*100</f>
        <v>-3.84493062660531</v>
      </c>
      <c r="G100" s="9">
        <f>RANK(E100,E7:E399,0)</f>
        <v>73</v>
      </c>
      <c r="H100" s="9">
        <f>RANK(F100,F7:F399,0)</f>
        <v>346</v>
      </c>
    </row>
    <row r="101" ht="23.2" customHeight="1" spans="1:8">
      <c r="A101" s="9" t="s">
        <v>252</v>
      </c>
      <c r="B101" s="9" t="s">
        <v>253</v>
      </c>
      <c r="C101" s="10">
        <v>21.039329133911</v>
      </c>
      <c r="D101" s="10">
        <v>-3.94020505803927</v>
      </c>
      <c r="E101" s="10">
        <f>(C101)/(E2+100)*100</f>
        <v>20.9591603455891</v>
      </c>
      <c r="F101" s="10">
        <f>(D101)/(F2+100)*100</f>
        <v>-3.98634702485193</v>
      </c>
      <c r="G101" s="9">
        <f>RANK(E101,E7:E399,0)</f>
        <v>85</v>
      </c>
      <c r="H101" s="9">
        <f>RANK(F101,F7:F399,0)</f>
        <v>349</v>
      </c>
    </row>
    <row r="102" ht="23.2" customHeight="1" spans="1:8">
      <c r="A102" s="9" t="s">
        <v>254</v>
      </c>
      <c r="B102" s="9" t="s">
        <v>255</v>
      </c>
      <c r="C102" s="10">
        <v>20.8332793942715</v>
      </c>
      <c r="D102" s="10">
        <v>-0.181559798288001</v>
      </c>
      <c r="E102" s="10">
        <f>(C102)/(E2+100)*100</f>
        <v>20.7538957430543</v>
      </c>
      <c r="F102" s="10">
        <f>(D102)/(F2+100)*100</f>
        <v>-0.183685963313353</v>
      </c>
      <c r="G102" s="9">
        <f>RANK(E102,E7:E399,0)</f>
        <v>86</v>
      </c>
      <c r="H102" s="9">
        <f>RANK(F102,F7:F399,0)</f>
        <v>277</v>
      </c>
    </row>
    <row r="103" ht="23.2" customHeight="1" spans="1:8">
      <c r="A103" s="9" t="s">
        <v>256</v>
      </c>
      <c r="B103" s="9" t="s">
        <v>257</v>
      </c>
      <c r="C103" s="10">
        <v>21.5404347239098</v>
      </c>
      <c r="D103" s="10">
        <v>2.95210788998618</v>
      </c>
      <c r="E103" s="10">
        <f>(C103)/(E2+100)*100</f>
        <v>21.4583565102581</v>
      </c>
      <c r="F103" s="10">
        <f>(D103)/(F2+100)*100</f>
        <v>2.98667869589112</v>
      </c>
      <c r="G103" s="9">
        <f>RANK(E103,E7:E399,0)</f>
        <v>83</v>
      </c>
      <c r="H103" s="9">
        <f>RANK(F103,F7:F399,0)</f>
        <v>135</v>
      </c>
    </row>
    <row r="104" ht="23.2" customHeight="1" spans="1:8">
      <c r="A104" s="9" t="s">
        <v>258</v>
      </c>
      <c r="B104" s="9" t="s">
        <v>259</v>
      </c>
      <c r="C104" s="10">
        <v>5.05673616006983</v>
      </c>
      <c r="D104" s="10">
        <v>1.3924214687252</v>
      </c>
      <c r="E104" s="10">
        <f>(C104)/(E2+100)*100</f>
        <v>5.03746784556056</v>
      </c>
      <c r="F104" s="10">
        <f>(D104)/(F2+100)*100</f>
        <v>1.40872748941518</v>
      </c>
      <c r="G104" s="9">
        <f>RANK(E104,E7:E399,0)</f>
        <v>218</v>
      </c>
      <c r="H104" s="9">
        <f>RANK(F104,F7:F399,0)</f>
        <v>203</v>
      </c>
    </row>
    <row r="105" ht="23.2" customHeight="1" spans="1:8">
      <c r="A105" s="9" t="s">
        <v>260</v>
      </c>
      <c r="B105" s="9" t="s">
        <v>261</v>
      </c>
      <c r="C105" s="10">
        <v>12.4714855022674</v>
      </c>
      <c r="D105" s="10">
        <v>3.41078513127638</v>
      </c>
      <c r="E105" s="10">
        <f>(C105)/(E2+100)*100</f>
        <v>12.4239638405772</v>
      </c>
      <c r="F105" s="10">
        <f>(D105)/(F2+100)*100</f>
        <v>3.45072729977123</v>
      </c>
      <c r="G105" s="9">
        <f>RANK(E105,E7:E399,0)</f>
        <v>139</v>
      </c>
      <c r="H105" s="9">
        <f>RANK(F105,F7:F399,0)</f>
        <v>119</v>
      </c>
    </row>
    <row r="106" ht="23.2" customHeight="1" spans="1:8">
      <c r="A106" s="9" t="s">
        <v>262</v>
      </c>
      <c r="B106" s="9" t="s">
        <v>263</v>
      </c>
      <c r="C106" s="10">
        <v>23.895113600996</v>
      </c>
      <c r="D106" s="10">
        <v>0.957904934846233</v>
      </c>
      <c r="E106" s="10">
        <f>(C106)/(E2+100)*100</f>
        <v>23.8040630597923</v>
      </c>
      <c r="F106" s="10">
        <f>(D106)/(F2+100)*100</f>
        <v>0.969122528109095</v>
      </c>
      <c r="G106" s="9">
        <f>RANK(E106,E7:E399,0)</f>
        <v>74</v>
      </c>
      <c r="H106" s="9">
        <f>RANK(F106,F7:F399,0)</f>
        <v>220</v>
      </c>
    </row>
    <row r="107" ht="23.2" customHeight="1" spans="1:8">
      <c r="A107" s="9" t="s">
        <v>264</v>
      </c>
      <c r="B107" s="9" t="s">
        <v>265</v>
      </c>
      <c r="C107" s="10">
        <v>62.9938627225057</v>
      </c>
      <c r="D107" s="10">
        <v>-0.957611885703828</v>
      </c>
      <c r="E107" s="10">
        <f>(C107)/(E2+100)*100</f>
        <v>62.7538293253363</v>
      </c>
      <c r="F107" s="10">
        <f>(D107)/(F2+100)*100</f>
        <v>-0.96882604720017</v>
      </c>
      <c r="G107" s="9">
        <f>RANK(E107,E7:E399,0)</f>
        <v>10</v>
      </c>
      <c r="H107" s="9">
        <f>RANK(F107,F7:F399,0)</f>
        <v>310</v>
      </c>
    </row>
    <row r="108" ht="23.2" customHeight="1" spans="1:8">
      <c r="A108" s="9" t="s">
        <v>266</v>
      </c>
      <c r="B108" s="9" t="s">
        <v>267</v>
      </c>
      <c r="C108" s="10">
        <v>29.3367735386177</v>
      </c>
      <c r="D108" s="10">
        <v>1.2516639183041</v>
      </c>
      <c r="E108" s="10">
        <f>(C108)/(E2+100)*100</f>
        <v>29.224987959672</v>
      </c>
      <c r="F108" s="10">
        <f>(D108)/(F2+100)*100</f>
        <v>1.26632159071665</v>
      </c>
      <c r="G108" s="9">
        <f>RANK(E108,E7:E399,0)</f>
        <v>58</v>
      </c>
      <c r="H108" s="9">
        <f>RANK(F108,F7:F399,0)</f>
        <v>208</v>
      </c>
    </row>
    <row r="109" ht="23.2" customHeight="1" spans="1:8">
      <c r="A109" s="9" t="s">
        <v>268</v>
      </c>
      <c r="B109" s="9" t="s">
        <v>269</v>
      </c>
      <c r="C109" s="10">
        <v>43.6994244823607</v>
      </c>
      <c r="D109" s="10">
        <v>1.301558391061</v>
      </c>
      <c r="E109" s="10">
        <f>(C109)/(E2+100)*100</f>
        <v>43.5329110974131</v>
      </c>
      <c r="F109" s="10">
        <f>(D109)/(F2+100)*100</f>
        <v>1.31680035517212</v>
      </c>
      <c r="G109" s="9">
        <f>RANK(E109,E7:E399,0)</f>
        <v>24</v>
      </c>
      <c r="H109" s="9">
        <f>RANK(F109,F7:F399,0)</f>
        <v>207</v>
      </c>
    </row>
    <row r="110" ht="23.2" customHeight="1" spans="1:8">
      <c r="A110" s="9" t="s">
        <v>270</v>
      </c>
      <c r="B110" s="9" t="s">
        <v>271</v>
      </c>
      <c r="C110" s="10">
        <v>0.910765504820643</v>
      </c>
      <c r="D110" s="10">
        <v>3.94169379730245</v>
      </c>
      <c r="E110" s="10">
        <f>(C110)/(E2+100)*100</f>
        <v>0.907295101059092</v>
      </c>
      <c r="F110" s="10">
        <f>(D110)/(F2+100)*100</f>
        <v>3.98785319807011</v>
      </c>
      <c r="G110" s="9">
        <f>RANK(E110,E7:E399,0)</f>
        <v>260</v>
      </c>
      <c r="H110" s="9">
        <f>RANK(F110,F7:F399,0)</f>
        <v>90</v>
      </c>
    </row>
    <row r="111" ht="23.2" customHeight="1" spans="1:8">
      <c r="A111" s="9" t="s">
        <v>272</v>
      </c>
      <c r="B111" s="9" t="s">
        <v>273</v>
      </c>
      <c r="C111" s="10">
        <v>22.8503947339646</v>
      </c>
      <c r="D111" s="10">
        <v>4.31477265552753</v>
      </c>
      <c r="E111" s="10">
        <f>(C111)/(E2+100)*100</f>
        <v>22.7633250157793</v>
      </c>
      <c r="F111" s="10">
        <f>(D111)/(F2+100)*100</f>
        <v>4.36530101477353</v>
      </c>
      <c r="G111" s="9">
        <f>RANK(E111,E7:E399,0)</f>
        <v>76</v>
      </c>
      <c r="H111" s="9">
        <f>RANK(F111,F7:F399,0)</f>
        <v>70</v>
      </c>
    </row>
    <row r="112" ht="23.2" customHeight="1" spans="1:8">
      <c r="A112" s="9" t="s">
        <v>274</v>
      </c>
      <c r="B112" s="9" t="s">
        <v>275</v>
      </c>
      <c r="C112" s="10">
        <v>29.9252161720028</v>
      </c>
      <c r="D112" s="10">
        <v>2.08722264728385</v>
      </c>
      <c r="E112" s="10">
        <f>(C112)/(E2+100)*100</f>
        <v>29.8111883764628</v>
      </c>
      <c r="F112" s="10">
        <f>(D112)/(F2+100)*100</f>
        <v>2.11166517164565</v>
      </c>
      <c r="G112" s="9">
        <f>RANK(E112,E7:E399,0)</f>
        <v>57</v>
      </c>
      <c r="H112" s="9">
        <f>RANK(F112,F7:F399,0)</f>
        <v>167</v>
      </c>
    </row>
    <row r="113" ht="23.2" customHeight="1" spans="1:8">
      <c r="A113" s="9" t="s">
        <v>276</v>
      </c>
      <c r="B113" s="9" t="s">
        <v>277</v>
      </c>
      <c r="C113" s="10">
        <v>44.8728589045656</v>
      </c>
      <c r="D113" s="10">
        <v>-0.0579016319202951</v>
      </c>
      <c r="E113" s="10">
        <f>(C113)/(E2+100)*100</f>
        <v>44.7018742356144</v>
      </c>
      <c r="F113" s="10">
        <f>(D113)/(F2+100)*100</f>
        <v>-0.0585796918534994</v>
      </c>
      <c r="G113" s="9">
        <f>RANK(E113,E7:E399,0)</f>
        <v>21</v>
      </c>
      <c r="H113" s="9">
        <f>RANK(F113,F7:F399,0)</f>
        <v>269</v>
      </c>
    </row>
    <row r="114" ht="23.2" customHeight="1" spans="1:8">
      <c r="A114" s="9" t="s">
        <v>278</v>
      </c>
      <c r="B114" s="9" t="s">
        <v>279</v>
      </c>
      <c r="C114" s="10">
        <v>13.6993970437771</v>
      </c>
      <c r="D114" s="10">
        <v>1.65054855282158</v>
      </c>
      <c r="E114" s="10">
        <f>(C114)/(E2+100)*100</f>
        <v>13.6471965170992</v>
      </c>
      <c r="F114" s="10">
        <f>(D114)/(F2+100)*100</f>
        <v>1.66987738353601</v>
      </c>
      <c r="G114" s="9">
        <f>RANK(E114,E7:E399,0)</f>
        <v>127</v>
      </c>
      <c r="H114" s="9">
        <f>RANK(F114,F7:F399,0)</f>
        <v>193</v>
      </c>
    </row>
    <row r="115" ht="23.2" customHeight="1" spans="1:8">
      <c r="A115" s="9" t="s">
        <v>280</v>
      </c>
      <c r="B115" s="9" t="s">
        <v>281</v>
      </c>
      <c r="C115" s="10">
        <v>9.90903959076545</v>
      </c>
      <c r="D115" s="10">
        <v>0.865199743644511</v>
      </c>
      <c r="E115" s="10">
        <f>(C115)/(E2+100)*100</f>
        <v>9.87128193735507</v>
      </c>
      <c r="F115" s="10">
        <f>(D115)/(F2+100)*100</f>
        <v>0.875331708166538</v>
      </c>
      <c r="G115" s="9">
        <f>RANK(E115,E7:E399,0)</f>
        <v>163</v>
      </c>
      <c r="H115" s="9">
        <f>RANK(F115,F7:F399,0)</f>
        <v>224</v>
      </c>
    </row>
    <row r="116" ht="23.2" customHeight="1" spans="1:8">
      <c r="A116" s="9" t="s">
        <v>282</v>
      </c>
      <c r="B116" s="9" t="s">
        <v>283</v>
      </c>
      <c r="C116" s="10">
        <v>50.0278697662218</v>
      </c>
      <c r="D116" s="10">
        <v>1.75175258648966</v>
      </c>
      <c r="E116" s="10">
        <f>(C116)/(E2+100)*100</f>
        <v>49.8372423143694</v>
      </c>
      <c r="F116" s="10">
        <f>(D116)/(F2+100)*100</f>
        <v>1.77226657206127</v>
      </c>
      <c r="G116" s="9">
        <f>RANK(E116,E7:E399,0)</f>
        <v>17</v>
      </c>
      <c r="H116" s="9">
        <f>RANK(F116,F7:F399,0)</f>
        <v>188</v>
      </c>
    </row>
    <row r="117" ht="23.2" customHeight="1" spans="1:8">
      <c r="A117" s="9" t="s">
        <v>284</v>
      </c>
      <c r="B117" s="9" t="s">
        <v>285</v>
      </c>
      <c r="C117" s="10">
        <v>8.59292565629359</v>
      </c>
      <c r="D117" s="10">
        <v>1.56208933167373</v>
      </c>
      <c r="E117" s="10">
        <f>(C117)/(E2+100)*100</f>
        <v>8.56018295648503</v>
      </c>
      <c r="F117" s="10">
        <f>(D117)/(F2+100)*100</f>
        <v>1.58038225629029</v>
      </c>
      <c r="G117" s="9">
        <f>RANK(E117,E7:E399,0)</f>
        <v>177</v>
      </c>
      <c r="H117" s="9">
        <f>RANK(F117,F7:F399,0)</f>
        <v>197</v>
      </c>
    </row>
    <row r="118" ht="23.2" customHeight="1" spans="1:8">
      <c r="A118" s="9" t="s">
        <v>286</v>
      </c>
      <c r="B118" s="9" t="s">
        <v>287</v>
      </c>
      <c r="C118" s="10">
        <v>11.5379780930149</v>
      </c>
      <c r="D118" s="10">
        <v>0.228321554200143</v>
      </c>
      <c r="E118" s="10">
        <f>(C118)/(E2+100)*100</f>
        <v>11.4940134914103</v>
      </c>
      <c r="F118" s="10">
        <f>(D118)/(F2+100)*100</f>
        <v>0.230995325088037</v>
      </c>
      <c r="G118" s="9">
        <f>RANK(E118,E7:E399,0)</f>
        <v>149</v>
      </c>
      <c r="H118" s="9">
        <f>RANK(F118,F7:F399,0)</f>
        <v>256</v>
      </c>
    </row>
    <row r="119" ht="23.2" customHeight="1" spans="1:8">
      <c r="A119" s="9" t="s">
        <v>288</v>
      </c>
      <c r="B119" s="9" t="s">
        <v>289</v>
      </c>
      <c r="C119" s="10">
        <v>8.51024816782127</v>
      </c>
      <c r="D119" s="10">
        <v>2.16885800454273</v>
      </c>
      <c r="E119" s="10">
        <f>(C119)/(E2+100)*100</f>
        <v>8.47782050439197</v>
      </c>
      <c r="F119" s="10">
        <f>(D119)/(F2+100)*100</f>
        <v>2.19425652380579</v>
      </c>
      <c r="G119" s="9">
        <f>RANK(E119,E7:E399,0)</f>
        <v>180</v>
      </c>
      <c r="H119" s="9">
        <f>RANK(F119,F7:F399,0)</f>
        <v>160</v>
      </c>
    </row>
    <row r="120" ht="23.2" customHeight="1" spans="1:8">
      <c r="A120" s="9" t="s">
        <v>290</v>
      </c>
      <c r="B120" s="9" t="s">
        <v>291</v>
      </c>
      <c r="C120" s="10">
        <v>20.7387204142012</v>
      </c>
      <c r="D120" s="10">
        <v>4.40431077213349</v>
      </c>
      <c r="E120" s="10">
        <f>(C120)/(E2+100)*100</f>
        <v>20.6596970728974</v>
      </c>
      <c r="F120" s="10">
        <f>(D120)/(F2+100)*100</f>
        <v>4.45588767193615</v>
      </c>
      <c r="G120" s="9">
        <f>RANK(E120,E7:E399,0)</f>
        <v>87</v>
      </c>
      <c r="H120" s="9">
        <f>RANK(F120,F7:F399,0)</f>
        <v>62</v>
      </c>
    </row>
    <row r="121" ht="23.2" customHeight="1" spans="1:8">
      <c r="A121" s="9" t="s">
        <v>292</v>
      </c>
      <c r="B121" s="9" t="s">
        <v>293</v>
      </c>
      <c r="C121" s="10">
        <v>24.5143144690258</v>
      </c>
      <c r="D121" s="10">
        <v>-2.1875397060692</v>
      </c>
      <c r="E121" s="10">
        <f>(C121)/(E2+100)*100</f>
        <v>24.4209045092778</v>
      </c>
      <c r="F121" s="10">
        <f>(D121)/(F2+100)*100</f>
        <v>-2.21315699832481</v>
      </c>
      <c r="G121" s="9">
        <f>RANK(E121,E7:E399,0)</f>
        <v>71</v>
      </c>
      <c r="H121" s="9">
        <f>RANK(F121,F7:F399,0)</f>
        <v>335</v>
      </c>
    </row>
    <row r="122" ht="23.2" customHeight="1" spans="1:8">
      <c r="A122" s="9" t="s">
        <v>294</v>
      </c>
      <c r="B122" s="9" t="s">
        <v>295</v>
      </c>
      <c r="C122" s="10">
        <v>-0.3269623752855</v>
      </c>
      <c r="D122" s="10">
        <v>0.590553091547842</v>
      </c>
      <c r="E122" s="10">
        <f>(C122)/(E2+100)*100</f>
        <v>-0.325716509636142</v>
      </c>
      <c r="F122" s="10">
        <f>(D122)/(F2+100)*100</f>
        <v>0.597468792824789</v>
      </c>
      <c r="G122" s="9">
        <f>RANK(E122,E7:E399,0)</f>
        <v>277</v>
      </c>
      <c r="H122" s="9">
        <f>RANK(F122,F7:F399,0)</f>
        <v>238</v>
      </c>
    </row>
    <row r="123" ht="23.2" customHeight="1" spans="1:8">
      <c r="A123" s="9" t="s">
        <v>296</v>
      </c>
      <c r="B123" s="9" t="s">
        <v>297</v>
      </c>
      <c r="C123" s="10">
        <v>11.884842078862</v>
      </c>
      <c r="D123" s="10">
        <v>0.0929561663594723</v>
      </c>
      <c r="E123" s="10">
        <f>(C123)/(E2+100)*100</f>
        <v>11.8395557780111</v>
      </c>
      <c r="F123" s="10">
        <f>(D123)/(F2+100)*100</f>
        <v>0.0940447341573435</v>
      </c>
      <c r="G123" s="9">
        <f>RANK(E123,E7:E399,0)</f>
        <v>145</v>
      </c>
      <c r="H123" s="9">
        <f>RANK(F123,F7:F399,0)</f>
        <v>265</v>
      </c>
    </row>
    <row r="124" ht="23.2" customHeight="1" spans="1:8">
      <c r="A124" s="9" t="s">
        <v>298</v>
      </c>
      <c r="B124" s="9" t="s">
        <v>299</v>
      </c>
      <c r="C124" s="10">
        <v>0.511832419346877</v>
      </c>
      <c r="D124" s="10">
        <v>1.72910374622477</v>
      </c>
      <c r="E124" s="10">
        <f>(C124)/(E2+100)*100</f>
        <v>0.50988212023697</v>
      </c>
      <c r="F124" s="10">
        <f>(D124)/(F2+100)*100</f>
        <v>1.74935250142881</v>
      </c>
      <c r="G124" s="9">
        <f>RANK(E124,E7:E399,0)</f>
        <v>266</v>
      </c>
      <c r="H124" s="9">
        <f>RANK(F124,F7:F399,0)</f>
        <v>189</v>
      </c>
    </row>
    <row r="125" ht="23.2" customHeight="1" spans="1:8">
      <c r="A125" s="9" t="s">
        <v>300</v>
      </c>
      <c r="B125" s="9" t="s">
        <v>301</v>
      </c>
      <c r="C125" s="10">
        <v>-5.90288315629743</v>
      </c>
      <c r="D125" s="10">
        <v>-1.06077450435428</v>
      </c>
      <c r="E125" s="10">
        <f>(C125)/(E2+100)*100</f>
        <v>-5.88039066201522</v>
      </c>
      <c r="F125" s="10">
        <f>(D125)/(F2+100)*100</f>
        <v>-1.0731967568144</v>
      </c>
      <c r="G125" s="9">
        <f>RANK(E125,E7:E399,0)</f>
        <v>329</v>
      </c>
      <c r="H125" s="9">
        <f>RANK(F125,F7:F399,0)</f>
        <v>313</v>
      </c>
    </row>
    <row r="126" ht="23.2" customHeight="1" spans="1:8">
      <c r="A126" s="9" t="s">
        <v>302</v>
      </c>
      <c r="B126" s="9" t="s">
        <v>303</v>
      </c>
      <c r="C126" s="10">
        <v>0.648552789917031</v>
      </c>
      <c r="D126" s="10">
        <v>-0.815129197353635</v>
      </c>
      <c r="E126" s="10">
        <f>(C126)/(E2+100)*100</f>
        <v>0.646081528072155</v>
      </c>
      <c r="F126" s="10">
        <f>(D126)/(F2+100)*100</f>
        <v>-0.824674808259236</v>
      </c>
      <c r="G126" s="9">
        <f>RANK(E126,E7:E399,0)</f>
        <v>264</v>
      </c>
      <c r="H126" s="9">
        <f>RANK(F126,F7:F399,0)</f>
        <v>306</v>
      </c>
    </row>
    <row r="127" ht="23.2" customHeight="1" spans="1:20">
      <c r="A127" s="9" t="s">
        <v>304</v>
      </c>
      <c r="B127" s="9" t="s">
        <v>305</v>
      </c>
      <c r="C127" s="10">
        <v>3.03955822351452</v>
      </c>
      <c r="D127" s="10">
        <v>0.0626213288246054</v>
      </c>
      <c r="E127" s="10">
        <f>(C127)/(E2+100)*100</f>
        <v>3.02797621449408</v>
      </c>
      <c r="F127" s="10">
        <f>(D127)/(F2+100)*100</f>
        <v>0.0633546590025601</v>
      </c>
      <c r="G127" s="9">
        <f>RANK(E127,E7:E399,0)</f>
        <v>236</v>
      </c>
      <c r="H127" s="9">
        <f>RANK(F127,F7:F399,0)</f>
        <v>266</v>
      </c>
      <c r="T127" t="s">
        <v>306</v>
      </c>
    </row>
    <row r="128" ht="23.2" customHeight="1" spans="1:8">
      <c r="A128" s="9" t="s">
        <v>307</v>
      </c>
      <c r="B128" s="9" t="s">
        <v>308</v>
      </c>
      <c r="C128" s="10">
        <v>32.6815023152987</v>
      </c>
      <c r="D128" s="10">
        <v>1.7942973226479</v>
      </c>
      <c r="E128" s="10">
        <f>(C128)/(E2+100)*100</f>
        <v>32.5569718977897</v>
      </c>
      <c r="F128" s="10">
        <f>(D128)/(F2+100)*100</f>
        <v>1.81530953046301</v>
      </c>
      <c r="G128" s="9">
        <f>RANK(E128,E7:E399,0)</f>
        <v>46</v>
      </c>
      <c r="H128" s="9">
        <f>RANK(F128,F7:F399,0)</f>
        <v>184</v>
      </c>
    </row>
    <row r="129" ht="23.2" customHeight="1" spans="1:8">
      <c r="A129" s="9" t="s">
        <v>309</v>
      </c>
      <c r="B129" s="9" t="s">
        <v>310</v>
      </c>
      <c r="C129" s="10">
        <v>8.58360296518578</v>
      </c>
      <c r="D129" s="10">
        <v>4.68292682926829</v>
      </c>
      <c r="E129" s="10">
        <f>(C129)/(E2+100)*100</f>
        <v>8.55089578879365</v>
      </c>
      <c r="F129" s="10">
        <f>(D129)/(F2+100)*100</f>
        <v>4.73776647623066</v>
      </c>
      <c r="G129" s="9">
        <f>RANK(E129,E7:E399,0)</f>
        <v>178</v>
      </c>
      <c r="H129" s="9">
        <f>RANK(F129,F7:F399,0)</f>
        <v>49</v>
      </c>
    </row>
    <row r="130" ht="23.2" customHeight="1" spans="1:8">
      <c r="A130" s="9" t="s">
        <v>311</v>
      </c>
      <c r="B130" s="9" t="s">
        <v>312</v>
      </c>
      <c r="C130" s="10">
        <v>24.5242937205816</v>
      </c>
      <c r="D130" s="10">
        <v>1.93274848088158</v>
      </c>
      <c r="E130" s="10">
        <f>(C130)/(E2+100)*100</f>
        <v>24.4308457356428</v>
      </c>
      <c r="F130" s="10">
        <f>(D130)/(F2+100)*100</f>
        <v>1.95538202785399</v>
      </c>
      <c r="G130" s="9">
        <f>RANK(E130,E7:E399,0)</f>
        <v>69</v>
      </c>
      <c r="H130" s="9">
        <f>RANK(F130,F7:F399,0)</f>
        <v>175</v>
      </c>
    </row>
    <row r="131" ht="23.2" customHeight="1" spans="1:8">
      <c r="A131" s="9" t="s">
        <v>313</v>
      </c>
      <c r="B131" s="9" t="s">
        <v>314</v>
      </c>
      <c r="C131" s="10">
        <v>6.02434420675636</v>
      </c>
      <c r="D131" s="10">
        <v>2.1466331722727</v>
      </c>
      <c r="E131" s="10">
        <f>(C131)/(E2+100)*100</f>
        <v>6.00138889423591</v>
      </c>
      <c r="F131" s="10">
        <f>(D131)/(F2+100)*100</f>
        <v>2.17177142653484</v>
      </c>
      <c r="G131" s="9">
        <f>RANK(E131,E7:E399,0)</f>
        <v>209</v>
      </c>
      <c r="H131" s="9">
        <f>RANK(F131,F7:F399,0)</f>
        <v>163</v>
      </c>
    </row>
    <row r="132" ht="23.2" customHeight="1" spans="1:8">
      <c r="A132" s="9" t="s">
        <v>315</v>
      </c>
      <c r="B132" s="9" t="s">
        <v>316</v>
      </c>
      <c r="C132" s="10">
        <v>-0.548370714999805</v>
      </c>
      <c r="D132" s="10">
        <v>2.82254551790226</v>
      </c>
      <c r="E132" s="10">
        <f>(C132)/(E2+100)*100</f>
        <v>-0.546281189450158</v>
      </c>
      <c r="F132" s="10">
        <f>(D132)/(F2+100)*100</f>
        <v>2.85559907722109</v>
      </c>
      <c r="G132" s="9">
        <f>RANK(E132,E7:E399,0)</f>
        <v>279</v>
      </c>
      <c r="H132" s="9">
        <f>RANK(F132,F7:F399,0)</f>
        <v>139</v>
      </c>
    </row>
    <row r="133" ht="23.2" customHeight="1" spans="1:8">
      <c r="A133" s="9" t="s">
        <v>317</v>
      </c>
      <c r="B133" s="9" t="s">
        <v>318</v>
      </c>
      <c r="C133" s="10">
        <v>-3.99561561252976</v>
      </c>
      <c r="D133" s="10">
        <v>3.25480299876586</v>
      </c>
      <c r="E133" s="10">
        <f>(C133)/(E2+100)*100</f>
        <v>-3.98039061841432</v>
      </c>
      <c r="F133" s="10">
        <f>(D133)/(F2+100)*100</f>
        <v>3.2929185307594</v>
      </c>
      <c r="G133" s="9">
        <f>RANK(E133,E7:E399,0)</f>
        <v>319</v>
      </c>
      <c r="H133" s="9">
        <f>RANK(F133,F7:F399,0)</f>
        <v>128</v>
      </c>
    </row>
    <row r="134" ht="23.2" customHeight="1" spans="1:8">
      <c r="A134" s="9" t="s">
        <v>319</v>
      </c>
      <c r="B134" s="9" t="s">
        <v>320</v>
      </c>
      <c r="C134" s="10">
        <v>6.81069353633098</v>
      </c>
      <c r="D134" s="10">
        <v>3.78626979007703</v>
      </c>
      <c r="E134" s="10">
        <f>(C134)/(E2+100)*100</f>
        <v>6.78474189856895</v>
      </c>
      <c r="F134" s="10">
        <f>(D134)/(F2+100)*100</f>
        <v>3.83060909029722</v>
      </c>
      <c r="G134" s="9">
        <f>RANK(E134,E7:E399,0)</f>
        <v>197</v>
      </c>
      <c r="H134" s="9">
        <f>RANK(F134,F7:F399,0)</f>
        <v>100</v>
      </c>
    </row>
    <row r="135" ht="23.2" customHeight="1" spans="1:8">
      <c r="A135" s="9" t="s">
        <v>321</v>
      </c>
      <c r="B135" s="9" t="s">
        <v>322</v>
      </c>
      <c r="C135" s="10">
        <v>6.32320220882503</v>
      </c>
      <c r="D135" s="10">
        <v>2.53446920609292</v>
      </c>
      <c r="E135" s="10">
        <f>(C135)/(E2+100)*100</f>
        <v>6.29910812026502</v>
      </c>
      <c r="F135" s="10">
        <f>(D135)/(F2+100)*100</f>
        <v>2.56414923347034</v>
      </c>
      <c r="G135" s="9">
        <f>RANK(E135,E7:E399,0)</f>
        <v>206</v>
      </c>
      <c r="H135" s="9">
        <f>RANK(F135,F7:F399,0)</f>
        <v>150</v>
      </c>
    </row>
    <row r="136" ht="23.2" customHeight="1" spans="1:8">
      <c r="A136" s="9" t="s">
        <v>323</v>
      </c>
      <c r="B136" s="9" t="s">
        <v>324</v>
      </c>
      <c r="C136" s="10">
        <v>16.8273680681578</v>
      </c>
      <c r="D136" s="10">
        <v>1.6474109396203</v>
      </c>
      <c r="E136" s="10">
        <f>(C136)/(E2+100)*100</f>
        <v>16.7632486421018</v>
      </c>
      <c r="F136" s="10">
        <f>(D136)/(F2+100)*100</f>
        <v>1.66670302715967</v>
      </c>
      <c r="G136" s="9">
        <f>RANK(E136,E7:E399,0)</f>
        <v>102</v>
      </c>
      <c r="H136" s="9">
        <f>RANK(F136,F7:F399,0)</f>
        <v>194</v>
      </c>
    </row>
    <row r="137" ht="23.2" customHeight="1" spans="1:8">
      <c r="A137" s="9" t="s">
        <v>325</v>
      </c>
      <c r="B137" s="9" t="s">
        <v>326</v>
      </c>
      <c r="C137" s="10">
        <v>0.364475460103628</v>
      </c>
      <c r="D137" s="10">
        <v>3.90166478328198</v>
      </c>
      <c r="E137" s="10">
        <f>(C137)/(E2+100)*100</f>
        <v>0.363086653653404</v>
      </c>
      <c r="F137" s="10">
        <f>(D137)/(F2+100)*100</f>
        <v>3.94735542229505</v>
      </c>
      <c r="G137" s="9">
        <f>RANK(E137,E7:E399,0)</f>
        <v>270</v>
      </c>
      <c r="H137" s="9">
        <f>RANK(F137,F7:F399,0)</f>
        <v>93</v>
      </c>
    </row>
    <row r="138" ht="23.2" customHeight="1" spans="1:8">
      <c r="A138" s="9" t="s">
        <v>327</v>
      </c>
      <c r="B138" s="9" t="s">
        <v>328</v>
      </c>
      <c r="C138" s="10">
        <v>-2.33032252072352</v>
      </c>
      <c r="D138" s="10">
        <v>-2.11303331983599</v>
      </c>
      <c r="E138" s="10">
        <f>(C138)/(E2+100)*100</f>
        <v>-2.32144300124376</v>
      </c>
      <c r="F138" s="10">
        <f>(D138)/(F2+100)*100</f>
        <v>-2.13777810135922</v>
      </c>
      <c r="G138" s="9">
        <f>RANK(E138,E7:E399,0)</f>
        <v>306</v>
      </c>
      <c r="H138" s="9">
        <f>RANK(F138,F7:F399,0)</f>
        <v>332</v>
      </c>
    </row>
    <row r="139" ht="23.2" customHeight="1" spans="1:8">
      <c r="A139" s="9" t="s">
        <v>329</v>
      </c>
      <c r="B139" s="9" t="s">
        <v>330</v>
      </c>
      <c r="C139" s="10">
        <v>7.81377843233514</v>
      </c>
      <c r="D139" s="10">
        <v>-1.59913802300028</v>
      </c>
      <c r="E139" s="10">
        <f>(C139)/(E2+100)*100</f>
        <v>7.78400461468397</v>
      </c>
      <c r="F139" s="10">
        <f>(D139)/(F2+100)*100</f>
        <v>-1.61786480815467</v>
      </c>
      <c r="G139" s="9">
        <f>RANK(E139,E7:E399,0)</f>
        <v>186</v>
      </c>
      <c r="H139" s="9">
        <f>RANK(F139,F7:F399,0)</f>
        <v>322</v>
      </c>
    </row>
    <row r="140" ht="23.2" customHeight="1" spans="1:8">
      <c r="A140" s="9" t="s">
        <v>331</v>
      </c>
      <c r="B140" s="9" t="s">
        <v>332</v>
      </c>
      <c r="C140" s="10">
        <v>3.05915080527086</v>
      </c>
      <c r="D140" s="10">
        <v>0.760109020532956</v>
      </c>
      <c r="E140" s="10">
        <f>(C140)/(E2+100)*100</f>
        <v>3.04749414018465</v>
      </c>
      <c r="F140" s="10">
        <f>(D140)/(F2+100)*100</f>
        <v>0.76901031492825</v>
      </c>
      <c r="G140" s="9">
        <f>RANK(E140,E7:E399,0)</f>
        <v>235</v>
      </c>
      <c r="H140" s="9">
        <f>RANK(F140,F7:F399,0)</f>
        <v>229</v>
      </c>
    </row>
    <row r="141" ht="23.2" customHeight="1" spans="1:8">
      <c r="A141" s="9" t="s">
        <v>333</v>
      </c>
      <c r="B141" s="9" t="s">
        <v>334</v>
      </c>
      <c r="C141" s="10">
        <v>5.67524354261791</v>
      </c>
      <c r="D141" s="10">
        <v>2.74285439553836</v>
      </c>
      <c r="E141" s="10">
        <f>(C141)/(E2+100)*100</f>
        <v>5.65361845203886</v>
      </c>
      <c r="F141" s="10">
        <f>(D141)/(F2+100)*100</f>
        <v>2.77497472801513</v>
      </c>
      <c r="G141" s="9">
        <f>RANK(E141,E7:E399,0)</f>
        <v>210</v>
      </c>
      <c r="H141" s="9">
        <f>RANK(F141,F7:F399,0)</f>
        <v>142</v>
      </c>
    </row>
    <row r="142" ht="23.2" customHeight="1" spans="1:8">
      <c r="A142" s="9" t="s">
        <v>335</v>
      </c>
      <c r="B142" s="9" t="s">
        <v>336</v>
      </c>
      <c r="C142" s="10">
        <v>15.5139357813972</v>
      </c>
      <c r="D142" s="10">
        <v>3.32562753102815</v>
      </c>
      <c r="E142" s="10">
        <f>(C142)/(E2+100)*100</f>
        <v>15.4548210907252</v>
      </c>
      <c r="F142" s="10">
        <f>(D142)/(F2+100)*100</f>
        <v>3.36457245722048</v>
      </c>
      <c r="G142" s="9">
        <f>RANK(E142,E7:E399,0)</f>
        <v>112</v>
      </c>
      <c r="H142" s="9">
        <f>RANK(F142,F7:F399,0)</f>
        <v>122</v>
      </c>
    </row>
    <row r="143" ht="23.2" customHeight="1" spans="1:8">
      <c r="A143" s="9" t="s">
        <v>337</v>
      </c>
      <c r="B143" s="9" t="s">
        <v>338</v>
      </c>
      <c r="C143" s="10">
        <v>5.48417939652679</v>
      </c>
      <c r="D143" s="10">
        <v>4.40284514555841</v>
      </c>
      <c r="E143" s="10">
        <f>(C143)/(E2+100)*100</f>
        <v>5.46328234157029</v>
      </c>
      <c r="F143" s="10">
        <f>(D143)/(F2+100)*100</f>
        <v>4.45440488206835</v>
      </c>
      <c r="G143" s="9">
        <f>RANK(E143,E7:E399,0)</f>
        <v>213</v>
      </c>
      <c r="H143" s="9">
        <f>RANK(F143,F7:F399,0)</f>
        <v>63</v>
      </c>
    </row>
    <row r="144" ht="23.2" customHeight="1" spans="1:8">
      <c r="A144" s="9" t="s">
        <v>339</v>
      </c>
      <c r="B144" s="9" t="s">
        <v>340</v>
      </c>
      <c r="C144" s="10">
        <v>6.33493252664666</v>
      </c>
      <c r="D144" s="10">
        <v>5.59747468228171</v>
      </c>
      <c r="E144" s="10">
        <f>(C144)/(E2+100)*100</f>
        <v>6.31079374058891</v>
      </c>
      <c r="F144" s="10">
        <f>(D144)/(F2+100)*100</f>
        <v>5.66302418724912</v>
      </c>
      <c r="G144" s="9">
        <f>RANK(E144,E7:E399,0)</f>
        <v>205</v>
      </c>
      <c r="H144" s="9">
        <f>RANK(F144,F7:F399,0)</f>
        <v>24</v>
      </c>
    </row>
    <row r="145" ht="23.2" customHeight="1" spans="1:8">
      <c r="A145" s="9" t="s">
        <v>341</v>
      </c>
      <c r="B145" s="9" t="s">
        <v>342</v>
      </c>
      <c r="C145" s="10">
        <v>-0.783864464126588</v>
      </c>
      <c r="D145" s="10">
        <v>-1.24007814862952</v>
      </c>
      <c r="E145" s="10">
        <f>(C145)/(E2+100)*100</f>
        <v>-0.780877607278747</v>
      </c>
      <c r="F145" s="10">
        <f>(D145)/(F2+100)*100</f>
        <v>-1.25460014531151</v>
      </c>
      <c r="G145" s="9">
        <f>RANK(E145,E7:E399,0)</f>
        <v>284</v>
      </c>
      <c r="H145" s="9">
        <f>RANK(F145,F7:F399,0)</f>
        <v>316</v>
      </c>
    </row>
    <row r="146" ht="23.2" customHeight="1" spans="1:8">
      <c r="A146" s="9" t="s">
        <v>343</v>
      </c>
      <c r="B146" s="9" t="s">
        <v>344</v>
      </c>
      <c r="C146" s="10">
        <v>22.5236593059937</v>
      </c>
      <c r="D146" s="10">
        <v>4.3196384247768</v>
      </c>
      <c r="E146" s="10">
        <f>(C146)/(E2+100)*100</f>
        <v>22.4378345886919</v>
      </c>
      <c r="F146" s="10">
        <f>(D146)/(F2+100)*100</f>
        <v>4.370223764855</v>
      </c>
      <c r="G146" s="9">
        <f>RANK(E146,E7:E399,0)</f>
        <v>79</v>
      </c>
      <c r="H146" s="9">
        <f>RANK(F146,F7:F399,0)</f>
        <v>69</v>
      </c>
    </row>
    <row r="147" ht="23.2" customHeight="1" spans="1:8">
      <c r="A147" s="9" t="s">
        <v>345</v>
      </c>
      <c r="B147" s="9" t="s">
        <v>346</v>
      </c>
      <c r="C147" s="10">
        <v>0.386453223247207</v>
      </c>
      <c r="D147" s="10">
        <v>0.67848853910655</v>
      </c>
      <c r="E147" s="10">
        <f>(C147)/(E2+100)*100</f>
        <v>0.384980672176134</v>
      </c>
      <c r="F147" s="10">
        <f>(D147)/(F2+100)*100</f>
        <v>0.686434012804765</v>
      </c>
      <c r="G147" s="9">
        <f>RANK(E147,E7:E399,0)</f>
        <v>269</v>
      </c>
      <c r="H147" s="9">
        <f>RANK(F147,F7:F399,0)</f>
        <v>232</v>
      </c>
    </row>
    <row r="148" ht="23.2" customHeight="1" spans="1:8">
      <c r="A148" s="9" t="s">
        <v>347</v>
      </c>
      <c r="B148" s="9" t="s">
        <v>348</v>
      </c>
      <c r="C148" s="10">
        <v>0.82934032862065</v>
      </c>
      <c r="D148" s="10">
        <v>4.38316400580552</v>
      </c>
      <c r="E148" s="10">
        <f>(C148)/(E2+100)*100</f>
        <v>0.826180189396209</v>
      </c>
      <c r="F148" s="10">
        <f>(D148)/(F2+100)*100</f>
        <v>4.43449326535197</v>
      </c>
      <c r="G148" s="9">
        <f>RANK(E148,E7:E399,0)</f>
        <v>261</v>
      </c>
      <c r="H148" s="9">
        <f>RANK(F148,F7:F399,0)</f>
        <v>65</v>
      </c>
    </row>
    <row r="149" ht="23.2" customHeight="1" spans="1:8">
      <c r="A149" s="9" t="s">
        <v>349</v>
      </c>
      <c r="B149" s="9" t="s">
        <v>350</v>
      </c>
      <c r="C149" s="10">
        <v>26.8212060259097</v>
      </c>
      <c r="D149" s="10">
        <v>3.19564147466492</v>
      </c>
      <c r="E149" s="10">
        <f>(C149)/(E2+100)*100</f>
        <v>26.7190058286153</v>
      </c>
      <c r="F149" s="10">
        <f>(D149)/(F2+100)*100</f>
        <v>3.23306419269537</v>
      </c>
      <c r="G149" s="9">
        <f>RANK(E149,E7:E399,0)</f>
        <v>64</v>
      </c>
      <c r="H149" s="9">
        <f>RANK(F149,F7:F399,0)</f>
        <v>131</v>
      </c>
    </row>
    <row r="150" ht="23.2" customHeight="1" spans="1:8">
      <c r="A150" s="9" t="s">
        <v>351</v>
      </c>
      <c r="B150" s="9" t="s">
        <v>352</v>
      </c>
      <c r="C150" s="10">
        <v>-1.7156290263033</v>
      </c>
      <c r="D150" s="10">
        <v>4.86104970377099</v>
      </c>
      <c r="E150" s="10">
        <f>(C150)/(E2+100)*100</f>
        <v>-1.70909175035818</v>
      </c>
      <c r="F150" s="10">
        <f>(D150)/(F2+100)*100</f>
        <v>4.91797526749222</v>
      </c>
      <c r="G150" s="9">
        <f>RANK(E150,E7:E399,0)</f>
        <v>299</v>
      </c>
      <c r="H150" s="9">
        <f>RANK(F150,F7:F399,0)</f>
        <v>42</v>
      </c>
    </row>
    <row r="151" ht="23.2" customHeight="1" spans="1:8">
      <c r="A151" s="9" t="s">
        <v>353</v>
      </c>
      <c r="B151" s="9" t="s">
        <v>354</v>
      </c>
      <c r="C151" s="10">
        <v>-0.854508657521923</v>
      </c>
      <c r="D151" s="10">
        <v>1.42702365757369</v>
      </c>
      <c r="E151" s="10">
        <f>(C151)/(E2+100)*100</f>
        <v>-0.85125261626471</v>
      </c>
      <c r="F151" s="10">
        <f>(D151)/(F2+100)*100</f>
        <v>1.44373488891286</v>
      </c>
      <c r="G151" s="9">
        <f>RANK(E151,E7:E399,0)</f>
        <v>287</v>
      </c>
      <c r="H151" s="9">
        <f>RANK(F151,F7:F399,0)</f>
        <v>201</v>
      </c>
    </row>
    <row r="152" ht="23.2" customHeight="1" spans="1:8">
      <c r="A152" s="9" t="s">
        <v>355</v>
      </c>
      <c r="B152" s="9" t="s">
        <v>356</v>
      </c>
      <c r="C152" s="10">
        <v>1.99533325355988</v>
      </c>
      <c r="D152" s="10">
        <v>2.25043935149919</v>
      </c>
      <c r="E152" s="10">
        <f>(C152)/(E2+100)*100</f>
        <v>1.98773018559996</v>
      </c>
      <c r="F152" s="10">
        <f>(D152)/(F2+100)*100</f>
        <v>2.27679323317317</v>
      </c>
      <c r="G152" s="9">
        <f>RANK(E152,E7:E399,0)</f>
        <v>251</v>
      </c>
      <c r="H152" s="9">
        <f>RANK(F152,F7:F399,0)</f>
        <v>158</v>
      </c>
    </row>
    <row r="153" ht="23.2" customHeight="1" spans="1:8">
      <c r="A153" s="9" t="s">
        <v>357</v>
      </c>
      <c r="B153" s="9" t="s">
        <v>358</v>
      </c>
      <c r="C153" s="10">
        <v>12.433731314222</v>
      </c>
      <c r="D153" s="10">
        <v>4.89482484569494</v>
      </c>
      <c r="E153" s="10">
        <f>(C153)/(E2+100)*100</f>
        <v>12.3863535120385</v>
      </c>
      <c r="F153" s="10">
        <f>(D153)/(F2+100)*100</f>
        <v>4.9521459348913</v>
      </c>
      <c r="G153" s="9">
        <f>RANK(E153,E7:E399,0)</f>
        <v>141</v>
      </c>
      <c r="H153" s="9">
        <f>RANK(F153,F7:F399,0)</f>
        <v>40</v>
      </c>
    </row>
    <row r="154" ht="23.2" customHeight="1" spans="1:8">
      <c r="A154" s="9" t="s">
        <v>359</v>
      </c>
      <c r="B154" s="9" t="s">
        <v>360</v>
      </c>
      <c r="C154" s="10">
        <v>2.60733120776434</v>
      </c>
      <c r="D154" s="10">
        <v>3.97137037168735</v>
      </c>
      <c r="E154" s="10">
        <f>(C154)/(E2+100)*100</f>
        <v>2.59739616742395</v>
      </c>
      <c r="F154" s="10">
        <f>(D154)/(F2+100)*100</f>
        <v>4.01787730145166</v>
      </c>
      <c r="G154" s="9">
        <f>RANK(E154,E7:E399,0)</f>
        <v>242</v>
      </c>
      <c r="H154" s="9">
        <f>RANK(F154,F7:F399,0)</f>
        <v>88</v>
      </c>
    </row>
    <row r="155" ht="23.2" customHeight="1" spans="1:8">
      <c r="A155" s="9" t="s">
        <v>361</v>
      </c>
      <c r="B155" s="9" t="s">
        <v>362</v>
      </c>
      <c r="C155" s="10">
        <v>1.85492113063572</v>
      </c>
      <c r="D155" s="10">
        <v>2.77282995587786</v>
      </c>
      <c r="E155" s="10">
        <f>(C155)/(E2+100)*100</f>
        <v>1.84785309255669</v>
      </c>
      <c r="F155" s="10">
        <f>(D155)/(F2+100)*100</f>
        <v>2.80530131864113</v>
      </c>
      <c r="G155" s="9">
        <f>RANK(E155,E7:E399,0)</f>
        <v>253</v>
      </c>
      <c r="H155" s="9">
        <f>RANK(F155,F7:F399,0)</f>
        <v>140</v>
      </c>
    </row>
    <row r="156" ht="23.2" customHeight="1" spans="1:8">
      <c r="A156" s="9" t="s">
        <v>363</v>
      </c>
      <c r="B156" s="9" t="s">
        <v>364</v>
      </c>
      <c r="C156" s="10">
        <v>5.18375559479324</v>
      </c>
      <c r="D156" s="10">
        <v>-0.467057305833164</v>
      </c>
      <c r="E156" s="10">
        <f>(C156)/(E2+100)*100</f>
        <v>5.16400328223868</v>
      </c>
      <c r="F156" s="10">
        <f>(D156)/(F2+100)*100</f>
        <v>-0.472526803584657</v>
      </c>
      <c r="G156" s="9">
        <f>RANK(E156,E7:E399,0)</f>
        <v>215</v>
      </c>
      <c r="H156" s="9">
        <f>RANK(F156,F7:F399,0)</f>
        <v>293</v>
      </c>
    </row>
    <row r="157" ht="23.2" customHeight="1" spans="1:8">
      <c r="A157" s="9" t="s">
        <v>365</v>
      </c>
      <c r="B157" s="9" t="s">
        <v>366</v>
      </c>
      <c r="C157" s="10">
        <v>-8.19298378351114</v>
      </c>
      <c r="D157" s="10">
        <v>-0.60126806944347</v>
      </c>
      <c r="E157" s="10">
        <f>(C157)/(E2+100)*100</f>
        <v>-8.16176503226273</v>
      </c>
      <c r="F157" s="10">
        <f>(D157)/(F2+100)*100</f>
        <v>-0.608309249000653</v>
      </c>
      <c r="G157" s="9">
        <f>RANK(E157,E7:E399,0)</f>
        <v>342</v>
      </c>
      <c r="H157" s="9">
        <f>RANK(F157,F7:F399,0)</f>
        <v>301</v>
      </c>
    </row>
    <row r="158" ht="23.2" customHeight="1" spans="1:8">
      <c r="A158" s="9" t="s">
        <v>367</v>
      </c>
      <c r="B158" s="9" t="s">
        <v>368</v>
      </c>
      <c r="C158" s="10">
        <v>46.3546825134808</v>
      </c>
      <c r="D158" s="10">
        <v>1.90052645189303</v>
      </c>
      <c r="E158" s="10">
        <f>(C158)/(E2+100)*100</f>
        <v>46.178051466621</v>
      </c>
      <c r="F158" s="10">
        <f>(D158)/(F2+100)*100</f>
        <v>1.92278266119638</v>
      </c>
      <c r="G158" s="9">
        <f>RANK(E158,E7:E399,0)</f>
        <v>19</v>
      </c>
      <c r="H158" s="9">
        <f>RANK(F158,F7:F399,0)</f>
        <v>178</v>
      </c>
    </row>
    <row r="159" ht="23.2" customHeight="1" spans="1:8">
      <c r="A159" s="9" t="s">
        <v>369</v>
      </c>
      <c r="B159" s="9" t="s">
        <v>370</v>
      </c>
      <c r="C159" s="10">
        <v>2.3218500877834</v>
      </c>
      <c r="D159" s="10">
        <v>1.13248590619628</v>
      </c>
      <c r="E159" s="10">
        <f>(C159)/(E2+100)*100</f>
        <v>2.31300285187497</v>
      </c>
      <c r="F159" s="10">
        <f>(D159)/(F2+100)*100</f>
        <v>1.14574793858541</v>
      </c>
      <c r="G159" s="9">
        <f>RANK(E159,E7:E399,0)</f>
        <v>246</v>
      </c>
      <c r="H159" s="9">
        <f>RANK(F159,F7:F399,0)</f>
        <v>215</v>
      </c>
    </row>
    <row r="160" ht="23.2" customHeight="1" spans="1:8">
      <c r="A160" s="9" t="s">
        <v>371</v>
      </c>
      <c r="B160" s="9" t="s">
        <v>372</v>
      </c>
      <c r="C160" s="10">
        <v>2.85079096216085</v>
      </c>
      <c r="D160" s="10">
        <v>-0.0680838557993668</v>
      </c>
      <c r="E160" s="10">
        <f>(C160)/(E2+100)*100</f>
        <v>2.83992823665564</v>
      </c>
      <c r="F160" s="10">
        <f>(D160)/(F2+100)*100</f>
        <v>-0.0688811551704649</v>
      </c>
      <c r="G160" s="9">
        <f>RANK(E160,E7:E399,0)</f>
        <v>238</v>
      </c>
      <c r="H160" s="9">
        <f>RANK(F160,F7:F399,0)</f>
        <v>272</v>
      </c>
    </row>
    <row r="161" ht="23.2" customHeight="1" spans="1:8">
      <c r="A161" s="9" t="s">
        <v>373</v>
      </c>
      <c r="B161" s="9" t="s">
        <v>374</v>
      </c>
      <c r="C161" s="10">
        <v>-3.93607919528617</v>
      </c>
      <c r="D161" s="10">
        <v>-0.580295950934972</v>
      </c>
      <c r="E161" s="10">
        <f>(C161)/(E2+100)*100</f>
        <v>-3.92108106023079</v>
      </c>
      <c r="F161" s="10">
        <f>(D161)/(F2+100)*100</f>
        <v>-0.587091535457897</v>
      </c>
      <c r="G161" s="9">
        <f>RANK(E161,E7:E399,0)</f>
        <v>318</v>
      </c>
      <c r="H161" s="9">
        <f>RANK(F161,F7:F399,0)</f>
        <v>299</v>
      </c>
    </row>
    <row r="162" ht="23.2" customHeight="1" spans="1:8">
      <c r="A162" s="9" t="s">
        <v>375</v>
      </c>
      <c r="B162" s="9" t="s">
        <v>376</v>
      </c>
      <c r="C162" s="10">
        <v>30.5203380876915</v>
      </c>
      <c r="D162" s="10">
        <v>6.55348864211251</v>
      </c>
      <c r="E162" s="10">
        <f>(C162)/(E2+100)*100</f>
        <v>30.4040426246522</v>
      </c>
      <c r="F162" s="10">
        <f>(D162)/(F2+100)*100</f>
        <v>6.63023359598605</v>
      </c>
      <c r="G162" s="9">
        <f>RANK(E162,E7:E399,0)</f>
        <v>54</v>
      </c>
      <c r="H162" s="9">
        <f>RANK(F162,F7:F399,0)</f>
        <v>10</v>
      </c>
    </row>
    <row r="163" ht="23.2" customHeight="1" spans="1:8">
      <c r="A163" s="9" t="s">
        <v>377</v>
      </c>
      <c r="B163" s="9" t="s">
        <v>378</v>
      </c>
      <c r="C163" s="10">
        <v>4.26553450218833</v>
      </c>
      <c r="D163" s="10">
        <v>3.15763817584036</v>
      </c>
      <c r="E163" s="10">
        <f>(C163)/(E2+100)*100</f>
        <v>4.24928100235433</v>
      </c>
      <c r="F163" s="10">
        <f>(D163)/(F2+100)*100</f>
        <v>3.19461585435452</v>
      </c>
      <c r="G163" s="9">
        <f>RANK(E163,E7:E399,0)</f>
        <v>225</v>
      </c>
      <c r="H163" s="9">
        <f>RANK(F163,F7:F399,0)</f>
        <v>132</v>
      </c>
    </row>
    <row r="164" ht="23.2" customHeight="1" spans="1:8">
      <c r="A164" s="9" t="s">
        <v>379</v>
      </c>
      <c r="B164" s="9" t="s">
        <v>380</v>
      </c>
      <c r="C164" s="10">
        <v>33.6380116828182</v>
      </c>
      <c r="D164" s="10">
        <v>2.73249992257744</v>
      </c>
      <c r="E164" s="10">
        <f>(C164)/(E2+100)*100</f>
        <v>33.5098365579839</v>
      </c>
      <c r="F164" s="10">
        <f>(D164)/(F2+100)*100</f>
        <v>2.76449899848491</v>
      </c>
      <c r="G164" s="9">
        <f>RANK(E164,E7:E399,0)</f>
        <v>44</v>
      </c>
      <c r="H164" s="9">
        <f>RANK(F164,F7:F399,0)</f>
        <v>143</v>
      </c>
    </row>
    <row r="165" ht="23.2" customHeight="1" spans="1:8">
      <c r="A165" s="9" t="s">
        <v>381</v>
      </c>
      <c r="B165" s="9" t="s">
        <v>382</v>
      </c>
      <c r="C165" s="10">
        <v>15.4912996681317</v>
      </c>
      <c r="D165" s="10">
        <v>-0.453557105352165</v>
      </c>
      <c r="E165" s="10">
        <f>(C165)/(E2+100)*100</f>
        <v>15.4322712306743</v>
      </c>
      <c r="F165" s="10">
        <f>(D165)/(F2+100)*100</f>
        <v>-0.458868508336156</v>
      </c>
      <c r="G165" s="9">
        <f>RANK(E165,E7:E399,0)</f>
        <v>113</v>
      </c>
      <c r="H165" s="9">
        <f>RANK(F165,F7:F399,0)</f>
        <v>290</v>
      </c>
    </row>
    <row r="166" ht="23.2" customHeight="1" spans="1:8">
      <c r="A166" s="9" t="s">
        <v>383</v>
      </c>
      <c r="B166" s="9" t="s">
        <v>384</v>
      </c>
      <c r="C166" s="10">
        <v>-0.792001980004946</v>
      </c>
      <c r="D166" s="10">
        <v>-0.598167922869405</v>
      </c>
      <c r="E166" s="10">
        <f>(C166)/(E2+100)*100</f>
        <v>-0.788984115762156</v>
      </c>
      <c r="F166" s="10">
        <f>(D166)/(F2+100)*100</f>
        <v>-0.605172798006329</v>
      </c>
      <c r="G166" s="9">
        <f>RANK(E166,E7:E399,0)</f>
        <v>285</v>
      </c>
      <c r="H166" s="9">
        <f>RANK(F166,F7:F399,0)</f>
        <v>300</v>
      </c>
    </row>
    <row r="167" ht="23.2" customHeight="1" spans="1:8">
      <c r="A167" s="9" t="s">
        <v>385</v>
      </c>
      <c r="B167" s="9" t="s">
        <v>386</v>
      </c>
      <c r="C167" s="10">
        <v>15.3152985882892</v>
      </c>
      <c r="D167" s="10">
        <v>1.32142060872355</v>
      </c>
      <c r="E167" s="10">
        <f>(C167)/(E2+100)*100</f>
        <v>15.2569407897683</v>
      </c>
      <c r="F167" s="10">
        <f>(D167)/(F2+100)*100</f>
        <v>1.33689517032</v>
      </c>
      <c r="G167" s="9">
        <f>RANK(E167,E7:E399,0)</f>
        <v>116</v>
      </c>
      <c r="H167" s="9">
        <f>RANK(F167,F7:F399,0)</f>
        <v>206</v>
      </c>
    </row>
    <row r="168" ht="23.2" customHeight="1" spans="1:8">
      <c r="A168" s="9" t="s">
        <v>387</v>
      </c>
      <c r="B168" s="9" t="s">
        <v>388</v>
      </c>
      <c r="C168" s="10">
        <v>3.50675361524065</v>
      </c>
      <c r="D168" s="10">
        <v>2.02049281458939</v>
      </c>
      <c r="E168" s="10">
        <f>(C168)/(E2+100)*100</f>
        <v>3.4933913931618</v>
      </c>
      <c r="F168" s="10">
        <f>(D168)/(F2+100)*100</f>
        <v>2.04415389593483</v>
      </c>
      <c r="G168" s="9">
        <f>RANK(E168,E7:E399,0)</f>
        <v>232</v>
      </c>
      <c r="H168" s="9">
        <f>RANK(F168,F7:F399,0)</f>
        <v>172</v>
      </c>
    </row>
    <row r="169" ht="23.2" customHeight="1" spans="1:8">
      <c r="A169" s="9" t="s">
        <v>389</v>
      </c>
      <c r="B169" s="9" t="s">
        <v>390</v>
      </c>
      <c r="C169" s="10">
        <v>96.9599682730032</v>
      </c>
      <c r="D169" s="10">
        <v>-8.8399118062885</v>
      </c>
      <c r="E169" s="10">
        <f>(C169)/(E2+100)*100</f>
        <v>96.5905095738831</v>
      </c>
      <c r="F169" s="10">
        <f>(D169)/(F2+100)*100</f>
        <v>-8.94343203205959</v>
      </c>
      <c r="G169" s="9">
        <f>RANK(E169,E7:E399,0)</f>
        <v>4</v>
      </c>
      <c r="H169" s="9">
        <f>RANK(F169,F7:F399,0)</f>
        <v>359</v>
      </c>
    </row>
    <row r="170" ht="23.2" customHeight="1" spans="1:8">
      <c r="A170" s="9" t="s">
        <v>391</v>
      </c>
      <c r="B170" s="9" t="s">
        <v>392</v>
      </c>
      <c r="C170" s="10">
        <v>-7.57429153088158</v>
      </c>
      <c r="D170" s="10">
        <v>0.481359925944629</v>
      </c>
      <c r="E170" s="10">
        <f>(C170)/(E2+100)*100</f>
        <v>-7.54543026013656</v>
      </c>
      <c r="F170" s="10">
        <f>(D170)/(F2+100)*100</f>
        <v>0.486996915238515</v>
      </c>
      <c r="G170" s="9">
        <f>RANK(E170,E7:E399,0)</f>
        <v>336</v>
      </c>
      <c r="H170" s="9">
        <f>RANK(F170,F7:F399,0)</f>
        <v>244</v>
      </c>
    </row>
    <row r="171" ht="23.2" customHeight="1" spans="1:8">
      <c r="A171" s="9" t="s">
        <v>393</v>
      </c>
      <c r="B171" s="9" t="s">
        <v>394</v>
      </c>
      <c r="C171" s="10">
        <v>4.51431349726696</v>
      </c>
      <c r="D171" s="10">
        <v>2.31789989903361</v>
      </c>
      <c r="E171" s="10">
        <f>(C171)/(E2+100)*100</f>
        <v>4.49711204369981</v>
      </c>
      <c r="F171" s="10">
        <f>(D171)/(F2+100)*100</f>
        <v>2.34504378079633</v>
      </c>
      <c r="G171" s="9">
        <f>RANK(E171,E7:E399,0)</f>
        <v>223</v>
      </c>
      <c r="H171" s="9">
        <f>RANK(F171,F7:F399,0)</f>
        <v>154</v>
      </c>
    </row>
    <row r="172" ht="23.2" customHeight="1" spans="1:8">
      <c r="A172" s="9" t="s">
        <v>395</v>
      </c>
      <c r="B172" s="9" t="s">
        <v>396</v>
      </c>
      <c r="C172" s="10">
        <v>42.7379952074192</v>
      </c>
      <c r="D172" s="10">
        <v>-2.2609585100262</v>
      </c>
      <c r="E172" s="10">
        <f>(C172)/(E2+100)*100</f>
        <v>42.5751452767357</v>
      </c>
      <c r="F172" s="10">
        <f>(D172)/(F2+100)*100</f>
        <v>-2.28743557682798</v>
      </c>
      <c r="G172" s="9">
        <f>RANK(E172,E7:E399,0)</f>
        <v>26</v>
      </c>
      <c r="H172" s="9">
        <f>RANK(F172,F7:F399,0)</f>
        <v>337</v>
      </c>
    </row>
    <row r="173" ht="23.2" customHeight="1" spans="1:8">
      <c r="A173" s="9" t="s">
        <v>397</v>
      </c>
      <c r="B173" s="9" t="s">
        <v>398</v>
      </c>
      <c r="C173" s="10">
        <v>-0.626282851278407</v>
      </c>
      <c r="D173" s="10">
        <v>4.12513352078134</v>
      </c>
      <c r="E173" s="10">
        <f>(C173)/(E2+100)*100</f>
        <v>-0.623896447367227</v>
      </c>
      <c r="F173" s="10">
        <f>(D173)/(F2+100)*100</f>
        <v>4.17344110153156</v>
      </c>
      <c r="G173" s="9">
        <f>RANK(E173,E7:E399,0)</f>
        <v>281</v>
      </c>
      <c r="H173" s="9">
        <f>RANK(F173,F7:F399,0)</f>
        <v>80</v>
      </c>
    </row>
    <row r="174" ht="23.2" customHeight="1" spans="1:8">
      <c r="A174" s="9" t="s">
        <v>399</v>
      </c>
      <c r="B174" s="9" t="s">
        <v>400</v>
      </c>
      <c r="C174" s="10">
        <v>6.28779693993283</v>
      </c>
      <c r="D174" s="10">
        <v>0.0573943795709632</v>
      </c>
      <c r="E174" s="10">
        <f>(C174)/(E2+100)*100</f>
        <v>6.26383776049893</v>
      </c>
      <c r="F174" s="10">
        <f>(D174)/(F2+100)*100</f>
        <v>0.0580664993003649</v>
      </c>
      <c r="G174" s="9">
        <f>RANK(E174,E7:E399,0)</f>
        <v>207</v>
      </c>
      <c r="H174" s="9">
        <f>RANK(F174,F7:F399,0)</f>
        <v>267</v>
      </c>
    </row>
    <row r="175" ht="23.2" customHeight="1" spans="1:8">
      <c r="A175" s="9" t="s">
        <v>401</v>
      </c>
      <c r="B175" s="9" t="s">
        <v>402</v>
      </c>
      <c r="C175" s="10">
        <v>5.18088591368751</v>
      </c>
      <c r="D175" s="10">
        <v>2.25919463830731</v>
      </c>
      <c r="E175" s="10">
        <f>(C175)/(E2+100)*100</f>
        <v>5.16114453583793</v>
      </c>
      <c r="F175" s="10">
        <f>(D175)/(F2+100)*100</f>
        <v>2.28565104920182</v>
      </c>
      <c r="G175" s="9">
        <f>RANK(E175,E7:E399,0)</f>
        <v>216</v>
      </c>
      <c r="H175" s="9">
        <f>RANK(F175,F7:F399,0)</f>
        <v>155</v>
      </c>
    </row>
    <row r="176" ht="23.2" customHeight="1" spans="1:8">
      <c r="A176" s="9" t="s">
        <v>403</v>
      </c>
      <c r="B176" s="9" t="s">
        <v>404</v>
      </c>
      <c r="C176" s="10">
        <v>4.50111363125525</v>
      </c>
      <c r="D176" s="10">
        <v>5.54406732789329</v>
      </c>
      <c r="E176" s="10">
        <f>(C176)/(E2+100)*100</f>
        <v>4.48396247478918</v>
      </c>
      <c r="F176" s="10">
        <f>(D176)/(F2+100)*100</f>
        <v>5.6089914033875</v>
      </c>
      <c r="G176" s="9">
        <f>RANK(E176,E7:E399,0)</f>
        <v>224</v>
      </c>
      <c r="H176" s="9">
        <f>RANK(F176,F7:F399,0)</f>
        <v>25</v>
      </c>
    </row>
    <row r="177" ht="23.2" customHeight="1" spans="1:8">
      <c r="A177" s="9" t="s">
        <v>405</v>
      </c>
      <c r="B177" s="9" t="s">
        <v>406</v>
      </c>
      <c r="C177" s="10">
        <v>30.6863729238305</v>
      </c>
      <c r="D177" s="10">
        <v>2.16102803270204</v>
      </c>
      <c r="E177" s="10">
        <f>(C177)/(E2+100)*100</f>
        <v>30.5694447974801</v>
      </c>
      <c r="F177" s="10">
        <f>(D177)/(F2+100)*100</f>
        <v>2.1863348586914</v>
      </c>
      <c r="G177" s="9">
        <f>RANK(E177,E7:E399,0)</f>
        <v>52</v>
      </c>
      <c r="H177" s="9">
        <f>RANK(F177,F7:F399,0)</f>
        <v>162</v>
      </c>
    </row>
    <row r="178" ht="23.2" customHeight="1" spans="1:8">
      <c r="A178" s="9" t="s">
        <v>407</v>
      </c>
      <c r="B178" s="9" t="s">
        <v>408</v>
      </c>
      <c r="C178" s="10">
        <v>11.5758809569335</v>
      </c>
      <c r="D178" s="10">
        <v>0.316012478700759</v>
      </c>
      <c r="E178" s="10">
        <f>(C178)/(E2+100)*100</f>
        <v>11.5317719293039</v>
      </c>
      <c r="F178" s="10">
        <f>(D178)/(F2+100)*100</f>
        <v>0.319713158510518</v>
      </c>
      <c r="G178" s="9">
        <f>RANK(E178,E7:E399,0)</f>
        <v>148</v>
      </c>
      <c r="H178" s="9">
        <f>RANK(F178,F7:F399,0)</f>
        <v>250</v>
      </c>
    </row>
    <row r="179" ht="23.2" customHeight="1" spans="1:8">
      <c r="A179" s="9" t="s">
        <v>409</v>
      </c>
      <c r="B179" s="9" t="s">
        <v>410</v>
      </c>
      <c r="C179" s="10">
        <v>50.5396417714044</v>
      </c>
      <c r="D179" s="10">
        <v>2.16621744486946</v>
      </c>
      <c r="E179" s="10">
        <f>(C179)/(E2+100)*100</f>
        <v>50.3470642506456</v>
      </c>
      <c r="F179" s="10">
        <f>(D179)/(F2+100)*100</f>
        <v>2.19158504172746</v>
      </c>
      <c r="G179" s="9">
        <f>RANK(E179,E7:E399,0)</f>
        <v>15</v>
      </c>
      <c r="H179" s="9">
        <f>RANK(F179,F7:F399,0)</f>
        <v>161</v>
      </c>
    </row>
    <row r="180" ht="23.2" customHeight="1" spans="1:8">
      <c r="A180" s="9" t="s">
        <v>411</v>
      </c>
      <c r="B180" s="9" t="s">
        <v>412</v>
      </c>
      <c r="C180" s="10">
        <v>12.7334737686829</v>
      </c>
      <c r="D180" s="10">
        <v>3.52819794756527</v>
      </c>
      <c r="E180" s="10">
        <f>(C180)/(E2+100)*100</f>
        <v>12.6849538203202</v>
      </c>
      <c r="F180" s="10">
        <f>(D180)/(F2+100)*100</f>
        <v>3.56951508467033</v>
      </c>
      <c r="G180" s="9">
        <f>RANK(E180,E7:E399,0)</f>
        <v>137</v>
      </c>
      <c r="H180" s="9">
        <f>RANK(F180,F7:F399,0)</f>
        <v>113</v>
      </c>
    </row>
    <row r="181" ht="23.2" customHeight="1" spans="1:8">
      <c r="A181" s="9" t="s">
        <v>413</v>
      </c>
      <c r="B181" s="9" t="s">
        <v>414</v>
      </c>
      <c r="C181" s="10">
        <v>12.8790139887171</v>
      </c>
      <c r="D181" s="10">
        <v>0.85377795652859</v>
      </c>
      <c r="E181" s="10">
        <f>(C181)/(E2+100)*100</f>
        <v>12.8299394702434</v>
      </c>
      <c r="F181" s="10">
        <f>(D181)/(F2+100)*100</f>
        <v>0.863776165645942</v>
      </c>
      <c r="G181" s="9">
        <f>RANK(E181,E7:E399,0)</f>
        <v>135</v>
      </c>
      <c r="H181" s="9">
        <f>RANK(F181,F7:F399,0)</f>
        <v>226</v>
      </c>
    </row>
    <row r="182" ht="23.2" customHeight="1" spans="1:8">
      <c r="A182" s="9" t="s">
        <v>415</v>
      </c>
      <c r="B182" s="9" t="s">
        <v>416</v>
      </c>
      <c r="C182" s="10">
        <v>-12.3022464573334</v>
      </c>
      <c r="D182" s="10">
        <v>2.59958989112905</v>
      </c>
      <c r="E182" s="10">
        <f>(C182)/(E2+100)*100</f>
        <v>-12.2553696683519</v>
      </c>
      <c r="F182" s="10">
        <f>(D182)/(F2+100)*100</f>
        <v>2.63003251751934</v>
      </c>
      <c r="G182" s="9">
        <f>RANK(E182,E7:E399,0)</f>
        <v>351</v>
      </c>
      <c r="H182" s="9">
        <f>RANK(F182,F7:F399,0)</f>
        <v>147</v>
      </c>
    </row>
    <row r="183" ht="23.2" customHeight="1" spans="1:8">
      <c r="A183" s="9" t="s">
        <v>417</v>
      </c>
      <c r="B183" s="9" t="s">
        <v>418</v>
      </c>
      <c r="C183" s="10">
        <v>9.01069795578032</v>
      </c>
      <c r="D183" s="10">
        <v>0.231503520156334</v>
      </c>
      <c r="E183" s="10">
        <f>(C183)/(E2+100)*100</f>
        <v>8.97636336590574</v>
      </c>
      <c r="F183" s="10">
        <f>(D183)/(F2+100)*100</f>
        <v>0.234214553614421</v>
      </c>
      <c r="G183" s="9">
        <f>RANK(E183,E7:E399,0)</f>
        <v>175</v>
      </c>
      <c r="H183" s="9">
        <f>RANK(F183,F7:F399,0)</f>
        <v>255</v>
      </c>
    </row>
    <row r="184" ht="23.2" customHeight="1" spans="1:8">
      <c r="A184" s="9" t="s">
        <v>419</v>
      </c>
      <c r="B184" s="9" t="s">
        <v>420</v>
      </c>
      <c r="C184" s="10">
        <v>3.74327087593373</v>
      </c>
      <c r="D184" s="10">
        <v>2.65515959862906</v>
      </c>
      <c r="E184" s="10">
        <f>(C184)/(E2+100)*100</f>
        <v>3.72900742254251</v>
      </c>
      <c r="F184" s="10">
        <f>(D184)/(F2+100)*100</f>
        <v>2.68625297683594</v>
      </c>
      <c r="G184" s="9">
        <f>RANK(E184,E7:E399,0)</f>
        <v>228</v>
      </c>
      <c r="H184" s="9">
        <f>RANK(F184,F7:F399,0)</f>
        <v>145</v>
      </c>
    </row>
    <row r="185" ht="23.2" customHeight="1" spans="1:8">
      <c r="A185" s="9" t="s">
        <v>421</v>
      </c>
      <c r="B185" s="9" t="s">
        <v>422</v>
      </c>
      <c r="C185" s="10">
        <v>-0.955105284068334</v>
      </c>
      <c r="D185" s="10">
        <v>-2.04941220846168</v>
      </c>
      <c r="E185" s="10">
        <f>(C185)/(E2+100)*100</f>
        <v>-0.951465926897949</v>
      </c>
      <c r="F185" s="10">
        <f>(D185)/(F2+100)*100</f>
        <v>-2.07341195180381</v>
      </c>
      <c r="G185" s="9">
        <f>RANK(E185,E7:E399,0)</f>
        <v>289</v>
      </c>
      <c r="H185" s="9">
        <f>RANK(F185,F7:F399,0)</f>
        <v>331</v>
      </c>
    </row>
    <row r="186" ht="23.2" customHeight="1" spans="1:8">
      <c r="A186" s="9" t="s">
        <v>423</v>
      </c>
      <c r="B186" s="9" t="s">
        <v>424</v>
      </c>
      <c r="C186" s="10">
        <v>15.0892673389586</v>
      </c>
      <c r="D186" s="10">
        <v>3.85050634013289</v>
      </c>
      <c r="E186" s="10">
        <f>(C186)/(E2+100)*100</f>
        <v>15.031770815589</v>
      </c>
      <c r="F186" s="10">
        <f>(D186)/(F2+100)*100</f>
        <v>3.8955978856594</v>
      </c>
      <c r="G186" s="9">
        <f>RANK(E186,E7:E399,0)</f>
        <v>118</v>
      </c>
      <c r="H186" s="9">
        <f>RANK(F186,F7:F399,0)</f>
        <v>95</v>
      </c>
    </row>
    <row r="187" ht="23.2" customHeight="1" spans="1:8">
      <c r="A187" s="9" t="s">
        <v>425</v>
      </c>
      <c r="B187" s="9" t="s">
        <v>426</v>
      </c>
      <c r="C187" s="10">
        <v>10.8748181995167</v>
      </c>
      <c r="D187" s="10">
        <v>-0.467760506620617</v>
      </c>
      <c r="E187" s="10">
        <f>(C187)/(E2+100)*100</f>
        <v>10.8333805190314</v>
      </c>
      <c r="F187" s="10">
        <f>(D187)/(F2+100)*100</f>
        <v>-0.473238239239818</v>
      </c>
      <c r="G187" s="9">
        <f>RANK(E187,E7:E399,0)</f>
        <v>155</v>
      </c>
      <c r="H187" s="9">
        <f>RANK(F187,F7:F399,0)</f>
        <v>294</v>
      </c>
    </row>
    <row r="188" ht="23.2" customHeight="1" spans="1:8">
      <c r="A188" s="9" t="s">
        <v>427</v>
      </c>
      <c r="B188" s="9" t="s">
        <v>428</v>
      </c>
      <c r="C188" s="10">
        <v>13.6231456196029</v>
      </c>
      <c r="D188" s="10">
        <v>2.23396908038039</v>
      </c>
      <c r="E188" s="10">
        <f>(C188)/(E2+100)*100</f>
        <v>13.5712356432674</v>
      </c>
      <c r="F188" s="10">
        <f>(D188)/(F2+100)*100</f>
        <v>2.26013008612732</v>
      </c>
      <c r="G188" s="9">
        <f>RANK(E188,E7:E399,0)</f>
        <v>131</v>
      </c>
      <c r="H188" s="9">
        <f>RANK(F188,F7:F399,0)</f>
        <v>159</v>
      </c>
    </row>
    <row r="189" ht="23.2" customHeight="1" spans="1:8">
      <c r="A189" s="9" t="s">
        <v>429</v>
      </c>
      <c r="B189" s="9" t="s">
        <v>430</v>
      </c>
      <c r="C189" s="10">
        <v>10.7712716032388</v>
      </c>
      <c r="D189" s="10">
        <v>4.88062088986314</v>
      </c>
      <c r="E189" s="10">
        <f>(C189)/(E2+100)*100</f>
        <v>10.7302284793054</v>
      </c>
      <c r="F189" s="10">
        <f>(D189)/(F2+100)*100</f>
        <v>4.93777564293005</v>
      </c>
      <c r="G189" s="9">
        <f>RANK(E189,E7:E399,0)</f>
        <v>157</v>
      </c>
      <c r="H189" s="9">
        <f>RANK(F189,F7:F399,0)</f>
        <v>41</v>
      </c>
    </row>
    <row r="190" ht="23.2" customHeight="1" spans="1:8">
      <c r="A190" s="9" t="s">
        <v>431</v>
      </c>
      <c r="B190" s="9" t="s">
        <v>432</v>
      </c>
      <c r="C190" s="10">
        <v>10.4703782784665</v>
      </c>
      <c r="D190" s="10">
        <v>4.56862745098039</v>
      </c>
      <c r="E190" s="10">
        <f>(C190)/(E2+100)*100</f>
        <v>10.4304816860175</v>
      </c>
      <c r="F190" s="10">
        <f>(D190)/(F2+100)*100</f>
        <v>4.62212858940272</v>
      </c>
      <c r="G190" s="9">
        <f>RANK(E190,E7:E399,0)</f>
        <v>158</v>
      </c>
      <c r="H190" s="9">
        <f>RANK(F190,F7:F399,0)</f>
        <v>56</v>
      </c>
    </row>
    <row r="191" ht="23.2" customHeight="1" spans="1:8">
      <c r="A191" s="9" t="s">
        <v>433</v>
      </c>
      <c r="B191" s="9" t="s">
        <v>434</v>
      </c>
      <c r="C191" s="10">
        <v>-1.62112750489195</v>
      </c>
      <c r="D191" s="10">
        <v>0.607636353013346</v>
      </c>
      <c r="E191" s="10">
        <f>(C191)/(E2+100)*100</f>
        <v>-1.61495031991826</v>
      </c>
      <c r="F191" s="10">
        <f>(D191)/(F2+100)*100</f>
        <v>0.614752108671215</v>
      </c>
      <c r="G191" s="9">
        <f>RANK(E191,E7:E399,0)</f>
        <v>296</v>
      </c>
      <c r="H191" s="9">
        <f>RANK(F191,F7:F399,0)</f>
        <v>237</v>
      </c>
    </row>
    <row r="192" ht="23.2" customHeight="1" spans="1:8">
      <c r="A192" s="9" t="s">
        <v>435</v>
      </c>
      <c r="B192" s="9" t="s">
        <v>436</v>
      </c>
      <c r="C192" s="10">
        <v>4.54151343917243</v>
      </c>
      <c r="D192" s="10">
        <v>-0.613008669287984</v>
      </c>
      <c r="E192" s="10">
        <f>(C192)/(E2+100)*100</f>
        <v>4.52420834226327</v>
      </c>
      <c r="F192" s="10">
        <f>(D192)/(F2+100)*100</f>
        <v>-0.620187337722118</v>
      </c>
      <c r="G192" s="9">
        <f>RANK(E192,E7:E399,0)</f>
        <v>222</v>
      </c>
      <c r="H192" s="9">
        <f>RANK(F192,F7:F399,0)</f>
        <v>302</v>
      </c>
    </row>
    <row r="193" ht="23.2" customHeight="1" spans="1:8">
      <c r="A193" s="9" t="s">
        <v>437</v>
      </c>
      <c r="B193" s="9" t="s">
        <v>438</v>
      </c>
      <c r="C193" s="10">
        <v>2.39687121705932</v>
      </c>
      <c r="D193" s="10">
        <v>1.16190283438056</v>
      </c>
      <c r="E193" s="10">
        <f>(C193)/(E2+100)*100</f>
        <v>2.38773811875508</v>
      </c>
      <c r="F193" s="10">
        <f>(D193)/(F2+100)*100</f>
        <v>1.17550935516661</v>
      </c>
      <c r="G193" s="9">
        <f>RANK(E193,E7:E399,0)</f>
        <v>245</v>
      </c>
      <c r="H193" s="9">
        <f>RANK(F193,F7:F399,0)</f>
        <v>212</v>
      </c>
    </row>
    <row r="194" ht="23.2" customHeight="1" spans="1:8">
      <c r="A194" s="9" t="s">
        <v>439</v>
      </c>
      <c r="B194" s="9" t="s">
        <v>440</v>
      </c>
      <c r="C194" s="10">
        <v>2.8785468725948</v>
      </c>
      <c r="D194" s="10">
        <v>-0.645843312796282</v>
      </c>
      <c r="E194" s="10">
        <f>(C194)/(E2+100)*100</f>
        <v>2.86757838527114</v>
      </c>
      <c r="F194" s="10">
        <f>(D194)/(F2+100)*100</f>
        <v>-0.653406492952203</v>
      </c>
      <c r="G194" s="9">
        <f>RANK(E194,E7:E399,0)</f>
        <v>237</v>
      </c>
      <c r="H194" s="9">
        <f>RANK(F194,F7:F399,0)</f>
        <v>304</v>
      </c>
    </row>
    <row r="195" ht="23.2" customHeight="1" spans="1:8">
      <c r="A195" s="9" t="s">
        <v>441</v>
      </c>
      <c r="B195" s="9" t="s">
        <v>442</v>
      </c>
      <c r="C195" s="10">
        <v>19.666318762279</v>
      </c>
      <c r="D195" s="10">
        <v>6.55468846096023</v>
      </c>
      <c r="E195" s="10">
        <f>(C195)/(E2+100)*100</f>
        <v>19.5913817271725</v>
      </c>
      <c r="F195" s="10">
        <f>(D195)/(F2+100)*100</f>
        <v>6.63144746537191</v>
      </c>
      <c r="G195" s="9">
        <f>RANK(E195,E7:E399,0)</f>
        <v>90</v>
      </c>
      <c r="H195" s="9">
        <f>RANK(F195,F7:F399,0)</f>
        <v>9</v>
      </c>
    </row>
    <row r="196" ht="23.2" customHeight="1" spans="1:8">
      <c r="A196" s="9" t="s">
        <v>443</v>
      </c>
      <c r="B196" s="9" t="s">
        <v>444</v>
      </c>
      <c r="C196" s="10">
        <v>44.4330618160012</v>
      </c>
      <c r="D196" s="10">
        <v>3.52392664406133</v>
      </c>
      <c r="E196" s="10">
        <f>(C196)/(E2+100)*100</f>
        <v>44.2637529609257</v>
      </c>
      <c r="F196" s="10">
        <f>(D196)/(F2+100)*100</f>
        <v>3.5651937618548</v>
      </c>
      <c r="G196" s="9">
        <f>RANK(E196,E7:E399,0)</f>
        <v>23</v>
      </c>
      <c r="H196" s="9">
        <f>RANK(F196,F7:F399,0)</f>
        <v>114</v>
      </c>
    </row>
    <row r="197" ht="23.2" customHeight="1" spans="1:8">
      <c r="A197" s="9" t="s">
        <v>445</v>
      </c>
      <c r="B197" s="9" t="s">
        <v>446</v>
      </c>
      <c r="C197" s="10">
        <v>-1.0129188173166</v>
      </c>
      <c r="D197" s="10">
        <v>0.250796960219971</v>
      </c>
      <c r="E197" s="10">
        <f>(C197)/(E2+100)*100</f>
        <v>-1.00905916600662</v>
      </c>
      <c r="F197" s="10">
        <f>(D197)/(F2+100)*100</f>
        <v>0.253733930465105</v>
      </c>
      <c r="G197" s="9">
        <f>RANK(E197,E7:E399,0)</f>
        <v>290</v>
      </c>
      <c r="H197" s="9">
        <f>RANK(F197,F7:F399,0)</f>
        <v>254</v>
      </c>
    </row>
    <row r="198" ht="23.2" customHeight="1" spans="1:8">
      <c r="A198" s="9" t="s">
        <v>447</v>
      </c>
      <c r="B198" s="9" t="s">
        <v>448</v>
      </c>
      <c r="C198" s="10">
        <v>11.8614354975667</v>
      </c>
      <c r="D198" s="10">
        <v>3.79287850419785</v>
      </c>
      <c r="E198" s="10">
        <f>(C198)/(E2+100)*100</f>
        <v>11.8162383857413</v>
      </c>
      <c r="F198" s="10">
        <f>(D198)/(F2+100)*100</f>
        <v>3.83729519609263</v>
      </c>
      <c r="G198" s="9">
        <f>RANK(E198,E7:E399,0)</f>
        <v>146</v>
      </c>
      <c r="H198" s="9">
        <f>RANK(F198,F7:F399,0)</f>
        <v>97</v>
      </c>
    </row>
    <row r="199" ht="23.2" customHeight="1" spans="1:8">
      <c r="A199" s="9" t="s">
        <v>449</v>
      </c>
      <c r="B199" s="9" t="s">
        <v>450</v>
      </c>
      <c r="C199" s="10">
        <v>-0.142179132165653</v>
      </c>
      <c r="D199" s="10">
        <v>0.858201810771642</v>
      </c>
      <c r="E199" s="10">
        <f>(C199)/(E2+100)*100</f>
        <v>-0.141637369228354</v>
      </c>
      <c r="F199" s="10">
        <f>(D199)/(F2+100)*100</f>
        <v>0.868251825653582</v>
      </c>
      <c r="G199" s="9">
        <f>RANK(E199,E7:E399,0)</f>
        <v>274</v>
      </c>
      <c r="H199" s="9">
        <f>RANK(F199,F7:F399,0)</f>
        <v>225</v>
      </c>
    </row>
    <row r="200" ht="23.2" customHeight="1" spans="1:8">
      <c r="A200" s="9" t="s">
        <v>451</v>
      </c>
      <c r="B200" s="9" t="s">
        <v>452</v>
      </c>
      <c r="C200" s="10">
        <v>5.49907900632249</v>
      </c>
      <c r="D200" s="10">
        <v>3.73902231273068</v>
      </c>
      <c r="E200" s="10">
        <f>(C200)/(E2+100)*100</f>
        <v>5.47812517751848</v>
      </c>
      <c r="F200" s="10">
        <f>(D200)/(F2+100)*100</f>
        <v>3.78280831902338</v>
      </c>
      <c r="G200" s="9">
        <f>RANK(E200,E7:E399,0)</f>
        <v>212</v>
      </c>
      <c r="H200" s="9">
        <f>RANK(F200,F7:F399,0)</f>
        <v>103</v>
      </c>
    </row>
    <row r="201" ht="23.2" customHeight="1" spans="1:8">
      <c r="A201" s="9" t="s">
        <v>453</v>
      </c>
      <c r="B201" s="9" t="s">
        <v>454</v>
      </c>
      <c r="C201" s="10">
        <v>2.47816179263198</v>
      </c>
      <c r="D201" s="10">
        <v>7.79824658750416</v>
      </c>
      <c r="E201" s="10">
        <f>(C201)/(E2+100)*100</f>
        <v>2.46871894267624</v>
      </c>
      <c r="F201" s="10">
        <f>(D201)/(F2+100)*100</f>
        <v>7.88956834105184</v>
      </c>
      <c r="G201" s="9">
        <f>RANK(E201,E7:E399,0)</f>
        <v>243</v>
      </c>
      <c r="H201" s="9">
        <f>RANK(F201,F7:F399,0)</f>
        <v>4</v>
      </c>
    </row>
    <row r="202" ht="23.2" customHeight="1" spans="1:8">
      <c r="A202" s="9" t="s">
        <v>455</v>
      </c>
      <c r="B202" s="9" t="s">
        <v>456</v>
      </c>
      <c r="C202" s="10">
        <v>16.4381767816671</v>
      </c>
      <c r="D202" s="10">
        <v>4.63362751753791</v>
      </c>
      <c r="E202" s="10">
        <f>(C202)/(E2+100)*100</f>
        <v>16.3755403398671</v>
      </c>
      <c r="F202" s="10">
        <f>(D202)/(F2+100)*100</f>
        <v>4.68788984246444</v>
      </c>
      <c r="G202" s="9">
        <f>RANK(E202,E7:E399,0)</f>
        <v>104</v>
      </c>
      <c r="H202" s="9">
        <f>RANK(F202,F7:F399,0)</f>
        <v>54</v>
      </c>
    </row>
    <row r="203" ht="23.2" customHeight="1" spans="1:8">
      <c r="A203" s="9" t="s">
        <v>457</v>
      </c>
      <c r="B203" s="9" t="s">
        <v>458</v>
      </c>
      <c r="C203" s="10">
        <v>7.04206008583691</v>
      </c>
      <c r="D203" s="10">
        <v>0.131684599325508</v>
      </c>
      <c r="E203" s="10">
        <f>(C203)/(E2+100)*100</f>
        <v>7.01522684316181</v>
      </c>
      <c r="F203" s="10">
        <f>(D203)/(F2+100)*100</f>
        <v>0.133226698359013</v>
      </c>
      <c r="G203" s="9">
        <f>RANK(E203,E7:E399,0)</f>
        <v>194</v>
      </c>
      <c r="H203" s="9">
        <f>RANK(F203,F7:F399,0)</f>
        <v>263</v>
      </c>
    </row>
    <row r="204" ht="23.2" customHeight="1" spans="1:8">
      <c r="A204" s="9" t="s">
        <v>459</v>
      </c>
      <c r="B204" s="9" t="s">
        <v>460</v>
      </c>
      <c r="C204" s="10">
        <v>7.17083236823818</v>
      </c>
      <c r="D204" s="10">
        <v>1.71061440233411</v>
      </c>
      <c r="E204" s="10">
        <f>(C204)/(E2+100)*100</f>
        <v>7.14350844842296</v>
      </c>
      <c r="F204" s="10">
        <f>(D204)/(F2+100)*100</f>
        <v>1.73064663715923</v>
      </c>
      <c r="G204" s="9">
        <f>RANK(E204,E7:E399,0)</f>
        <v>192</v>
      </c>
      <c r="H204" s="9">
        <f>RANK(F204,F7:F399,0)</f>
        <v>191</v>
      </c>
    </row>
    <row r="205" ht="23.2" customHeight="1" spans="1:8">
      <c r="A205" s="9" t="s">
        <v>461</v>
      </c>
      <c r="B205" s="9" t="s">
        <v>462</v>
      </c>
      <c r="C205" s="10">
        <v>52.1127694126225</v>
      </c>
      <c r="D205" s="10">
        <v>-7.22053769961592</v>
      </c>
      <c r="E205" s="10">
        <f>(C205)/(E2+100)*100</f>
        <v>51.9141976067766</v>
      </c>
      <c r="F205" s="10">
        <f>(D205)/(F2+100)*100</f>
        <v>-7.30509416457083</v>
      </c>
      <c r="G205" s="9">
        <f>RANK(E205,E7:E399,0)</f>
        <v>14</v>
      </c>
      <c r="H205" s="9">
        <f>RANK(F205,F7:F399,0)</f>
        <v>356</v>
      </c>
    </row>
    <row r="206" ht="23.2" customHeight="1" spans="1:8">
      <c r="A206" s="9" t="s">
        <v>463</v>
      </c>
      <c r="B206" s="9" t="s">
        <v>464</v>
      </c>
      <c r="C206" s="10">
        <v>-2.86274722493402</v>
      </c>
      <c r="D206" s="10">
        <v>2.07840566906993</v>
      </c>
      <c r="E206" s="10">
        <f>(C206)/(E2+100)*100</f>
        <v>-2.85183894098475</v>
      </c>
      <c r="F206" s="10">
        <f>(D206)/(F2+100)*100</f>
        <v>2.10274494177093</v>
      </c>
      <c r="G206" s="9">
        <f>RANK(E206,E7:E399,0)</f>
        <v>309</v>
      </c>
      <c r="H206" s="9">
        <f>RANK(F206,F7:F399,0)</f>
        <v>168</v>
      </c>
    </row>
    <row r="207" ht="23.2" customHeight="1" spans="1:8">
      <c r="A207" s="9" t="s">
        <v>465</v>
      </c>
      <c r="B207" s="9" t="s">
        <v>466</v>
      </c>
      <c r="C207" s="10">
        <v>12.7547123321424</v>
      </c>
      <c r="D207" s="10">
        <v>1.53991235369168</v>
      </c>
      <c r="E207" s="10">
        <f>(C207)/(E2+100)*100</f>
        <v>12.7061114558239</v>
      </c>
      <c r="F207" s="10">
        <f>(D207)/(F2+100)*100</f>
        <v>1.55794557370735</v>
      </c>
      <c r="G207" s="9">
        <f>RANK(E207,E7:E399,0)</f>
        <v>136</v>
      </c>
      <c r="H207" s="9">
        <f>RANK(F207,F7:F399,0)</f>
        <v>199</v>
      </c>
    </row>
    <row r="208" ht="23.2" customHeight="1" spans="1:8">
      <c r="A208" s="9" t="s">
        <v>467</v>
      </c>
      <c r="B208" s="9" t="s">
        <v>468</v>
      </c>
      <c r="C208" s="10">
        <v>5.33375198254555</v>
      </c>
      <c r="D208" s="10">
        <v>3.78626220639214</v>
      </c>
      <c r="E208" s="10">
        <f>(C208)/(E2+100)*100</f>
        <v>5.3134281199866</v>
      </c>
      <c r="F208" s="10">
        <f>(D208)/(F2+100)*100</f>
        <v>3.83060141780322</v>
      </c>
      <c r="G208" s="9">
        <f>RANK(E208,E7:E399,0)</f>
        <v>214</v>
      </c>
      <c r="H208" s="9">
        <f>RANK(F208,F7:F399,0)</f>
        <v>101</v>
      </c>
    </row>
    <row r="209" ht="23.2" customHeight="1" spans="1:8">
      <c r="A209" s="9" t="s">
        <v>469</v>
      </c>
      <c r="B209" s="9" t="s">
        <v>470</v>
      </c>
      <c r="C209" s="10">
        <v>19.0193384449467</v>
      </c>
      <c r="D209" s="10">
        <v>2.56792198202327</v>
      </c>
      <c r="E209" s="10">
        <f>(C209)/(E2+100)*100</f>
        <v>18.9468666798961</v>
      </c>
      <c r="F209" s="10">
        <f>(D209)/(F2+100)*100</f>
        <v>2.59799375979287</v>
      </c>
      <c r="G209" s="9">
        <f>RANK(E209,E7:E399,0)</f>
        <v>92</v>
      </c>
      <c r="H209" s="9">
        <f>RANK(F209,F7:F399,0)</f>
        <v>148</v>
      </c>
    </row>
    <row r="210" ht="23.2" customHeight="1" spans="1:8">
      <c r="A210" s="9" t="s">
        <v>471</v>
      </c>
      <c r="B210" s="9" t="s">
        <v>472</v>
      </c>
      <c r="C210" s="10">
        <v>-15.8079618089092</v>
      </c>
      <c r="D210" s="10">
        <v>2.35019164251659</v>
      </c>
      <c r="E210" s="10">
        <f>(C210)/(E2+100)*100</f>
        <v>-15.7477267540749</v>
      </c>
      <c r="F210" s="10">
        <f>(D210)/(F2+100)*100</f>
        <v>2.37771367834341</v>
      </c>
      <c r="G210" s="9">
        <f>RANK(E210,E7:E399,0)</f>
        <v>354</v>
      </c>
      <c r="H210" s="9">
        <f>RANK(F210,F7:F399,0)</f>
        <v>152</v>
      </c>
    </row>
    <row r="211" ht="23.2" customHeight="1" spans="1:8">
      <c r="A211" s="9" t="s">
        <v>473</v>
      </c>
      <c r="B211" s="9" t="s">
        <v>474</v>
      </c>
      <c r="C211" s="10">
        <v>1.80075515538774</v>
      </c>
      <c r="D211" s="10">
        <v>2.32359492247475</v>
      </c>
      <c r="E211" s="10">
        <f>(C211)/(E2+100)*100</f>
        <v>1.79389351270166</v>
      </c>
      <c r="F211" s="10">
        <f>(D211)/(F2+100)*100</f>
        <v>2.35080549609202</v>
      </c>
      <c r="G211" s="9">
        <f>RANK(E211,E7:E399,0)</f>
        <v>255</v>
      </c>
      <c r="H211" s="9">
        <f>RANK(F211,F7:F399,0)</f>
        <v>153</v>
      </c>
    </row>
    <row r="212" ht="23.2" customHeight="1" spans="1:8">
      <c r="A212" s="9" t="s">
        <v>475</v>
      </c>
      <c r="B212" s="9" t="s">
        <v>476</v>
      </c>
      <c r="C212" s="10">
        <v>6.65954123160405</v>
      </c>
      <c r="D212" s="10">
        <v>-0.0475120385232751</v>
      </c>
      <c r="E212" s="10">
        <f>(C212)/(E2+100)*100</f>
        <v>6.63416554838149</v>
      </c>
      <c r="F212" s="10">
        <f>(D212)/(F2+100)*100</f>
        <v>-0.0480684306075575</v>
      </c>
      <c r="G212" s="9">
        <f>RANK(E212,E7:E399,0)</f>
        <v>199</v>
      </c>
      <c r="H212" s="9">
        <f>RANK(F212,F7:F399,0)</f>
        <v>268</v>
      </c>
    </row>
    <row r="213" ht="23.2" customHeight="1" spans="1:8">
      <c r="A213" s="9" t="s">
        <v>477</v>
      </c>
      <c r="B213" s="9" t="s">
        <v>478</v>
      </c>
      <c r="C213" s="10">
        <v>14.1036617788873</v>
      </c>
      <c r="D213" s="10">
        <v>3.42951441082282</v>
      </c>
      <c r="E213" s="10">
        <f>(C213)/(E2+100)*100</f>
        <v>14.049920831706</v>
      </c>
      <c r="F213" s="10">
        <f>(D213)/(F2+100)*100</f>
        <v>3.469675909475</v>
      </c>
      <c r="G213" s="9">
        <f>RANK(E213,E7:E399,0)</f>
        <v>125</v>
      </c>
      <c r="H213" s="9">
        <f>RANK(F213,F7:F399,0)</f>
        <v>118</v>
      </c>
    </row>
    <row r="214" ht="23.2" customHeight="1" spans="1:8">
      <c r="A214" s="9" t="s">
        <v>479</v>
      </c>
      <c r="B214" s="9" t="s">
        <v>480</v>
      </c>
      <c r="C214" s="10">
        <v>2393.42319434791</v>
      </c>
      <c r="D214" s="10">
        <v>7.32545104752094</v>
      </c>
      <c r="E214" s="10">
        <f>(C214)/(E2+100)*100</f>
        <v>2384.30323447604</v>
      </c>
      <c r="F214" s="10">
        <f>(D214)/(F2+100)*100</f>
        <v>7.41123610544143</v>
      </c>
      <c r="G214" s="9">
        <f>RANK(E214,E7:E399,0)</f>
        <v>2</v>
      </c>
      <c r="H214" s="9">
        <f>RANK(F214,F7:F399,0)</f>
        <v>5</v>
      </c>
    </row>
    <row r="215" ht="23.2" customHeight="1" spans="1:8">
      <c r="A215" s="9" t="s">
        <v>481</v>
      </c>
      <c r="B215" s="9" t="s">
        <v>482</v>
      </c>
      <c r="C215" s="10">
        <v>3892.11618257261</v>
      </c>
      <c r="D215" s="10">
        <v>18.9010826041821</v>
      </c>
      <c r="E215" s="10">
        <f>(C215)/(E2+100)*100</f>
        <v>3877.2855652854</v>
      </c>
      <c r="F215" s="10">
        <f>(D215)/(F2+100)*100</f>
        <v>19.1224246697343</v>
      </c>
      <c r="G215" s="9">
        <f>RANK(E215,E7:E399,0)</f>
        <v>1</v>
      </c>
      <c r="H215" s="9">
        <f>RANK(F215,F7:F399,0)</f>
        <v>1</v>
      </c>
    </row>
    <row r="216" ht="23.2" customHeight="1" spans="1:8">
      <c r="A216" s="9" t="s">
        <v>483</v>
      </c>
      <c r="B216" s="9" t="s">
        <v>484</v>
      </c>
      <c r="C216" s="10">
        <v>-70.7624078784321</v>
      </c>
      <c r="D216" s="10">
        <v>0.223563603845297</v>
      </c>
      <c r="E216" s="10">
        <f>(C216)/(E2+100)*100</f>
        <v>-70.4927730216244</v>
      </c>
      <c r="F216" s="10">
        <f>(D216)/(F2+100)*100</f>
        <v>0.226181656519511</v>
      </c>
      <c r="G216" s="9">
        <f>RANK(E216,E7:E399,0)</f>
        <v>360</v>
      </c>
      <c r="H216" s="9">
        <f>RANK(F216,F7:F399,0)</f>
        <v>257</v>
      </c>
    </row>
    <row r="217" ht="23.2" customHeight="1" spans="1:8">
      <c r="A217" s="9" t="s">
        <v>485</v>
      </c>
      <c r="B217" s="9" t="s">
        <v>486</v>
      </c>
      <c r="C217" s="10">
        <v>18.2669885038661</v>
      </c>
      <c r="D217" s="10">
        <v>0.663942798774263</v>
      </c>
      <c r="E217" s="10">
        <f>(C217)/(E2+100)*100</f>
        <v>18.197383511933</v>
      </c>
      <c r="F217" s="10">
        <f>(D217)/(F2+100)*100</f>
        <v>0.671717933858677</v>
      </c>
      <c r="G217" s="9">
        <f>RANK(E217,E7:E399,0)</f>
        <v>94</v>
      </c>
      <c r="H217" s="9">
        <f>RANK(F217,F7:F399,0)</f>
        <v>233</v>
      </c>
    </row>
    <row r="218" ht="23.2" customHeight="1" spans="1:8">
      <c r="A218" s="9" t="s">
        <v>487</v>
      </c>
      <c r="B218" s="9" t="s">
        <v>488</v>
      </c>
      <c r="C218" s="10">
        <v>6.69505831798649</v>
      </c>
      <c r="D218" s="10">
        <v>-0.207415275524988</v>
      </c>
      <c r="E218" s="10">
        <f>(C218)/(E2+100)*100</f>
        <v>6.66954729956566</v>
      </c>
      <c r="F218" s="10">
        <f>(D218)/(F2+100)*100</f>
        <v>-0.20984422239926</v>
      </c>
      <c r="G218" s="9">
        <f>RANK(E218,E7:E399,0)</f>
        <v>198</v>
      </c>
      <c r="H218" s="9">
        <f>RANK(F218,F7:F399,0)</f>
        <v>281</v>
      </c>
    </row>
    <row r="219" ht="23.2" customHeight="1" spans="1:8">
      <c r="A219" s="9" t="s">
        <v>489</v>
      </c>
      <c r="B219" s="9" t="s">
        <v>490</v>
      </c>
      <c r="C219" s="10">
        <v>-8.42910811186866</v>
      </c>
      <c r="D219" s="10">
        <v>-2.43425148990422</v>
      </c>
      <c r="E219" s="10">
        <f>(C219)/(E2+100)*100</f>
        <v>-8.39698962654711</v>
      </c>
      <c r="F219" s="10">
        <f>(D219)/(F2+100)*100</f>
        <v>-2.46275791274424</v>
      </c>
      <c r="G219" s="9">
        <f>RANK(E219,E7:E399,0)</f>
        <v>345</v>
      </c>
      <c r="H219" s="9">
        <f>RANK(F219,F7:F399,0)</f>
        <v>338</v>
      </c>
    </row>
    <row r="220" ht="23.2" customHeight="1" spans="1:8">
      <c r="A220" s="9" t="s">
        <v>491</v>
      </c>
      <c r="B220" s="9" t="s">
        <v>492</v>
      </c>
      <c r="C220" s="10">
        <v>15.8170831956203</v>
      </c>
      <c r="D220" s="10">
        <v>2.11991690702854</v>
      </c>
      <c r="E220" s="10">
        <f>(C220)/(E2+100)*100</f>
        <v>15.7568133844249</v>
      </c>
      <c r="F220" s="10">
        <f>(D220)/(F2+100)*100</f>
        <v>2.1447422991411</v>
      </c>
      <c r="G220" s="9">
        <f>RANK(E220,E7:E399,0)</f>
        <v>109</v>
      </c>
      <c r="H220" s="9">
        <f>RANK(F220,F7:F399,0)</f>
        <v>165</v>
      </c>
    </row>
    <row r="221" ht="23.2" customHeight="1" spans="1:8">
      <c r="A221" s="9" t="s">
        <v>493</v>
      </c>
      <c r="B221" s="9" t="s">
        <v>494</v>
      </c>
      <c r="C221" s="10">
        <v>2.04203365738507</v>
      </c>
      <c r="D221" s="10">
        <v>1.66270483512037</v>
      </c>
      <c r="E221" s="10">
        <f>(C221)/(E2+100)*100</f>
        <v>2.03425264103312</v>
      </c>
      <c r="F221" s="10">
        <f>(D221)/(F2+100)*100</f>
        <v>1.68217602258175</v>
      </c>
      <c r="G221" s="9">
        <f>RANK(E221,E7:E399,0)</f>
        <v>249</v>
      </c>
      <c r="H221" s="9">
        <f>RANK(F221,F7:F399,0)</f>
        <v>192</v>
      </c>
    </row>
    <row r="222" ht="23.2" customHeight="1" spans="1:8">
      <c r="A222" s="9" t="s">
        <v>495</v>
      </c>
      <c r="B222" s="9" t="s">
        <v>496</v>
      </c>
      <c r="C222" s="10">
        <v>2.71667804084203</v>
      </c>
      <c r="D222" s="10">
        <v>3.71715190628271</v>
      </c>
      <c r="E222" s="10">
        <f>(C222)/(E2+100)*100</f>
        <v>2.70632634258166</v>
      </c>
      <c r="F222" s="10">
        <f>(D222)/(F2+100)*100</f>
        <v>3.76068179809567</v>
      </c>
      <c r="G222" s="9">
        <f>RANK(E222,E7:E399,0)</f>
        <v>240</v>
      </c>
      <c r="H222" s="9">
        <f>RANK(F222,F7:F399,0)</f>
        <v>105</v>
      </c>
    </row>
    <row r="223" ht="23.2" customHeight="1" spans="1:8">
      <c r="A223" s="9" t="s">
        <v>497</v>
      </c>
      <c r="B223" s="9" t="s">
        <v>498</v>
      </c>
      <c r="C223" s="10">
        <v>9.75525803541756</v>
      </c>
      <c r="D223" s="10">
        <v>0.648707482993201</v>
      </c>
      <c r="E223" s="10">
        <f>(C223)/(E2+100)*100</f>
        <v>9.71808635510927</v>
      </c>
      <c r="F223" s="10">
        <f>(D223)/(F2+100)*100</f>
        <v>0.656304204156311</v>
      </c>
      <c r="G223" s="9">
        <f>RANK(E223,E7:E399,0)</f>
        <v>166</v>
      </c>
      <c r="H223" s="9">
        <f>RANK(F223,F7:F399,0)</f>
        <v>235</v>
      </c>
    </row>
    <row r="224" ht="23.2" customHeight="1" spans="1:8">
      <c r="A224" s="9" t="s">
        <v>499</v>
      </c>
      <c r="B224" s="9" t="s">
        <v>500</v>
      </c>
      <c r="C224" s="10">
        <v>15.9957949029625</v>
      </c>
      <c r="D224" s="10">
        <v>3.69530102790014</v>
      </c>
      <c r="E224" s="10">
        <f>(C224)/(E2+100)*100</f>
        <v>15.9348441241874</v>
      </c>
      <c r="F224" s="10">
        <f>(D224)/(F2+100)*100</f>
        <v>3.73857503391774</v>
      </c>
      <c r="G224" s="9">
        <f>RANK(E224,E7:E399,0)</f>
        <v>108</v>
      </c>
      <c r="H224" s="9">
        <f>RANK(F224,F7:F399,0)</f>
        <v>108</v>
      </c>
    </row>
    <row r="225" ht="23.2" customHeight="1" spans="1:8">
      <c r="A225" s="9" t="s">
        <v>501</v>
      </c>
      <c r="B225" s="9" t="s">
        <v>502</v>
      </c>
      <c r="C225" s="10">
        <v>6.53368773473211</v>
      </c>
      <c r="D225" s="10">
        <v>4.96179962765259</v>
      </c>
      <c r="E225" s="10">
        <f>(C225)/(E2+100)*100</f>
        <v>6.50879160683597</v>
      </c>
      <c r="F225" s="10">
        <f>(D225)/(F2+100)*100</f>
        <v>5.01990502835581</v>
      </c>
      <c r="G225" s="9">
        <f>RANK(E225,E7:E399,0)</f>
        <v>202</v>
      </c>
      <c r="H225" s="9">
        <f>RANK(F225,F7:F399,0)</f>
        <v>38</v>
      </c>
    </row>
    <row r="226" ht="23.2" customHeight="1" spans="1:8">
      <c r="A226" s="9" t="s">
        <v>503</v>
      </c>
      <c r="B226" s="9" t="s">
        <v>504</v>
      </c>
      <c r="C226" s="10">
        <v>3.12389281115786</v>
      </c>
      <c r="D226" s="10">
        <v>2.87054117890453</v>
      </c>
      <c r="E226" s="10">
        <f>(C226)/(E2+100)*100</f>
        <v>3.11198945150585</v>
      </c>
      <c r="F226" s="10">
        <f>(D226)/(F2+100)*100</f>
        <v>2.90415679379269</v>
      </c>
      <c r="G226" s="9">
        <f>RANK(E226,E7:E399,0)</f>
        <v>234</v>
      </c>
      <c r="H226" s="9">
        <f>RANK(F226,F7:F399,0)</f>
        <v>138</v>
      </c>
    </row>
    <row r="227" ht="23.2" customHeight="1" spans="1:8">
      <c r="A227" s="9" t="s">
        <v>505</v>
      </c>
      <c r="B227" s="9" t="s">
        <v>506</v>
      </c>
      <c r="C227" s="10">
        <v>22.6545611759619</v>
      </c>
      <c r="D227" s="10">
        <v>1.72792898847822</v>
      </c>
      <c r="E227" s="10">
        <f>(C227)/(E2+100)*100</f>
        <v>22.5682376668861</v>
      </c>
      <c r="F227" s="10">
        <f>(D227)/(F2+100)*100</f>
        <v>1.74816398662338</v>
      </c>
      <c r="G227" s="9">
        <f>RANK(E227,E7:E399,0)</f>
        <v>78</v>
      </c>
      <c r="H227" s="9">
        <f>RANK(F227,F7:F399,0)</f>
        <v>190</v>
      </c>
    </row>
    <row r="228" ht="23.2" customHeight="1" spans="1:8">
      <c r="A228" s="9" t="s">
        <v>507</v>
      </c>
      <c r="B228" s="9" t="s">
        <v>508</v>
      </c>
      <c r="C228" s="10">
        <v>-3.34136138927621</v>
      </c>
      <c r="D228" s="10">
        <v>2.07075642175431</v>
      </c>
      <c r="E228" s="10">
        <f>(C228)/(E2+100)*100</f>
        <v>-3.32862938189048</v>
      </c>
      <c r="F228" s="10">
        <f>(D228)/(F2+100)*100</f>
        <v>2.09500611756513</v>
      </c>
      <c r="G228" s="9">
        <f>RANK(E228,E7:E399,0)</f>
        <v>314</v>
      </c>
      <c r="H228" s="9">
        <f>RANK(F228,F7:F399,0)</f>
        <v>170</v>
      </c>
    </row>
    <row r="229" ht="23.2" customHeight="1" spans="1:8">
      <c r="A229" s="9" t="s">
        <v>509</v>
      </c>
      <c r="B229" s="9" t="s">
        <v>510</v>
      </c>
      <c r="C229" s="10">
        <v>7.08768063542348</v>
      </c>
      <c r="D229" s="10">
        <v>1.75817463953057</v>
      </c>
      <c r="E229" s="10">
        <f>(C229)/(E2+100)*100</f>
        <v>7.06067355906008</v>
      </c>
      <c r="F229" s="10">
        <f>(D229)/(F2+100)*100</f>
        <v>1.77876383087293</v>
      </c>
      <c r="G229" s="9">
        <f>RANK(E229,E7:E399,0)</f>
        <v>193</v>
      </c>
      <c r="H229" s="9">
        <f>RANK(F229,F7:F399,0)</f>
        <v>187</v>
      </c>
    </row>
    <row r="230" ht="23.2" customHeight="1" spans="1:8">
      <c r="A230" s="9" t="s">
        <v>511</v>
      </c>
      <c r="B230" s="9" t="s">
        <v>512</v>
      </c>
      <c r="C230" s="10">
        <v>-1.34223674096849</v>
      </c>
      <c r="D230" s="10">
        <v>4.28163750291976</v>
      </c>
      <c r="E230" s="10">
        <f>(C230)/(E2+100)*100</f>
        <v>-1.33712224836848</v>
      </c>
      <c r="F230" s="10">
        <f>(D230)/(F2+100)*100</f>
        <v>4.33177783131725</v>
      </c>
      <c r="G230" s="9">
        <f>RANK(E230,E7:E399,0)</f>
        <v>294</v>
      </c>
      <c r="H230" s="9">
        <f>RANK(F230,F7:F399,0)</f>
        <v>71</v>
      </c>
    </row>
    <row r="231" ht="23.2" customHeight="1" spans="1:8">
      <c r="A231" s="9" t="s">
        <v>513</v>
      </c>
      <c r="B231" s="9" t="s">
        <v>514</v>
      </c>
      <c r="C231" s="10">
        <v>21.6982199000249</v>
      </c>
      <c r="D231" s="10">
        <v>5.04131545681278</v>
      </c>
      <c r="E231" s="10">
        <f>(C231)/(E2+100)*100</f>
        <v>21.6155404577739</v>
      </c>
      <c r="F231" s="10">
        <f>(D231)/(F2+100)*100</f>
        <v>5.1003520315783</v>
      </c>
      <c r="G231" s="9">
        <f>RANK(E231,E7:E399,0)</f>
        <v>82</v>
      </c>
      <c r="H231" s="9">
        <f>RANK(F231,F7:F399,0)</f>
        <v>35</v>
      </c>
    </row>
    <row r="232" ht="23.2" customHeight="1" spans="1:8">
      <c r="A232" s="9" t="s">
        <v>515</v>
      </c>
      <c r="B232" s="9" t="s">
        <v>516</v>
      </c>
      <c r="C232" s="10">
        <v>-8.28706765812171</v>
      </c>
      <c r="D232" s="10">
        <v>3.51237020894756</v>
      </c>
      <c r="E232" s="10">
        <f>(C232)/(E2+100)*100</f>
        <v>-8.25549040731374</v>
      </c>
      <c r="F232" s="10">
        <f>(D232)/(F2+100)*100</f>
        <v>3.5535019945343</v>
      </c>
      <c r="G232" s="9">
        <f>RANK(E232,E7:E399,0)</f>
        <v>343</v>
      </c>
      <c r="H232" s="9">
        <f>RANK(F232,F7:F399,0)</f>
        <v>115</v>
      </c>
    </row>
    <row r="233" ht="23.2" customHeight="1" spans="1:8">
      <c r="A233" s="9" t="s">
        <v>517</v>
      </c>
      <c r="B233" s="9" t="s">
        <v>518</v>
      </c>
      <c r="C233" s="10">
        <v>18.9647914446166</v>
      </c>
      <c r="D233" s="10">
        <v>4.18715927364005</v>
      </c>
      <c r="E233" s="10">
        <f>(C233)/(E2+100)*100</f>
        <v>18.8925275268265</v>
      </c>
      <c r="F233" s="10">
        <f>(D233)/(F2+100)*100</f>
        <v>4.23619321004633</v>
      </c>
      <c r="G233" s="9">
        <f>RANK(E233,E7:E399,0)</f>
        <v>93</v>
      </c>
      <c r="H233" s="9">
        <f>RANK(F233,F7:F399,0)</f>
        <v>75</v>
      </c>
    </row>
    <row r="234" ht="23.2" customHeight="1" spans="1:8">
      <c r="A234" s="9" t="s">
        <v>519</v>
      </c>
      <c r="B234" s="9" t="s">
        <v>520</v>
      </c>
      <c r="C234" s="10">
        <v>21.8558729650265</v>
      </c>
      <c r="D234" s="10">
        <v>-1.83676478720069</v>
      </c>
      <c r="E234" s="10">
        <f>(C234)/(E2+100)*100</f>
        <v>21.7725927975758</v>
      </c>
      <c r="F234" s="10">
        <f>(D234)/(F2+100)*100</f>
        <v>-1.85827431236633</v>
      </c>
      <c r="G234" s="9">
        <f>RANK(E234,E7:E399,0)</f>
        <v>81</v>
      </c>
      <c r="H234" s="9">
        <f>RANK(F234,F7:F399,0)</f>
        <v>328</v>
      </c>
    </row>
    <row r="235" ht="23.2" customHeight="1" spans="1:8">
      <c r="A235" s="9" t="s">
        <v>521</v>
      </c>
      <c r="B235" s="9" t="s">
        <v>522</v>
      </c>
      <c r="C235" s="10">
        <v>9.55421674669447</v>
      </c>
      <c r="D235" s="10">
        <v>4.91412992348972</v>
      </c>
      <c r="E235" s="10">
        <f>(C235)/(E2+100)*100</f>
        <v>9.51781111916367</v>
      </c>
      <c r="F235" s="10">
        <f>(D235)/(F2+100)*100</f>
        <v>4.97167708575736</v>
      </c>
      <c r="G235" s="9">
        <f>RANK(E235,E7:E399,0)</f>
        <v>171</v>
      </c>
      <c r="H235" s="9">
        <f>RANK(F235,F7:F399,0)</f>
        <v>39</v>
      </c>
    </row>
    <row r="236" ht="23.2" customHeight="1" spans="1:8">
      <c r="A236" s="9" t="s">
        <v>523</v>
      </c>
      <c r="B236" s="9" t="s">
        <v>524</v>
      </c>
      <c r="C236" s="10">
        <v>6.45247300359951</v>
      </c>
      <c r="D236" s="10">
        <v>2.25380970674863</v>
      </c>
      <c r="E236" s="10">
        <f>(C236)/(E2+100)*100</f>
        <v>6.4278863383553</v>
      </c>
      <c r="F236" s="10">
        <f>(D236)/(F2+100)*100</f>
        <v>2.28020305713497</v>
      </c>
      <c r="G236" s="9">
        <f>RANK(E236,E7:E399,0)</f>
        <v>204</v>
      </c>
      <c r="H236" s="9">
        <f>RANK(F236,F7:F399,0)</f>
        <v>156</v>
      </c>
    </row>
    <row r="237" ht="23.2" customHeight="1" spans="1:8">
      <c r="A237" s="9" t="s">
        <v>525</v>
      </c>
      <c r="B237" s="9" t="s">
        <v>526</v>
      </c>
      <c r="C237" s="10">
        <v>-6.33973004904944</v>
      </c>
      <c r="D237" s="10">
        <v>-0.283024261945151</v>
      </c>
      <c r="E237" s="10">
        <f>(C237)/(E2+100)*100</f>
        <v>-6.31557298239179</v>
      </c>
      <c r="F237" s="10">
        <f>(D237)/(F2+100)*100</f>
        <v>-0.28633863160599</v>
      </c>
      <c r="G237" s="9">
        <f>RANK(E237,E7:E399,0)</f>
        <v>330</v>
      </c>
      <c r="H237" s="9">
        <f>RANK(F237,F7:F399,0)</f>
        <v>285</v>
      </c>
    </row>
    <row r="238" ht="23.2" customHeight="1" spans="1:8">
      <c r="A238" s="9" t="s">
        <v>527</v>
      </c>
      <c r="B238" s="9" t="s">
        <v>528</v>
      </c>
      <c r="C238" s="10">
        <v>-8.37612180202705</v>
      </c>
      <c r="D238" s="10">
        <v>0.108543203853892</v>
      </c>
      <c r="E238" s="10">
        <f>(C238)/(E2+100)*100</f>
        <v>-8.34420521707175</v>
      </c>
      <c r="F238" s="10">
        <f>(D238)/(F2+100)*100</f>
        <v>0.109814304427642</v>
      </c>
      <c r="G238" s="9">
        <f>RANK(E238,E7:E399,0)</f>
        <v>344</v>
      </c>
      <c r="H238" s="9">
        <f>RANK(F238,F7:F399,0)</f>
        <v>264</v>
      </c>
    </row>
    <row r="239" ht="23.2" customHeight="1" spans="1:8">
      <c r="A239" s="9" t="s">
        <v>529</v>
      </c>
      <c r="B239" s="9" t="s">
        <v>530</v>
      </c>
      <c r="C239" s="10">
        <v>16.297752259159</v>
      </c>
      <c r="D239" s="10">
        <v>3.25189712101026</v>
      </c>
      <c r="E239" s="10">
        <f>(C239)/(E2+100)*100</f>
        <v>16.2356508944876</v>
      </c>
      <c r="F239" s="10">
        <f>(D239)/(F2+100)*100</f>
        <v>3.28997862357818</v>
      </c>
      <c r="G239" s="9">
        <f>RANK(E239,E7:E399,0)</f>
        <v>105</v>
      </c>
      <c r="H239" s="9">
        <f>RANK(F239,F7:F399,0)</f>
        <v>129</v>
      </c>
    </row>
    <row r="240" ht="23.2" customHeight="1" spans="1:8">
      <c r="A240" s="9" t="s">
        <v>531</v>
      </c>
      <c r="B240" s="9" t="s">
        <v>532</v>
      </c>
      <c r="C240" s="10">
        <v>3.52767468773694</v>
      </c>
      <c r="D240" s="10">
        <v>0.93295776401382</v>
      </c>
      <c r="E240" s="10">
        <f>(C240)/(E2+100)*100</f>
        <v>3.51423274747784</v>
      </c>
      <c r="F240" s="10">
        <f>(D240)/(F2+100)*100</f>
        <v>0.943883212194977</v>
      </c>
      <c r="G240" s="9">
        <f>RANK(E240,E7:E399,0)</f>
        <v>231</v>
      </c>
      <c r="H240" s="9">
        <f>RANK(F240,F7:F399,0)</f>
        <v>221</v>
      </c>
    </row>
    <row r="241" ht="23.2" customHeight="1" spans="1:8">
      <c r="A241" s="9" t="s">
        <v>533</v>
      </c>
      <c r="B241" s="9" t="s">
        <v>534</v>
      </c>
      <c r="C241" s="10">
        <v>14.4312948172331</v>
      </c>
      <c r="D241" s="10">
        <v>3.32477048766107</v>
      </c>
      <c r="E241" s="10">
        <f>(C241)/(E2+100)*100</f>
        <v>14.3763054488911</v>
      </c>
      <c r="F241" s="10">
        <f>(D241)/(F2+100)*100</f>
        <v>3.36370537740453</v>
      </c>
      <c r="G241" s="9">
        <f>RANK(E241,E7:E399,0)</f>
        <v>122</v>
      </c>
      <c r="H241" s="9">
        <f>RANK(F241,F7:F399,0)</f>
        <v>123</v>
      </c>
    </row>
    <row r="242" ht="23.2" customHeight="1" spans="1:8">
      <c r="A242" s="9" t="s">
        <v>535</v>
      </c>
      <c r="B242" s="9" t="s">
        <v>536</v>
      </c>
      <c r="C242" s="10">
        <v>13.6417742291019</v>
      </c>
      <c r="D242" s="10">
        <v>4.55030937777438</v>
      </c>
      <c r="E242" s="10">
        <f>(C242)/(E2+100)*100</f>
        <v>13.5897932698447</v>
      </c>
      <c r="F242" s="10">
        <f>(D242)/(F2+100)*100</f>
        <v>4.60359600149165</v>
      </c>
      <c r="G242" s="9">
        <f>RANK(E242,E7:E399,0)</f>
        <v>129</v>
      </c>
      <c r="H242" s="9">
        <f>RANK(F242,F7:F399,0)</f>
        <v>57</v>
      </c>
    </row>
    <row r="243" ht="23.2" customHeight="1" spans="1:8">
      <c r="A243" s="9" t="s">
        <v>537</v>
      </c>
      <c r="B243" s="9" t="s">
        <v>538</v>
      </c>
      <c r="C243" s="10">
        <v>1.6572963941385</v>
      </c>
      <c r="D243" s="10">
        <v>6.50365475749285</v>
      </c>
      <c r="E243" s="10">
        <f>(C243)/(E2+100)*100</f>
        <v>1.65098139032052</v>
      </c>
      <c r="F243" s="10">
        <f>(D243)/(F2+100)*100</f>
        <v>6.5798161291882</v>
      </c>
      <c r="G243" s="9">
        <f>RANK(E243,E7:E399,0)</f>
        <v>257</v>
      </c>
      <c r="H243" s="9">
        <f>RANK(F243,F7:F399,0)</f>
        <v>12</v>
      </c>
    </row>
    <row r="244" ht="23.2" customHeight="1" spans="1:8">
      <c r="A244" s="9" t="s">
        <v>539</v>
      </c>
      <c r="B244" s="9" t="s">
        <v>540</v>
      </c>
      <c r="C244" s="10">
        <v>9.24058168211581</v>
      </c>
      <c r="D244" s="10">
        <v>0.260689030767543</v>
      </c>
      <c r="E244" s="10">
        <f>(C244)/(E2+100)*100</f>
        <v>9.20537113751482</v>
      </c>
      <c r="F244" s="10">
        <f>(D244)/(F2+100)*100</f>
        <v>0.263741842595587</v>
      </c>
      <c r="G244" s="9">
        <f>RANK(E244,E7:E399,0)</f>
        <v>172</v>
      </c>
      <c r="H244" s="9">
        <f>RANK(F244,F7:F399,0)</f>
        <v>253</v>
      </c>
    </row>
    <row r="245" ht="23.2" customHeight="1" spans="1:8">
      <c r="A245" s="9" t="s">
        <v>541</v>
      </c>
      <c r="B245" s="9" t="s">
        <v>542</v>
      </c>
      <c r="C245" s="10">
        <v>20.6033187567672</v>
      </c>
      <c r="D245" s="10">
        <v>4.80907399978118</v>
      </c>
      <c r="E245" s="10">
        <f>(C245)/(E2+100)*100</f>
        <v>20.5248113533407</v>
      </c>
      <c r="F245" s="10">
        <f>(D245)/(F2+100)*100</f>
        <v>4.86539089944222</v>
      </c>
      <c r="G245" s="9">
        <f>RANK(E245,E7:E399,0)</f>
        <v>88</v>
      </c>
      <c r="H245" s="9">
        <f>RANK(F245,F7:F399,0)</f>
        <v>45</v>
      </c>
    </row>
    <row r="246" ht="23.2" customHeight="1" spans="1:8">
      <c r="A246" s="9" t="s">
        <v>543</v>
      </c>
      <c r="B246" s="9" t="s">
        <v>544</v>
      </c>
      <c r="C246" s="10">
        <v>7.40391983087306</v>
      </c>
      <c r="D246" s="10">
        <v>3.9640766721773</v>
      </c>
      <c r="E246" s="10">
        <f>(C246)/(E2+100)*100</f>
        <v>7.37570774873415</v>
      </c>
      <c r="F246" s="10">
        <f>(D246)/(F2+100)*100</f>
        <v>4.01049818871164</v>
      </c>
      <c r="G246" s="9">
        <f>RANK(E246,E7:E399,0)</f>
        <v>191</v>
      </c>
      <c r="H246" s="9">
        <f>RANK(F246,F7:F399,0)</f>
        <v>89</v>
      </c>
    </row>
    <row r="247" ht="23.2" customHeight="1" spans="1:8">
      <c r="A247" s="9" t="s">
        <v>545</v>
      </c>
      <c r="B247" s="9" t="s">
        <v>546</v>
      </c>
      <c r="C247" s="10">
        <v>-7.68153722860379</v>
      </c>
      <c r="D247" s="10">
        <v>0.572002007024591</v>
      </c>
      <c r="E247" s="10">
        <f>(C247)/(E2+100)*100</f>
        <v>-7.65226730615774</v>
      </c>
      <c r="F247" s="10">
        <f>(D247)/(F2+100)*100</f>
        <v>0.578700464905876</v>
      </c>
      <c r="G247" s="9">
        <f>RANK(E247,E7:E399,0)</f>
        <v>338</v>
      </c>
      <c r="H247" s="9">
        <f>RANK(F247,F7:F399,0)</f>
        <v>240</v>
      </c>
    </row>
    <row r="248" ht="23.2" customHeight="1" spans="1:8">
      <c r="A248" s="9" t="s">
        <v>547</v>
      </c>
      <c r="B248" s="9" t="s">
        <v>548</v>
      </c>
      <c r="C248" s="10">
        <v>42.9139597933398</v>
      </c>
      <c r="D248" s="10">
        <v>-0.377086007702184</v>
      </c>
      <c r="E248" s="10">
        <f>(C248)/(E2+100)*100</f>
        <v>42.7504393627772</v>
      </c>
      <c r="F248" s="10">
        <f>(D248)/(F2+100)*100</f>
        <v>-0.381501892103279</v>
      </c>
      <c r="G248" s="9">
        <f>RANK(E248,E7:E399,0)</f>
        <v>25</v>
      </c>
      <c r="H248" s="9">
        <f>RANK(F248,F7:F399,0)</f>
        <v>286</v>
      </c>
    </row>
    <row r="249" ht="23.2" customHeight="1" spans="1:8">
      <c r="A249" s="9" t="s">
        <v>549</v>
      </c>
      <c r="B249" s="9" t="s">
        <v>550</v>
      </c>
      <c r="C249" s="10">
        <v>24.5232281164327</v>
      </c>
      <c r="D249" s="10">
        <v>5.53375993499404</v>
      </c>
      <c r="E249" s="10">
        <f>(C249)/(E2+100)*100</f>
        <v>24.4297841918987</v>
      </c>
      <c r="F249" s="10">
        <f>(D249)/(F2+100)*100</f>
        <v>5.59856330525233</v>
      </c>
      <c r="G249" s="9">
        <f>RANK(E249,E7:E399,0)</f>
        <v>70</v>
      </c>
      <c r="H249" s="9">
        <f>RANK(F249,F7:F399,0)</f>
        <v>26</v>
      </c>
    </row>
    <row r="250" ht="23.2" customHeight="1" spans="1:8">
      <c r="A250" s="9" t="s">
        <v>551</v>
      </c>
      <c r="B250" s="9" t="s">
        <v>552</v>
      </c>
      <c r="C250" s="10">
        <v>-8.01143472545571</v>
      </c>
      <c r="D250" s="10">
        <v>4.045750931499</v>
      </c>
      <c r="E250" s="10">
        <f>(C250)/(E2+100)*100</f>
        <v>-7.98090775329934</v>
      </c>
      <c r="F250" s="10">
        <f>(D250)/(F2+100)*100</f>
        <v>4.09312889849913</v>
      </c>
      <c r="G250" s="9">
        <f>RANK(E250,E7:E399,0)</f>
        <v>340</v>
      </c>
      <c r="H250" s="9">
        <f>RANK(F250,F7:F399,0)</f>
        <v>85</v>
      </c>
    </row>
    <row r="251" ht="23.2" customHeight="1" spans="1:8">
      <c r="A251" s="9" t="s">
        <v>553</v>
      </c>
      <c r="B251" s="9" t="s">
        <v>554</v>
      </c>
      <c r="C251" s="10">
        <v>8.54600650636272</v>
      </c>
      <c r="D251" s="10">
        <v>1.14819450574097</v>
      </c>
      <c r="E251" s="10">
        <f>(C251)/(E2+100)*100</f>
        <v>8.51344258846185</v>
      </c>
      <c r="F251" s="10">
        <f>(D251)/(F2+100)*100</f>
        <v>1.16164049446439</v>
      </c>
      <c r="G251" s="9">
        <f>RANK(E251,E7:E399,0)</f>
        <v>179</v>
      </c>
      <c r="H251" s="9">
        <f>RANK(F251,F7:F399,0)</f>
        <v>214</v>
      </c>
    </row>
    <row r="252" ht="23.2" customHeight="1" spans="1:8">
      <c r="A252" s="9" t="s">
        <v>555</v>
      </c>
      <c r="B252" s="9" t="s">
        <v>556</v>
      </c>
      <c r="C252" s="10">
        <v>-0.443292146748726</v>
      </c>
      <c r="D252" s="10">
        <v>-1.77450226284814</v>
      </c>
      <c r="E252" s="10">
        <f>(C252)/(E2+100)*100</f>
        <v>-0.441603015215527</v>
      </c>
      <c r="F252" s="10">
        <f>(D252)/(F2+100)*100</f>
        <v>-1.7952826596334</v>
      </c>
      <c r="G252" s="9">
        <f>RANK(E252,E7:E399,0)</f>
        <v>278</v>
      </c>
      <c r="H252" s="9">
        <f>RANK(F252,F7:F399,0)</f>
        <v>326</v>
      </c>
    </row>
    <row r="253" ht="23.2" customHeight="1" spans="1:8">
      <c r="A253" s="9" t="s">
        <v>557</v>
      </c>
      <c r="B253" s="9" t="s">
        <v>558</v>
      </c>
      <c r="C253" s="10">
        <v>-5.01477199743095</v>
      </c>
      <c r="D253" s="10">
        <v>1.08679307186505</v>
      </c>
      <c r="E253" s="10">
        <f>(C253)/(E2+100)*100</f>
        <v>-4.99566358422131</v>
      </c>
      <c r="F253" s="10">
        <f>(D253)/(F2+100)*100</f>
        <v>1.09952001605084</v>
      </c>
      <c r="G253" s="9">
        <f>RANK(E253,E7:E399,0)</f>
        <v>325</v>
      </c>
      <c r="H253" s="9">
        <f>RANK(F253,F7:F399,0)</f>
        <v>216</v>
      </c>
    </row>
    <row r="254" ht="23.2" customHeight="1" spans="1:8">
      <c r="A254" s="9" t="s">
        <v>559</v>
      </c>
      <c r="B254" s="9" t="s">
        <v>560</v>
      </c>
      <c r="C254" s="10">
        <v>4.02261141674658</v>
      </c>
      <c r="D254" s="10">
        <v>2.13949932034436</v>
      </c>
      <c r="E254" s="10">
        <f>(C254)/(E2+100)*100</f>
        <v>4.00728355714052</v>
      </c>
      <c r="F254" s="10">
        <f>(D254)/(F2+100)*100</f>
        <v>2.16455403327957</v>
      </c>
      <c r="G254" s="9">
        <f>RANK(E254,E7:E399,0)</f>
        <v>227</v>
      </c>
      <c r="H254" s="9">
        <f>RANK(F254,F7:F399,0)</f>
        <v>164</v>
      </c>
    </row>
    <row r="255" ht="23.2" customHeight="1" spans="1:8">
      <c r="A255" s="9" t="s">
        <v>561</v>
      </c>
      <c r="B255" s="9" t="s">
        <v>562</v>
      </c>
      <c r="C255" s="10">
        <v>12.0377354887376</v>
      </c>
      <c r="D255" s="10">
        <v>0.656252412692682</v>
      </c>
      <c r="E255" s="10">
        <f>(C255)/(E2+100)*100</f>
        <v>11.9918665989964</v>
      </c>
      <c r="F255" s="10">
        <f>(D255)/(F2+100)*100</f>
        <v>0.663937489129354</v>
      </c>
      <c r="G255" s="9">
        <f>RANK(E255,E7:E399,0)</f>
        <v>144</v>
      </c>
      <c r="H255" s="9">
        <f>RANK(F255,F7:F399,0)</f>
        <v>234</v>
      </c>
    </row>
    <row r="256" ht="23.2" customHeight="1" spans="1:8">
      <c r="A256" s="9" t="s">
        <v>563</v>
      </c>
      <c r="B256" s="9" t="s">
        <v>564</v>
      </c>
      <c r="C256" s="10">
        <v>8.02884049973312</v>
      </c>
      <c r="D256" s="10">
        <v>3.71110204010735</v>
      </c>
      <c r="E256" s="10">
        <f>(C256)/(E2+100)*100</f>
        <v>7.99824720417715</v>
      </c>
      <c r="F256" s="10">
        <f>(D256)/(F2+100)*100</f>
        <v>3.75456108466231</v>
      </c>
      <c r="G256" s="9">
        <f>RANK(E256,E7:E399,0)</f>
        <v>183</v>
      </c>
      <c r="H256" s="9">
        <f>RANK(F256,F7:F399,0)</f>
        <v>106</v>
      </c>
    </row>
    <row r="257" ht="23.2" customHeight="1" spans="1:8">
      <c r="A257" s="9" t="s">
        <v>565</v>
      </c>
      <c r="B257" s="9" t="s">
        <v>566</v>
      </c>
      <c r="C257" s="10">
        <v>9.56737610592093</v>
      </c>
      <c r="D257" s="10">
        <v>8.24222420866855</v>
      </c>
      <c r="E257" s="10">
        <f>(C257)/(E2+100)*100</f>
        <v>9.53092033563712</v>
      </c>
      <c r="F257" s="10">
        <f>(D257)/(F2+100)*100</f>
        <v>8.33874518417539</v>
      </c>
      <c r="G257" s="9">
        <f>RANK(E257,E7:E399,0)</f>
        <v>169</v>
      </c>
      <c r="H257" s="9">
        <f>RANK(F257,F7:F399,0)</f>
        <v>3</v>
      </c>
    </row>
    <row r="258" ht="23.2" customHeight="1" spans="1:8">
      <c r="A258" s="9" t="s">
        <v>567</v>
      </c>
      <c r="B258" s="9" t="s">
        <v>568</v>
      </c>
      <c r="C258" s="10">
        <v>15.0368174579398</v>
      </c>
      <c r="D258" s="10">
        <v>1.05756711084023</v>
      </c>
      <c r="E258" s="10">
        <f>(C258)/(E2+100)*100</f>
        <v>14.9795207909146</v>
      </c>
      <c r="F258" s="10">
        <f>(D258)/(F2+100)*100</f>
        <v>1.06995180295949</v>
      </c>
      <c r="G258" s="9">
        <f>RANK(E258,E7:E399,0)</f>
        <v>119</v>
      </c>
      <c r="H258" s="9">
        <f>RANK(F258,F7:F399,0)</f>
        <v>217</v>
      </c>
    </row>
    <row r="259" ht="23.2" customHeight="1" spans="1:8">
      <c r="A259" s="9" t="s">
        <v>569</v>
      </c>
      <c r="B259" s="9" t="s">
        <v>570</v>
      </c>
      <c r="C259" s="10">
        <v>10.4311947931195</v>
      </c>
      <c r="D259" s="10">
        <v>0.155857063261398</v>
      </c>
      <c r="E259" s="10">
        <f>(C259)/(E2+100)*100</f>
        <v>10.3914475064075</v>
      </c>
      <c r="F259" s="10">
        <f>(D259)/(F2+100)*100</f>
        <v>0.157682235133064</v>
      </c>
      <c r="G259" s="9">
        <f>RANK(E259,E7:E399,0)</f>
        <v>159</v>
      </c>
      <c r="H259" s="9">
        <f>RANK(F259,F7:F399,0)</f>
        <v>262</v>
      </c>
    </row>
    <row r="260" ht="23.2" customHeight="1" spans="1:8">
      <c r="A260" s="9" t="s">
        <v>571</v>
      </c>
      <c r="B260" s="9" t="s">
        <v>572</v>
      </c>
      <c r="C260" s="10">
        <v>-10.1165839599541</v>
      </c>
      <c r="D260" s="10">
        <v>4.37205908255957</v>
      </c>
      <c r="E260" s="10">
        <f>(C260)/(E2+100)*100</f>
        <v>-10.078035474265</v>
      </c>
      <c r="F260" s="10">
        <f>(D260)/(F2+100)*100</f>
        <v>4.42325829735142</v>
      </c>
      <c r="G260" s="9">
        <f>RANK(E260,E7:E399,0)</f>
        <v>346</v>
      </c>
      <c r="H260" s="9">
        <f>RANK(F260,F7:F399,0)</f>
        <v>66</v>
      </c>
    </row>
    <row r="261" ht="23.2" customHeight="1" spans="1:8">
      <c r="A261" s="9" t="s">
        <v>573</v>
      </c>
      <c r="B261" s="9" t="s">
        <v>574</v>
      </c>
      <c r="C261" s="10">
        <v>11.4150336500396</v>
      </c>
      <c r="D261" s="10">
        <v>3.72473365966024</v>
      </c>
      <c r="E261" s="10">
        <f>(C261)/(E2+100)*100</f>
        <v>11.3715375190293</v>
      </c>
      <c r="F261" s="10">
        <f>(D261)/(F2+100)*100</f>
        <v>3.76835233797227</v>
      </c>
      <c r="G261" s="9">
        <f>RANK(E261,E7:E399,0)</f>
        <v>150</v>
      </c>
      <c r="H261" s="9">
        <f>RANK(F261,F7:F399,0)</f>
        <v>104</v>
      </c>
    </row>
    <row r="262" ht="23.2" customHeight="1" spans="1:8">
      <c r="A262" s="9" t="s">
        <v>575</v>
      </c>
      <c r="B262" s="9" t="s">
        <v>576</v>
      </c>
      <c r="C262" s="10">
        <v>-11.922136554924</v>
      </c>
      <c r="D262" s="10">
        <v>4.27756020640079</v>
      </c>
      <c r="E262" s="10">
        <f>(C262)/(E2+100)*100</f>
        <v>-11.8767081462645</v>
      </c>
      <c r="F262" s="10">
        <f>(D262)/(F2+100)*100</f>
        <v>4.32765278741512</v>
      </c>
      <c r="G262" s="9">
        <f>RANK(E262,E7:E399,0)</f>
        <v>350</v>
      </c>
      <c r="H262" s="9">
        <f>RANK(F262,F7:F399,0)</f>
        <v>72</v>
      </c>
    </row>
    <row r="263" ht="23.2" customHeight="1" spans="1:8">
      <c r="A263" s="9" t="s">
        <v>577</v>
      </c>
      <c r="B263" s="9" t="s">
        <v>578</v>
      </c>
      <c r="C263" s="10">
        <v>10.2443770388599</v>
      </c>
      <c r="D263" s="10">
        <v>3.9220975399223</v>
      </c>
      <c r="E263" s="10">
        <f>(C263)/(E2+100)*100</f>
        <v>10.2053416072124</v>
      </c>
      <c r="F263" s="10">
        <f>(D263)/(F2+100)*100</f>
        <v>3.96802745774571</v>
      </c>
      <c r="G263" s="9">
        <f>RANK(E263,E7:E399,0)</f>
        <v>160</v>
      </c>
      <c r="H263" s="9">
        <f>RANK(F263,F7:F399,0)</f>
        <v>91</v>
      </c>
    </row>
    <row r="264" ht="23.2" customHeight="1" spans="1:8">
      <c r="A264" s="9" t="s">
        <v>579</v>
      </c>
      <c r="B264" s="9" t="s">
        <v>580</v>
      </c>
      <c r="C264" s="10">
        <v>17.003680228992</v>
      </c>
      <c r="D264" s="10">
        <v>3.65758120536705</v>
      </c>
      <c r="E264" s="10">
        <f>(C264)/(E2+100)*100</f>
        <v>16.9388889786487</v>
      </c>
      <c r="F264" s="10">
        <f>(D264)/(F2+100)*100</f>
        <v>3.70041349153152</v>
      </c>
      <c r="G264" s="9">
        <f>RANK(E264,E7:E399,0)</f>
        <v>100</v>
      </c>
      <c r="H264" s="9">
        <f>RANK(F264,F7:F399,0)</f>
        <v>109</v>
      </c>
    </row>
    <row r="265" ht="23.2" customHeight="1" spans="1:8">
      <c r="A265" s="9" t="s">
        <v>581</v>
      </c>
      <c r="B265" s="9" t="s">
        <v>582</v>
      </c>
      <c r="C265" s="10">
        <v>1.83875265024297</v>
      </c>
      <c r="D265" s="10">
        <v>4.07063695977298</v>
      </c>
      <c r="E265" s="10">
        <f>(C265)/(E2+100)*100</f>
        <v>1.83174622094784</v>
      </c>
      <c r="F265" s="10">
        <f>(D265)/(F2+100)*100</f>
        <v>4.11830635584185</v>
      </c>
      <c r="G265" s="9">
        <f>RANK(E265,E7:E399,0)</f>
        <v>254</v>
      </c>
      <c r="H265" s="9">
        <f>RANK(F265,F7:F399,0)</f>
        <v>83</v>
      </c>
    </row>
    <row r="266" ht="23.2" customHeight="1" spans="1:8">
      <c r="A266" s="9" t="s">
        <v>583</v>
      </c>
      <c r="B266" s="9" t="s">
        <v>584</v>
      </c>
      <c r="C266" s="10">
        <v>-5.33183203073254</v>
      </c>
      <c r="D266" s="10">
        <v>4.36909745886478</v>
      </c>
      <c r="E266" s="10">
        <f>(C266)/(E2+100)*100</f>
        <v>-5.31151548400622</v>
      </c>
      <c r="F266" s="10">
        <f>(D266)/(F2+100)*100</f>
        <v>4.42026199141541</v>
      </c>
      <c r="G266" s="9">
        <f>RANK(E266,E7:E399,0)</f>
        <v>328</v>
      </c>
      <c r="H266" s="9">
        <f>RANK(F266,F7:F399,0)</f>
        <v>67</v>
      </c>
    </row>
    <row r="267" ht="23.2" customHeight="1" spans="1:8">
      <c r="A267" s="9" t="s">
        <v>585</v>
      </c>
      <c r="B267" s="9" t="s">
        <v>586</v>
      </c>
      <c r="C267" s="10">
        <v>-7.85333612604436</v>
      </c>
      <c r="D267" s="10">
        <v>5.70513248348128</v>
      </c>
      <c r="E267" s="10">
        <f>(C267)/(E2+100)*100</f>
        <v>-7.82341157676324</v>
      </c>
      <c r="F267" s="10">
        <f>(D267)/(F2+100)*100</f>
        <v>5.77194272047073</v>
      </c>
      <c r="G267" s="9">
        <f>RANK(E267,E7:E399,0)</f>
        <v>339</v>
      </c>
      <c r="H267" s="9">
        <f>RANK(F267,F7:F399,0)</f>
        <v>23</v>
      </c>
    </row>
    <row r="268" ht="23.2" customHeight="1" spans="1:8">
      <c r="A268" s="9" t="s">
        <v>587</v>
      </c>
      <c r="B268" s="9" t="s">
        <v>588</v>
      </c>
      <c r="C268" s="10">
        <v>6.54129882694401</v>
      </c>
      <c r="D268" s="10">
        <v>2.2528378096056</v>
      </c>
      <c r="E268" s="10">
        <f>(C268)/(E2+100)*100</f>
        <v>6.51637369755088</v>
      </c>
      <c r="F268" s="10">
        <f>(D268)/(F2+100)*100</f>
        <v>2.27921977854223</v>
      </c>
      <c r="G268" s="9">
        <f>RANK(E268,E7:E399,0)</f>
        <v>201</v>
      </c>
      <c r="H268" s="9">
        <f>RANK(F268,F7:F399,0)</f>
        <v>157</v>
      </c>
    </row>
    <row r="269" ht="23.2" customHeight="1" spans="1:8">
      <c r="A269" s="9" t="s">
        <v>589</v>
      </c>
      <c r="B269" s="9" t="s">
        <v>590</v>
      </c>
      <c r="C269" s="10">
        <v>30.3028886603721</v>
      </c>
      <c r="D269" s="10">
        <v>-1.65050655910249</v>
      </c>
      <c r="E269" s="10">
        <f>(C269)/(E2+100)*100</f>
        <v>30.1874217720938</v>
      </c>
      <c r="F269" s="10">
        <f>(D269)/(F2+100)*100</f>
        <v>-1.66983489804739</v>
      </c>
      <c r="G269" s="9">
        <f>RANK(E269,E7:E399,0)</f>
        <v>55</v>
      </c>
      <c r="H269" s="9">
        <f>RANK(F269,F7:F399,0)</f>
        <v>324</v>
      </c>
    </row>
    <row r="270" ht="23.2" customHeight="1" spans="1:8">
      <c r="A270" s="9" t="s">
        <v>591</v>
      </c>
      <c r="B270" s="9" t="s">
        <v>592</v>
      </c>
      <c r="C270" s="10">
        <v>25.3254399162687</v>
      </c>
      <c r="D270" s="10">
        <v>3.80978756581186</v>
      </c>
      <c r="E270" s="10">
        <f>(C270)/(E2+100)*100</f>
        <v>25.2289392237379</v>
      </c>
      <c r="F270" s="10">
        <f>(D270)/(F2+100)*100</f>
        <v>3.85440227211156</v>
      </c>
      <c r="G270" s="9">
        <f>RANK(E270,E7:E399,0)</f>
        <v>67</v>
      </c>
      <c r="H270" s="9">
        <f>RANK(F270,F7:F399,0)</f>
        <v>96</v>
      </c>
    </row>
    <row r="271" ht="23.2" customHeight="1" spans="1:8">
      <c r="A271" s="9" t="s">
        <v>593</v>
      </c>
      <c r="B271" s="9" t="s">
        <v>594</v>
      </c>
      <c r="C271" s="10">
        <v>20.3536290417264</v>
      </c>
      <c r="D271" s="10">
        <v>4.68023053954586</v>
      </c>
      <c r="E271" s="10">
        <f>(C271)/(E2+100)*100</f>
        <v>20.2760730622632</v>
      </c>
      <c r="F271" s="10">
        <f>(D271)/(F2+100)*100</f>
        <v>4.73503861147367</v>
      </c>
      <c r="G271" s="9">
        <f>RANK(E271,E7:E399,0)</f>
        <v>89</v>
      </c>
      <c r="H271" s="9">
        <f>RANK(F271,F7:F399,0)</f>
        <v>50</v>
      </c>
    </row>
    <row r="272" ht="23.2" customHeight="1" spans="1:8">
      <c r="A272" s="9" t="s">
        <v>595</v>
      </c>
      <c r="B272" s="9" t="s">
        <v>596</v>
      </c>
      <c r="C272" s="10">
        <v>6.58913010717421</v>
      </c>
      <c r="D272" s="10">
        <v>3.79027872489189</v>
      </c>
      <c r="E272" s="10">
        <f>(C272)/(E2+100)*100</f>
        <v>6.56402272026918</v>
      </c>
      <c r="F272" s="10">
        <f>(D272)/(F2+100)*100</f>
        <v>3.83466497194212</v>
      </c>
      <c r="G272" s="9">
        <f>RANK(E272,E7:E399,0)</f>
        <v>200</v>
      </c>
      <c r="H272" s="9">
        <f>RANK(F272,F7:F399,0)</f>
        <v>98</v>
      </c>
    </row>
    <row r="273" ht="23.2" customHeight="1" spans="1:8">
      <c r="A273" s="9" t="s">
        <v>597</v>
      </c>
      <c r="B273" s="9" t="s">
        <v>598</v>
      </c>
      <c r="C273" s="10">
        <v>11.3971498284946</v>
      </c>
      <c r="D273" s="10">
        <v>4.64946316572765</v>
      </c>
      <c r="E273" s="10">
        <f>(C273)/(E2+100)*100</f>
        <v>11.3537218424473</v>
      </c>
      <c r="F273" s="10">
        <f>(D273)/(F2+100)*100</f>
        <v>4.70391093479794</v>
      </c>
      <c r="G273" s="9">
        <f>RANK(E273,E7:E399,0)</f>
        <v>152</v>
      </c>
      <c r="H273" s="9">
        <f>RANK(F273,F7:F399,0)</f>
        <v>52</v>
      </c>
    </row>
    <row r="274" ht="23.2" customHeight="1" spans="1:8">
      <c r="A274" s="9" t="s">
        <v>599</v>
      </c>
      <c r="B274" s="9" t="s">
        <v>600</v>
      </c>
      <c r="C274" s="10">
        <v>-10.4172302751573</v>
      </c>
      <c r="D274" s="10">
        <v>0.370576789573002</v>
      </c>
      <c r="E274" s="10">
        <f>(C274)/(E2+100)*100</f>
        <v>-10.3775361991954</v>
      </c>
      <c r="F274" s="10">
        <f>(D274)/(F2+100)*100</f>
        <v>0.374916447452262</v>
      </c>
      <c r="G274" s="9">
        <f>RANK(E274,E7:E399,0)</f>
        <v>349</v>
      </c>
      <c r="H274" s="9">
        <f>RANK(F274,F7:F399,0)</f>
        <v>248</v>
      </c>
    </row>
    <row r="275" ht="23.2" customHeight="1" spans="1:8">
      <c r="A275" s="9" t="s">
        <v>601</v>
      </c>
      <c r="B275" s="9" t="s">
        <v>602</v>
      </c>
      <c r="C275" s="10">
        <v>8.86073821272159</v>
      </c>
      <c r="D275" s="10">
        <v>1.03922853665387</v>
      </c>
      <c r="E275" s="10">
        <f>(C275)/(E2+100)*100</f>
        <v>8.82697503321953</v>
      </c>
      <c r="F275" s="10">
        <f>(D275)/(F2+100)*100</f>
        <v>1.0513984739903</v>
      </c>
      <c r="G275" s="9">
        <f>RANK(E275,E7:E399,0)</f>
        <v>176</v>
      </c>
      <c r="H275" s="9">
        <f>RANK(F275,F7:F399,0)</f>
        <v>218</v>
      </c>
    </row>
    <row r="276" ht="23.2" customHeight="1" spans="1:8">
      <c r="A276" s="9" t="s">
        <v>603</v>
      </c>
      <c r="B276" s="9" t="s">
        <v>604</v>
      </c>
      <c r="C276" s="10">
        <v>9.88594423014439</v>
      </c>
      <c r="D276" s="10">
        <v>1.81364848643914</v>
      </c>
      <c r="E276" s="10">
        <f>(C276)/(E2+100)*100</f>
        <v>9.84827457987636</v>
      </c>
      <c r="F276" s="10">
        <f>(D276)/(F2+100)*100</f>
        <v>1.83488730701787</v>
      </c>
      <c r="G276" s="9">
        <f>RANK(E276,E7:E399,0)</f>
        <v>164</v>
      </c>
      <c r="H276" s="9">
        <f>RANK(F276,F7:F399,0)</f>
        <v>182</v>
      </c>
    </row>
    <row r="277" ht="23.2" customHeight="1" spans="1:8">
      <c r="A277" s="9" t="s">
        <v>605</v>
      </c>
      <c r="B277" s="9" t="s">
        <v>606</v>
      </c>
      <c r="C277" s="10">
        <v>9.64536651237355</v>
      </c>
      <c r="D277" s="10">
        <v>3.69748128722068</v>
      </c>
      <c r="E277" s="10">
        <f>(C277)/(E2+100)*100</f>
        <v>9.60861356548557</v>
      </c>
      <c r="F277" s="10">
        <f>(D277)/(F2+100)*100</f>
        <v>3.74078082527322</v>
      </c>
      <c r="G277" s="9">
        <f>RANK(E277,E7:E399,0)</f>
        <v>167</v>
      </c>
      <c r="H277" s="9">
        <f>RANK(F277,F7:F399,0)</f>
        <v>107</v>
      </c>
    </row>
    <row r="278" ht="23.2" customHeight="1" spans="1:8">
      <c r="A278" s="9" t="s">
        <v>607</v>
      </c>
      <c r="B278" s="9" t="s">
        <v>608</v>
      </c>
      <c r="C278" s="10">
        <v>36.0471686524997</v>
      </c>
      <c r="D278" s="10">
        <v>-7.88487688846566</v>
      </c>
      <c r="E278" s="10">
        <f>(C278)/(E2+100)*100</f>
        <v>35.9098136154207</v>
      </c>
      <c r="F278" s="10">
        <f>(D278)/(F2+100)*100</f>
        <v>-7.97721313045062</v>
      </c>
      <c r="G278" s="9">
        <f>RANK(E278,E7:E399,0)</f>
        <v>41</v>
      </c>
      <c r="H278" s="9">
        <f>RANK(F278,F7:F399,0)</f>
        <v>357</v>
      </c>
    </row>
    <row r="279" ht="23.2" customHeight="1" spans="1:8">
      <c r="A279" s="9" t="s">
        <v>609</v>
      </c>
      <c r="B279" s="9" t="s">
        <v>610</v>
      </c>
      <c r="C279" s="10">
        <v>27.8999892692349</v>
      </c>
      <c r="D279" s="10">
        <v>4.13396432471787</v>
      </c>
      <c r="E279" s="10">
        <f>(C279)/(E2+100)*100</f>
        <v>27.7936784491668</v>
      </c>
      <c r="F279" s="10">
        <f>(D279)/(F2+100)*100</f>
        <v>4.18237531903571</v>
      </c>
      <c r="G279" s="9">
        <f>RANK(E279,E7:E399,0)</f>
        <v>61</v>
      </c>
      <c r="H279" s="9">
        <f>RANK(F279,F7:F399,0)</f>
        <v>77</v>
      </c>
    </row>
    <row r="280" ht="23.2" customHeight="1" spans="1:8">
      <c r="A280" s="9" t="s">
        <v>611</v>
      </c>
      <c r="B280" s="9" t="s">
        <v>612</v>
      </c>
      <c r="C280" s="10">
        <v>15.2173718619481</v>
      </c>
      <c r="D280" s="10">
        <v>6.00597388277695</v>
      </c>
      <c r="E280" s="10">
        <f>(C280)/(E2+100)*100</f>
        <v>15.1593872058855</v>
      </c>
      <c r="F280" s="10">
        <f>(D280)/(F2+100)*100</f>
        <v>6.07630713789812</v>
      </c>
      <c r="G280" s="9">
        <f>RANK(E280,E7:E399,0)</f>
        <v>117</v>
      </c>
      <c r="H280" s="9">
        <f>RANK(F280,F7:F399,0)</f>
        <v>18</v>
      </c>
    </row>
    <row r="281" ht="23.2" customHeight="1" spans="1:8">
      <c r="A281" s="9" t="s">
        <v>613</v>
      </c>
      <c r="B281" s="9" t="s">
        <v>614</v>
      </c>
      <c r="C281" s="10">
        <v>13.5174111322521</v>
      </c>
      <c r="D281" s="10">
        <v>6.51802730486656</v>
      </c>
      <c r="E281" s="10">
        <f>(C281)/(E2+100)*100</f>
        <v>13.4659040492637</v>
      </c>
      <c r="F281" s="10">
        <f>(D281)/(F2+100)*100</f>
        <v>6.59435698699098</v>
      </c>
      <c r="G281" s="9">
        <f>RANK(E281,E7:E399,0)</f>
        <v>133</v>
      </c>
      <c r="H281" s="9">
        <f>RANK(F281,F7:F399,0)</f>
        <v>11</v>
      </c>
    </row>
    <row r="282" ht="23.2" customHeight="1" spans="1:8">
      <c r="A282" s="9" t="s">
        <v>615</v>
      </c>
      <c r="B282" s="9" t="s">
        <v>616</v>
      </c>
      <c r="C282" s="10">
        <v>18.2271116163981</v>
      </c>
      <c r="D282" s="10">
        <v>12.0689290846082</v>
      </c>
      <c r="E282" s="10">
        <f>(C282)/(E2+100)*100</f>
        <v>18.1576585723588</v>
      </c>
      <c r="F282" s="10">
        <f>(D282)/(F2+100)*100</f>
        <v>12.2102628774143</v>
      </c>
      <c r="G282" s="9">
        <f>RANK(E282,E7:E399,0)</f>
        <v>95</v>
      </c>
      <c r="H282" s="9">
        <f>RANK(F282,F7:F399,0)</f>
        <v>2</v>
      </c>
    </row>
    <row r="283" ht="23.2" customHeight="1" spans="1:8">
      <c r="A283" s="9" t="s">
        <v>617</v>
      </c>
      <c r="B283" s="9" t="s">
        <v>618</v>
      </c>
      <c r="C283" s="10">
        <v>16.0864716072234</v>
      </c>
      <c r="D283" s="10">
        <v>5.51631167430574</v>
      </c>
      <c r="E283" s="10">
        <f>(C283)/(E2+100)*100</f>
        <v>16.0251753116563</v>
      </c>
      <c r="F283" s="10">
        <f>(D283)/(F2+100)*100</f>
        <v>5.58091071584161</v>
      </c>
      <c r="G283" s="9">
        <f>RANK(E283,E7:E399,0)</f>
        <v>106</v>
      </c>
      <c r="H283" s="9">
        <f>RANK(F283,F7:F399,0)</f>
        <v>28</v>
      </c>
    </row>
    <row r="284" ht="23.2" customHeight="1" spans="1:8">
      <c r="A284" s="9" t="s">
        <v>619</v>
      </c>
      <c r="B284" s="9" t="s">
        <v>620</v>
      </c>
      <c r="C284" s="10">
        <v>11.408322295426</v>
      </c>
      <c r="D284" s="10">
        <v>5.47873813130079</v>
      </c>
      <c r="E284" s="10">
        <f>(C284)/(E2+100)*100</f>
        <v>11.3648517375299</v>
      </c>
      <c r="F284" s="10">
        <f>(D284)/(F2+100)*100</f>
        <v>5.54289716599721</v>
      </c>
      <c r="G284" s="9">
        <f>RANK(E284,E7:E399,0)</f>
        <v>151</v>
      </c>
      <c r="H284" s="9">
        <f>RANK(F284,F7:F399,0)</f>
        <v>30</v>
      </c>
    </row>
    <row r="285" ht="23.2" customHeight="1" spans="1:8">
      <c r="A285" s="9" t="s">
        <v>621</v>
      </c>
      <c r="B285" s="9" t="s">
        <v>622</v>
      </c>
      <c r="C285" s="10">
        <v>7.46645494243747</v>
      </c>
      <c r="D285" s="10">
        <v>0.501191722540262</v>
      </c>
      <c r="E285" s="10">
        <f>(C285)/(E2+100)*100</f>
        <v>7.43800457493833</v>
      </c>
      <c r="F285" s="10">
        <f>(D285)/(F2+100)*100</f>
        <v>0.507060953072072</v>
      </c>
      <c r="G285" s="9">
        <f>RANK(E285,E7:E399,0)</f>
        <v>190</v>
      </c>
      <c r="H285" s="9">
        <f>RANK(F285,F7:F399,0)</f>
        <v>242</v>
      </c>
    </row>
    <row r="286" ht="23.2" customHeight="1" spans="1:8">
      <c r="A286" s="9" t="s">
        <v>623</v>
      </c>
      <c r="B286" s="9" t="s">
        <v>624</v>
      </c>
      <c r="C286" s="10">
        <v>7.49271155872448</v>
      </c>
      <c r="D286" s="10">
        <v>6.26246101937529</v>
      </c>
      <c r="E286" s="10">
        <f>(C286)/(E2+100)*100</f>
        <v>7.46416114235497</v>
      </c>
      <c r="F286" s="10">
        <f>(D286)/(F2+100)*100</f>
        <v>6.33579787983437</v>
      </c>
      <c r="G286" s="9">
        <f>RANK(E286,E7:E399,0)</f>
        <v>189</v>
      </c>
      <c r="H286" s="9">
        <f>RANK(F286,F7:F399,0)</f>
        <v>14</v>
      </c>
    </row>
    <row r="287" ht="23.2" customHeight="1" spans="1:8">
      <c r="A287" s="9" t="s">
        <v>625</v>
      </c>
      <c r="B287" s="9" t="s">
        <v>626</v>
      </c>
      <c r="C287" s="10">
        <v>56.0167613032521</v>
      </c>
      <c r="D287" s="10">
        <v>-1.38950196718165</v>
      </c>
      <c r="E287" s="10">
        <f>(C287)/(E2+100)*100</f>
        <v>55.8033136286226</v>
      </c>
      <c r="F287" s="10">
        <f>(D287)/(F2+100)*100</f>
        <v>-1.40577379890397</v>
      </c>
      <c r="G287" s="9">
        <f>RANK(E287,E7:E399,0)</f>
        <v>12</v>
      </c>
      <c r="H287" s="9">
        <f>RANK(F287,F7:F399,0)</f>
        <v>318</v>
      </c>
    </row>
    <row r="288" ht="23.2" customHeight="1" spans="1:8">
      <c r="A288" s="9" t="s">
        <v>627</v>
      </c>
      <c r="B288" s="9" t="s">
        <v>628</v>
      </c>
      <c r="C288" s="10">
        <v>24.3533392975223</v>
      </c>
      <c r="D288" s="10">
        <v>-1.5756515956628</v>
      </c>
      <c r="E288" s="10">
        <f>(C288)/(E2+100)*100</f>
        <v>24.2605427216121</v>
      </c>
      <c r="F288" s="10">
        <f>(D288)/(F2+100)*100</f>
        <v>-1.59410334184465</v>
      </c>
      <c r="G288" s="9">
        <f>RANK(E288,E7:E399,0)</f>
        <v>72</v>
      </c>
      <c r="H288" s="9">
        <f>RANK(F288,F7:F399,0)</f>
        <v>321</v>
      </c>
    </row>
    <row r="289" ht="23.2" customHeight="1" spans="1:8">
      <c r="A289" s="9" t="s">
        <v>629</v>
      </c>
      <c r="B289" s="9" t="s">
        <v>630</v>
      </c>
      <c r="C289" s="10">
        <v>4.22911601087013</v>
      </c>
      <c r="D289" s="10">
        <v>1.98656472356035</v>
      </c>
      <c r="E289" s="10">
        <f>(C289)/(E2+100)*100</f>
        <v>4.21300128097041</v>
      </c>
      <c r="F289" s="10">
        <f>(D289)/(F2+100)*100</f>
        <v>2.00982848831257</v>
      </c>
      <c r="G289" s="9">
        <f>RANK(E289,E7:E399,0)</f>
        <v>226</v>
      </c>
      <c r="H289" s="9">
        <f>RANK(F289,F7:F399,0)</f>
        <v>173</v>
      </c>
    </row>
    <row r="290" ht="23.2" customHeight="1" spans="1:8">
      <c r="A290" s="9" t="s">
        <v>631</v>
      </c>
      <c r="B290" s="9" t="s">
        <v>632</v>
      </c>
      <c r="C290" s="10">
        <v>2.40039822274663</v>
      </c>
      <c r="D290" s="10">
        <v>5.88493213359768</v>
      </c>
      <c r="E290" s="10">
        <f>(C290)/(E2+100)*100</f>
        <v>2.39125168505131</v>
      </c>
      <c r="F290" s="10">
        <f>(D290)/(F2+100)*100</f>
        <v>5.95384792331</v>
      </c>
      <c r="G290" s="9">
        <f>RANK(E290,E7:E399,0)</f>
        <v>244</v>
      </c>
      <c r="H290" s="9">
        <f>RANK(F290,F7:F399,0)</f>
        <v>22</v>
      </c>
    </row>
    <row r="291" ht="23.2" customHeight="1" spans="1:8">
      <c r="A291" s="9" t="s">
        <v>633</v>
      </c>
      <c r="B291" s="9" t="s">
        <v>634</v>
      </c>
      <c r="C291" s="10">
        <v>32.1417562209679</v>
      </c>
      <c r="D291" s="10">
        <v>-3.95639543867238</v>
      </c>
      <c r="E291" s="10">
        <f>(C291)/(E2+100)*100</f>
        <v>32.0192824655373</v>
      </c>
      <c r="F291" s="10">
        <f>(D291)/(F2+100)*100</f>
        <v>-4.00272700374068</v>
      </c>
      <c r="G291" s="9">
        <f>RANK(E291,E7:E399,0)</f>
        <v>48</v>
      </c>
      <c r="H291" s="9">
        <f>RANK(F291,F7:F399,0)</f>
        <v>350</v>
      </c>
    </row>
    <row r="292" ht="23.2" customHeight="1" spans="1:8">
      <c r="A292" s="9" t="s">
        <v>635</v>
      </c>
      <c r="B292" s="9" t="s">
        <v>636</v>
      </c>
      <c r="C292" s="10">
        <v>8.35137067471083</v>
      </c>
      <c r="D292" s="10">
        <v>-2.11900022119001</v>
      </c>
      <c r="E292" s="10">
        <f>(C292)/(E2+100)*100</f>
        <v>8.3195484020729</v>
      </c>
      <c r="F292" s="10">
        <f>(D292)/(F2+100)*100</f>
        <v>-2.14381487840757</v>
      </c>
      <c r="G292" s="9">
        <f>RANK(E292,E7:E399,0)</f>
        <v>182</v>
      </c>
      <c r="H292" s="9">
        <f>RANK(F292,F7:F399,0)</f>
        <v>333</v>
      </c>
    </row>
    <row r="293" ht="23.2" customHeight="1" spans="1:8">
      <c r="A293" s="9" t="s">
        <v>637</v>
      </c>
      <c r="B293" s="9" t="s">
        <v>638</v>
      </c>
      <c r="C293" s="10">
        <v>13.2751599767307</v>
      </c>
      <c r="D293" s="10">
        <v>5.2224557190033</v>
      </c>
      <c r="E293" s="10">
        <f>(C293)/(E2+100)*100</f>
        <v>13.2245759736315</v>
      </c>
      <c r="F293" s="10">
        <f>(D293)/(F2+100)*100</f>
        <v>5.28361354579589</v>
      </c>
      <c r="G293" s="9">
        <f>RANK(E293,E7:E399,0)</f>
        <v>134</v>
      </c>
      <c r="H293" s="9">
        <f>RANK(F293,F7:F399,0)</f>
        <v>33</v>
      </c>
    </row>
    <row r="294" ht="23.2" customHeight="1" spans="1:8">
      <c r="A294" s="9" t="s">
        <v>639</v>
      </c>
      <c r="B294" s="9" t="s">
        <v>640</v>
      </c>
      <c r="C294" s="10">
        <v>15.7996093678696</v>
      </c>
      <c r="D294" s="10">
        <v>4.40918704070968</v>
      </c>
      <c r="E294" s="10">
        <f>(C294)/(E2+100)*100</f>
        <v>15.7394061393864</v>
      </c>
      <c r="F294" s="10">
        <f>(D294)/(F2+100)*100</f>
        <v>4.46082104429742</v>
      </c>
      <c r="G294" s="9">
        <f>RANK(E294,E7:E399,0)</f>
        <v>110</v>
      </c>
      <c r="H294" s="9">
        <f>RANK(F294,F7:F399,0)</f>
        <v>61</v>
      </c>
    </row>
    <row r="295" ht="23.2" customHeight="1" spans="1:8">
      <c r="A295" s="9" t="s">
        <v>641</v>
      </c>
      <c r="B295" s="9" t="s">
        <v>642</v>
      </c>
      <c r="C295" s="10">
        <v>36.6097463271941</v>
      </c>
      <c r="D295" s="10">
        <v>4.70094318741656</v>
      </c>
      <c r="E295" s="10">
        <f>(C295)/(E2+100)*100</f>
        <v>36.4702476300093</v>
      </c>
      <c r="F295" s="10">
        <f>(D295)/(F2+100)*100</f>
        <v>4.75599381583485</v>
      </c>
      <c r="G295" s="9">
        <f>RANK(E295,E7:E399,0)</f>
        <v>39</v>
      </c>
      <c r="H295" s="9">
        <f>RANK(F295,F7:F399,0)</f>
        <v>47</v>
      </c>
    </row>
    <row r="296" ht="23.2" customHeight="1" spans="1:8">
      <c r="A296" s="9" t="s">
        <v>643</v>
      </c>
      <c r="B296" s="9" t="s">
        <v>644</v>
      </c>
      <c r="C296" s="10">
        <v>27.064833138817</v>
      </c>
      <c r="D296" s="10">
        <v>1.88036969980539</v>
      </c>
      <c r="E296" s="10">
        <f>(C296)/(E2+100)*100</f>
        <v>26.9617046186507</v>
      </c>
      <c r="F296" s="10">
        <f>(D296)/(F2+100)*100</f>
        <v>1.9023898624634</v>
      </c>
      <c r="G296" s="9">
        <f>RANK(E296,E7:E399,0)</f>
        <v>62</v>
      </c>
      <c r="H296" s="9">
        <f>RANK(F296,F7:F399,0)</f>
        <v>179</v>
      </c>
    </row>
    <row r="297" ht="23.2" customHeight="1" spans="1:8">
      <c r="A297" s="9" t="s">
        <v>645</v>
      </c>
      <c r="B297" s="9" t="s">
        <v>646</v>
      </c>
      <c r="C297" s="10">
        <v>-1.86801597630482</v>
      </c>
      <c r="D297" s="10">
        <v>4.35472517508381</v>
      </c>
      <c r="E297" s="10">
        <f>(C297)/(E2+100)*100</f>
        <v>-1.86089804129686</v>
      </c>
      <c r="F297" s="10">
        <f>(D297)/(F2+100)*100</f>
        <v>4.4057214002922</v>
      </c>
      <c r="G297" s="9">
        <f>RANK(E297,E7:E399,0)</f>
        <v>302</v>
      </c>
      <c r="H297" s="9">
        <f>RANK(F297,F7:F399,0)</f>
        <v>68</v>
      </c>
    </row>
    <row r="298" ht="23.2" customHeight="1" spans="1:8">
      <c r="A298" s="9" t="s">
        <v>647</v>
      </c>
      <c r="B298" s="9" t="s">
        <v>648</v>
      </c>
      <c r="C298" s="10">
        <v>5.64053035472458</v>
      </c>
      <c r="D298" s="10">
        <v>4.01033591731266</v>
      </c>
      <c r="E298" s="10">
        <f>(C298)/(E2+100)*100</f>
        <v>5.61903753614881</v>
      </c>
      <c r="F298" s="10">
        <f>(D298)/(F2+100)*100</f>
        <v>4.05729915503215</v>
      </c>
      <c r="G298" s="9">
        <f>RANK(E298,E7:E399,0)</f>
        <v>211</v>
      </c>
      <c r="H298" s="9">
        <f>RANK(F298,F7:F399,0)</f>
        <v>87</v>
      </c>
    </row>
    <row r="299" ht="23.2" customHeight="1" spans="1:8">
      <c r="A299" s="9" t="s">
        <v>649</v>
      </c>
      <c r="B299" s="9" t="s">
        <v>650</v>
      </c>
      <c r="C299" s="10">
        <v>-1.8321545915242</v>
      </c>
      <c r="D299" s="10">
        <v>4.84016454378748</v>
      </c>
      <c r="E299" s="10">
        <f>(C299)/(E2+100)*100</f>
        <v>-1.82517330363778</v>
      </c>
      <c r="F299" s="10">
        <f>(D299)/(F2+100)*100</f>
        <v>4.89684553080657</v>
      </c>
      <c r="G299" s="9">
        <f>RANK(E299,E7:E399,0)</f>
        <v>301</v>
      </c>
      <c r="H299" s="9">
        <f>RANK(F299,F7:F399,0)</f>
        <v>43</v>
      </c>
    </row>
    <row r="300" ht="23.2" customHeight="1" spans="1:8">
      <c r="A300" s="9" t="s">
        <v>651</v>
      </c>
      <c r="B300" s="9" t="s">
        <v>652</v>
      </c>
      <c r="C300" s="10">
        <v>10.8848121037641</v>
      </c>
      <c r="D300" s="10">
        <v>2.9887259038715</v>
      </c>
      <c r="E300" s="10">
        <f>(C300)/(E2+100)*100</f>
        <v>10.8433363422549</v>
      </c>
      <c r="F300" s="10">
        <f>(D300)/(F2+100)*100</f>
        <v>3.02372552684473</v>
      </c>
      <c r="G300" s="9">
        <f>RANK(E300,E7:E399,0)</f>
        <v>154</v>
      </c>
      <c r="H300" s="9">
        <f>RANK(F300,F7:F399,0)</f>
        <v>133</v>
      </c>
    </row>
    <row r="301" ht="23.2" customHeight="1" spans="1:8">
      <c r="A301" s="9" t="s">
        <v>653</v>
      </c>
      <c r="B301" s="9" t="s">
        <v>654</v>
      </c>
      <c r="C301" s="10">
        <v>-4.19895378871741</v>
      </c>
      <c r="D301" s="10">
        <v>4.63473323613433</v>
      </c>
      <c r="E301" s="10">
        <f>(C301)/(E2+100)*100</f>
        <v>-4.18295398970678</v>
      </c>
      <c r="F301" s="10">
        <f>(D301)/(F2+100)*100</f>
        <v>4.68900850963333</v>
      </c>
      <c r="G301" s="9">
        <f>RANK(E301,E7:E399,0)</f>
        <v>322</v>
      </c>
      <c r="H301" s="9">
        <f>RANK(F301,F7:F399,0)</f>
        <v>53</v>
      </c>
    </row>
    <row r="302" ht="23.2" customHeight="1" spans="1:8">
      <c r="A302" s="9" t="s">
        <v>655</v>
      </c>
      <c r="B302" s="9" t="s">
        <v>656</v>
      </c>
      <c r="C302" s="10">
        <v>6.84781854754804</v>
      </c>
      <c r="D302" s="10">
        <v>2.9145510422234</v>
      </c>
      <c r="E302" s="10">
        <f>(C302)/(E2+100)*100</f>
        <v>6.82172544771054</v>
      </c>
      <c r="F302" s="10">
        <f>(D302)/(F2+100)*100</f>
        <v>2.94868203679935</v>
      </c>
      <c r="G302" s="9">
        <f>RANK(E302,E7:E399,0)</f>
        <v>196</v>
      </c>
      <c r="H302" s="9">
        <f>RANK(F302,F7:F399,0)</f>
        <v>136</v>
      </c>
    </row>
    <row r="303" ht="23.2" customHeight="1" spans="1:8">
      <c r="A303" s="9" t="s">
        <v>657</v>
      </c>
      <c r="B303" s="9" t="s">
        <v>658</v>
      </c>
      <c r="C303" s="10">
        <v>41.1875018313587</v>
      </c>
      <c r="D303" s="10">
        <v>4.78275367151369</v>
      </c>
      <c r="E303" s="10">
        <f>(C303)/(E2+100)*100</f>
        <v>41.0305599395898</v>
      </c>
      <c r="F303" s="10">
        <f>(D303)/(F2+100)*100</f>
        <v>4.83876234566476</v>
      </c>
      <c r="G303" s="9">
        <f>RANK(E303,E7:E399,0)</f>
        <v>29</v>
      </c>
      <c r="H303" s="9">
        <f>RANK(F303,F7:F399,0)</f>
        <v>46</v>
      </c>
    </row>
    <row r="304" ht="23.2" customHeight="1" spans="1:8">
      <c r="A304" s="9" t="s">
        <v>659</v>
      </c>
      <c r="B304" s="9" t="s">
        <v>660</v>
      </c>
      <c r="C304" s="10">
        <v>13.6333771353482</v>
      </c>
      <c r="D304" s="10">
        <v>-1.15103116516106</v>
      </c>
      <c r="E304" s="10">
        <f>(C304)/(E2+100)*100</f>
        <v>13.5814281725881</v>
      </c>
      <c r="F304" s="10">
        <f>(D304)/(F2+100)*100</f>
        <v>-1.16451037272536</v>
      </c>
      <c r="G304" s="9">
        <f>RANK(E304,E7:E399,0)</f>
        <v>130</v>
      </c>
      <c r="H304" s="9">
        <f>RANK(F304,F7:F399,0)</f>
        <v>314</v>
      </c>
    </row>
    <row r="305" ht="23.2" customHeight="1" spans="1:8">
      <c r="A305" s="9" t="s">
        <v>661</v>
      </c>
      <c r="B305" s="9" t="s">
        <v>662</v>
      </c>
      <c r="C305" s="10">
        <v>-1.70869891297473</v>
      </c>
      <c r="D305" s="10">
        <v>-1.5414415148306</v>
      </c>
      <c r="E305" s="10">
        <f>(C305)/(E2+100)*100</f>
        <v>-1.70218804370755</v>
      </c>
      <c r="F305" s="10">
        <f>(D305)/(F2+100)*100</f>
        <v>-1.55949264216365</v>
      </c>
      <c r="G305" s="9">
        <f>RANK(E305,E7:E399,0)</f>
        <v>298</v>
      </c>
      <c r="H305" s="9">
        <f>RANK(F305,F7:F399,0)</f>
        <v>319</v>
      </c>
    </row>
    <row r="306" ht="23.2" customHeight="1" spans="1:8">
      <c r="A306" s="9" t="s">
        <v>663</v>
      </c>
      <c r="B306" s="9" t="s">
        <v>664</v>
      </c>
      <c r="C306" s="10">
        <v>-1.67890207808895</v>
      </c>
      <c r="D306" s="10">
        <v>3.27816254729715</v>
      </c>
      <c r="E306" s="10">
        <f>(C306)/(E2+100)*100</f>
        <v>-1.67250474743003</v>
      </c>
      <c r="F306" s="10">
        <f>(D306)/(F2+100)*100</f>
        <v>3.31655163244267</v>
      </c>
      <c r="G306" s="9">
        <f>RANK(E306,E7:E399,0)</f>
        <v>297</v>
      </c>
      <c r="H306" s="9">
        <f>RANK(F306,F7:F399,0)</f>
        <v>126</v>
      </c>
    </row>
    <row r="307" ht="23.2" spans="1:8">
      <c r="A307" s="9" t="s">
        <v>665</v>
      </c>
      <c r="B307" s="9" t="s">
        <v>666</v>
      </c>
      <c r="C307" s="10">
        <v>24.871745147471</v>
      </c>
      <c r="D307" s="10">
        <v>4.12036220379843</v>
      </c>
      <c r="E307" s="10">
        <f>(C307)/(E2+100)*100</f>
        <v>24.7769732248858</v>
      </c>
      <c r="F307" s="10">
        <f>(D307)/(F2+100)*100</f>
        <v>4.16861390980442</v>
      </c>
      <c r="G307" s="9">
        <f>RANK(E307,E7:E399,0)</f>
        <v>68</v>
      </c>
      <c r="H307" s="9">
        <f>RANK(F307,F7:F399,0)</f>
        <v>81</v>
      </c>
    </row>
    <row r="308" ht="23.2" spans="1:8">
      <c r="A308" s="9" t="s">
        <v>667</v>
      </c>
      <c r="B308" s="9" t="s">
        <v>668</v>
      </c>
      <c r="C308" s="10">
        <v>-2.38022616102394</v>
      </c>
      <c r="D308" s="10">
        <v>0.268034299107706</v>
      </c>
      <c r="E308" s="10">
        <f>(C308)/(E2+100)*100</f>
        <v>-2.37115648745941</v>
      </c>
      <c r="F308" s="10">
        <f>(D308)/(F2+100)*100</f>
        <v>0.271173128065059</v>
      </c>
      <c r="G308" s="9">
        <f>RANK(E308,E7:E399,0)</f>
        <v>307</v>
      </c>
      <c r="H308" s="9">
        <f>RANK(F308,F7:F399,0)</f>
        <v>252</v>
      </c>
    </row>
    <row r="309" ht="23.2" spans="1:8">
      <c r="A309" s="9" t="s">
        <v>669</v>
      </c>
      <c r="B309" s="9" t="s">
        <v>670</v>
      </c>
      <c r="C309" s="10">
        <v>12.6290537193695</v>
      </c>
      <c r="D309" s="10">
        <v>0.204792312943403</v>
      </c>
      <c r="E309" s="10">
        <f>(C309)/(E2+100)*100</f>
        <v>12.5809316557861</v>
      </c>
      <c r="F309" s="10">
        <f>(D309)/(F2+100)*100</f>
        <v>0.207190543484233</v>
      </c>
      <c r="G309" s="9">
        <f>RANK(E309,E7:E399,0)</f>
        <v>138</v>
      </c>
      <c r="H309" s="9">
        <f>RANK(F309,F7:F399,0)</f>
        <v>259</v>
      </c>
    </row>
    <row r="310" ht="23.2" spans="1:8">
      <c r="A310" s="9" t="s">
        <v>671</v>
      </c>
      <c r="B310" s="9" t="s">
        <v>672</v>
      </c>
      <c r="C310" s="10">
        <v>29.9744661954631</v>
      </c>
      <c r="D310" s="10">
        <v>2.56587464592683</v>
      </c>
      <c r="E310" s="10">
        <f>(C310)/(E2+100)*100</f>
        <v>29.8602507363964</v>
      </c>
      <c r="F310" s="10">
        <f>(D310)/(F2+100)*100</f>
        <v>2.5959224482655</v>
      </c>
      <c r="G310" s="9">
        <f>RANK(E310,E7:E399,0)</f>
        <v>56</v>
      </c>
      <c r="H310" s="9">
        <f>RANK(F310,F7:F399,0)</f>
        <v>149</v>
      </c>
    </row>
    <row r="311" ht="23.2" spans="1:8">
      <c r="A311" s="9" t="s">
        <v>673</v>
      </c>
      <c r="B311" s="9" t="s">
        <v>674</v>
      </c>
      <c r="C311" s="10">
        <v>-7.64257786968045</v>
      </c>
      <c r="D311" s="10">
        <v>1.15714527444778</v>
      </c>
      <c r="E311" s="10">
        <f>(C311)/(E2+100)*100</f>
        <v>-7.61345639895445</v>
      </c>
      <c r="F311" s="10">
        <f>(D311)/(F2+100)*100</f>
        <v>1.17069608159221</v>
      </c>
      <c r="G311" s="9">
        <f>RANK(E311,E7:E399,0)</f>
        <v>337</v>
      </c>
      <c r="H311" s="9">
        <f>RANK(F311,F7:F399,0)</f>
        <v>213</v>
      </c>
    </row>
    <row r="312" ht="23.2" spans="1:8">
      <c r="A312" s="9" t="s">
        <v>675</v>
      </c>
      <c r="B312" s="9" t="s">
        <v>676</v>
      </c>
      <c r="C312" s="10">
        <v>-1.09535516726666</v>
      </c>
      <c r="D312" s="10">
        <v>1.46716059947529</v>
      </c>
      <c r="E312" s="10">
        <f>(C312)/(E2+100)*100</f>
        <v>-1.09118139841772</v>
      </c>
      <c r="F312" s="10">
        <f>(D312)/(F2+100)*100</f>
        <v>1.48434185646386</v>
      </c>
      <c r="G312" s="9">
        <f>RANK(E312,E7:E399,0)</f>
        <v>291</v>
      </c>
      <c r="H312" s="9">
        <f>RANK(F312,F7:F399,0)</f>
        <v>200</v>
      </c>
    </row>
    <row r="313" ht="23.2" spans="1:8">
      <c r="A313" s="9" t="s">
        <v>677</v>
      </c>
      <c r="B313" s="9" t="s">
        <v>678</v>
      </c>
      <c r="C313" s="10">
        <v>0.924654023577651</v>
      </c>
      <c r="D313" s="10">
        <v>4.65600816395952</v>
      </c>
      <c r="E313" s="10">
        <f>(C313)/(E2+100)*100</f>
        <v>0.921130698655294</v>
      </c>
      <c r="F313" s="10">
        <f>(D313)/(F2+100)*100</f>
        <v>4.7105325785563</v>
      </c>
      <c r="G313" s="9">
        <f>RANK(E313,E7:E399,0)</f>
        <v>259</v>
      </c>
      <c r="H313" s="9">
        <f>RANK(F313,F7:F399,0)</f>
        <v>51</v>
      </c>
    </row>
    <row r="314" ht="23.2" spans="1:8">
      <c r="A314" s="9" t="s">
        <v>679</v>
      </c>
      <c r="B314" s="9" t="s">
        <v>680</v>
      </c>
      <c r="C314" s="10">
        <v>3.7411949904851</v>
      </c>
      <c r="D314" s="10">
        <v>0.87775388013718</v>
      </c>
      <c r="E314" s="10">
        <f>(C314)/(E2+100)*100</f>
        <v>3.72693944709995</v>
      </c>
      <c r="F314" s="10">
        <f>(D314)/(F2+100)*100</f>
        <v>0.888032860497438</v>
      </c>
      <c r="G314" s="9">
        <f>RANK(E314,E7:E399,0)</f>
        <v>229</v>
      </c>
      <c r="H314" s="9">
        <f>RANK(F314,F7:F399,0)</f>
        <v>223</v>
      </c>
    </row>
    <row r="315" ht="23.2" spans="1:8">
      <c r="A315" s="9" t="s">
        <v>681</v>
      </c>
      <c r="B315" s="9" t="s">
        <v>682</v>
      </c>
      <c r="C315" s="10">
        <v>-2.74380354519263</v>
      </c>
      <c r="D315" s="10">
        <v>3.43770927613288</v>
      </c>
      <c r="E315" s="10">
        <f>(C315)/(E2+100)*100</f>
        <v>-2.73334848722898</v>
      </c>
      <c r="F315" s="10">
        <f>(D315)/(F2+100)*100</f>
        <v>3.47796674116183</v>
      </c>
      <c r="G315" s="9">
        <f>RANK(E315,E7:E399,0)</f>
        <v>308</v>
      </c>
      <c r="H315" s="9">
        <f>RANK(F315,F7:F399,0)</f>
        <v>117</v>
      </c>
    </row>
    <row r="316" ht="23.2" spans="1:8">
      <c r="A316" s="9" t="s">
        <v>683</v>
      </c>
      <c r="B316" s="9" t="s">
        <v>684</v>
      </c>
      <c r="C316" s="10">
        <v>-3.80189066995479</v>
      </c>
      <c r="D316" s="10">
        <v>-0.155402523005665</v>
      </c>
      <c r="E316" s="10">
        <f>(C316)/(E2+100)*100</f>
        <v>-3.78740385022767</v>
      </c>
      <c r="F316" s="10">
        <f>(D316)/(F2+100)*100</f>
        <v>-0.157222371961115</v>
      </c>
      <c r="G316" s="9">
        <f>RANK(E316,E7:E399,0)</f>
        <v>316</v>
      </c>
      <c r="H316" s="9">
        <f>RANK(F316,F7:F399,0)</f>
        <v>275</v>
      </c>
    </row>
    <row r="317" ht="23.2" spans="1:8">
      <c r="A317" s="9" t="s">
        <v>685</v>
      </c>
      <c r="B317" s="9" t="s">
        <v>686</v>
      </c>
      <c r="C317" s="10">
        <v>-1.2856716486443</v>
      </c>
      <c r="D317" s="10">
        <v>3.77727360494305</v>
      </c>
      <c r="E317" s="10">
        <f>(C317)/(E2+100)*100</f>
        <v>-1.28077269309322</v>
      </c>
      <c r="F317" s="10">
        <f>(D317)/(F2+100)*100</f>
        <v>3.82150755489091</v>
      </c>
      <c r="G317" s="9">
        <f>RANK(E317,E7:E399,0)</f>
        <v>293</v>
      </c>
      <c r="H317" s="9">
        <f>RANK(F317,F7:F399,0)</f>
        <v>102</v>
      </c>
    </row>
    <row r="318" ht="23.2" spans="1:8">
      <c r="A318" s="9" t="s">
        <v>687</v>
      </c>
      <c r="B318" s="9" t="s">
        <v>688</v>
      </c>
      <c r="C318" s="10">
        <v>14.9894936026491</v>
      </c>
      <c r="D318" s="10">
        <v>-0.182403331009529</v>
      </c>
      <c r="E318" s="10">
        <f>(C318)/(E2+100)*100</f>
        <v>14.9323772596311</v>
      </c>
      <c r="F318" s="10">
        <f>(D318)/(F2+100)*100</f>
        <v>-0.184539374266666</v>
      </c>
      <c r="G318" s="9">
        <f>RANK(E318,E7:E399,0)</f>
        <v>120</v>
      </c>
      <c r="H318" s="9">
        <f>RANK(F318,F7:F399,0)</f>
        <v>278</v>
      </c>
    </row>
    <row r="319" ht="23.2" spans="1:8">
      <c r="A319" s="9" t="s">
        <v>689</v>
      </c>
      <c r="B319" s="9" t="s">
        <v>690</v>
      </c>
      <c r="C319" s="10">
        <v>3.74004734237143</v>
      </c>
      <c r="D319" s="10">
        <v>0.582810565701814</v>
      </c>
      <c r="E319" s="10">
        <f>(C319)/(E2+100)*100</f>
        <v>3.72579617201348</v>
      </c>
      <c r="F319" s="10">
        <f>(D319)/(F2+100)*100</f>
        <v>0.589635597745721</v>
      </c>
      <c r="G319" s="9">
        <f>RANK(E319,E7:E399,0)</f>
        <v>230</v>
      </c>
      <c r="H319" s="9">
        <f>RANK(F319,F7:F399,0)</f>
        <v>239</v>
      </c>
    </row>
    <row r="320" ht="23.2" spans="1:8">
      <c r="A320" s="9" t="s">
        <v>691</v>
      </c>
      <c r="B320" s="9" t="s">
        <v>692</v>
      </c>
      <c r="C320" s="10">
        <v>-1.72492511219252</v>
      </c>
      <c r="D320" s="10">
        <v>-0.67528024130014</v>
      </c>
      <c r="E320" s="10">
        <f>(C320)/(E2+100)*100</f>
        <v>-1.71835241420817</v>
      </c>
      <c r="F320" s="10">
        <f>(D320)/(F2+100)*100</f>
        <v>-0.683188144067723</v>
      </c>
      <c r="G320" s="9">
        <f>RANK(E320,E7:E399,0)</f>
        <v>300</v>
      </c>
      <c r="H320" s="9">
        <f>RANK(F320,F7:F399,0)</f>
        <v>305</v>
      </c>
    </row>
    <row r="321" ht="23.2" spans="1:8">
      <c r="A321" s="9" t="s">
        <v>693</v>
      </c>
      <c r="B321" s="9" t="s">
        <v>694</v>
      </c>
      <c r="C321" s="10">
        <v>14.2456718878813</v>
      </c>
      <c r="D321" s="10">
        <v>1.9490328402715</v>
      </c>
      <c r="E321" s="10">
        <f>(C321)/(E2+100)*100</f>
        <v>14.1913898218128</v>
      </c>
      <c r="F321" s="10">
        <f>(D321)/(F2+100)*100</f>
        <v>1.97185708604244</v>
      </c>
      <c r="G321" s="9">
        <f>RANK(E321,E7:E399,0)</f>
        <v>124</v>
      </c>
      <c r="H321" s="9">
        <f>RANK(F321,F7:F399,0)</f>
        <v>174</v>
      </c>
    </row>
    <row r="322" ht="23.2" spans="1:8">
      <c r="A322" s="9" t="s">
        <v>695</v>
      </c>
      <c r="B322" s="9" t="s">
        <v>696</v>
      </c>
      <c r="C322" s="10">
        <v>0.115912671618273</v>
      </c>
      <c r="D322" s="10">
        <v>3.3444077877422</v>
      </c>
      <c r="E322" s="10">
        <f>(C322)/(E2+100)*100</f>
        <v>0.11547099506216</v>
      </c>
      <c r="F322" s="10">
        <f>(D322)/(F2+100)*100</f>
        <v>3.3835726410625</v>
      </c>
      <c r="G322" s="9">
        <f>RANK(E322,E7:E399,0)</f>
        <v>271</v>
      </c>
      <c r="H322" s="9">
        <f>RANK(F322,F7:F399,0)</f>
        <v>121</v>
      </c>
    </row>
    <row r="323" ht="23.2" spans="1:8">
      <c r="A323" s="9" t="s">
        <v>697</v>
      </c>
      <c r="B323" s="9" t="s">
        <v>698</v>
      </c>
      <c r="C323" s="10">
        <v>12.3138590624935</v>
      </c>
      <c r="D323" s="10">
        <v>4.13032176073016</v>
      </c>
      <c r="E323" s="10">
        <f>(C323)/(E2+100)*100</f>
        <v>12.2669380245496</v>
      </c>
      <c r="F323" s="10">
        <f>(D323)/(F2+100)*100</f>
        <v>4.17869009862171</v>
      </c>
      <c r="G323" s="9">
        <f>RANK(E323,E7:E399,0)</f>
        <v>142</v>
      </c>
      <c r="H323" s="9">
        <f>RANK(F323,F7:F399,0)</f>
        <v>79</v>
      </c>
    </row>
    <row r="324" ht="23.2" spans="1:8">
      <c r="A324" s="9" t="s">
        <v>699</v>
      </c>
      <c r="B324" s="9" t="s">
        <v>700</v>
      </c>
      <c r="C324" s="10">
        <v>25.6568127187619</v>
      </c>
      <c r="D324" s="10">
        <v>4.0516120020603</v>
      </c>
      <c r="E324" s="10">
        <f>(C324)/(E2+100)*100</f>
        <v>25.5590493549791</v>
      </c>
      <c r="F324" s="10">
        <f>(D324)/(F2+100)*100</f>
        <v>4.09905860541801</v>
      </c>
      <c r="G324" s="9">
        <f>RANK(E324,E7:E399,0)</f>
        <v>65</v>
      </c>
      <c r="H324" s="9">
        <f>RANK(F324,F7:F399,0)</f>
        <v>84</v>
      </c>
    </row>
    <row r="325" ht="23.2" spans="1:8">
      <c r="A325" s="9" t="s">
        <v>701</v>
      </c>
      <c r="B325" s="9" t="s">
        <v>702</v>
      </c>
      <c r="C325" s="10">
        <v>40.806214377643</v>
      </c>
      <c r="D325" s="10">
        <v>-2.00821455075875</v>
      </c>
      <c r="E325" s="10">
        <f>(C325)/(E2+100)*100</f>
        <v>40.6507253531671</v>
      </c>
      <c r="F325" s="10">
        <f>(D325)/(F2+100)*100</f>
        <v>-2.03173184688646</v>
      </c>
      <c r="G325" s="9">
        <f>RANK(E325,E7:E399,0)</f>
        <v>31</v>
      </c>
      <c r="H325" s="9">
        <f>RANK(F325,F7:F399,0)</f>
        <v>330</v>
      </c>
    </row>
    <row r="326" ht="23.2" spans="1:8">
      <c r="A326" s="9" t="s">
        <v>703</v>
      </c>
      <c r="B326" s="9" t="s">
        <v>704</v>
      </c>
      <c r="C326" s="10">
        <v>114.319250675511</v>
      </c>
      <c r="D326" s="10">
        <v>2.04648859915304</v>
      </c>
      <c r="E326" s="10">
        <f>(C326)/(E2+100)*100</f>
        <v>113.883645730591</v>
      </c>
      <c r="F326" s="10">
        <f>(D326)/(F2+100)*100</f>
        <v>2.07045410542332</v>
      </c>
      <c r="G326" s="9">
        <f>RANK(E326,E7:E399,0)</f>
        <v>3</v>
      </c>
      <c r="H326" s="9">
        <f>RANK(F326,F7:F399,0)</f>
        <v>171</v>
      </c>
    </row>
    <row r="327" ht="23.2" spans="1:8">
      <c r="A327" s="9" t="s">
        <v>705</v>
      </c>
      <c r="B327" s="9" t="s">
        <v>706</v>
      </c>
      <c r="C327" s="10">
        <v>34.6168502253822</v>
      </c>
      <c r="D327" s="10">
        <v>6.20321012457748</v>
      </c>
      <c r="E327" s="10">
        <f>(C327)/(E2+100)*100</f>
        <v>34.4849453095731</v>
      </c>
      <c r="F327" s="10">
        <f>(D327)/(F2+100)*100</f>
        <v>6.27585312449349</v>
      </c>
      <c r="G327" s="9">
        <f>RANK(E327,E7:E399,0)</f>
        <v>43</v>
      </c>
      <c r="H327" s="9">
        <f>RANK(F327,F7:F399,0)</f>
        <v>15</v>
      </c>
    </row>
    <row r="328" ht="23.2" spans="1:8">
      <c r="A328" s="9" t="s">
        <v>707</v>
      </c>
      <c r="B328" s="9" t="s">
        <v>708</v>
      </c>
      <c r="C328" s="10">
        <v>22.185836624917</v>
      </c>
      <c r="D328" s="10">
        <v>5.49029894974108</v>
      </c>
      <c r="E328" s="10">
        <f>(C328)/(E2+100)*100</f>
        <v>22.1012991556467</v>
      </c>
      <c r="F328" s="10">
        <f>(D328)/(F2+100)*100</f>
        <v>5.55459336797539</v>
      </c>
      <c r="G328" s="9">
        <f>RANK(E328,E7:E399,0)</f>
        <v>80</v>
      </c>
      <c r="H328" s="9">
        <f>RANK(F328,F7:F399,0)</f>
        <v>29</v>
      </c>
    </row>
    <row r="329" ht="23.2" spans="1:8">
      <c r="A329" s="9" t="s">
        <v>709</v>
      </c>
      <c r="B329" s="9" t="s">
        <v>710</v>
      </c>
      <c r="C329" s="10">
        <v>-2.97959368149872</v>
      </c>
      <c r="D329" s="10">
        <v>7.06759604473982</v>
      </c>
      <c r="E329" s="10">
        <f>(C329)/(E2+100)*100</f>
        <v>-2.96824016287572</v>
      </c>
      <c r="F329" s="10">
        <f>(D329)/(F2+100)*100</f>
        <v>7.1503614788576</v>
      </c>
      <c r="G329" s="9">
        <f>RANK(E329,E7:E399,0)</f>
        <v>312</v>
      </c>
      <c r="H329" s="9">
        <f>RANK(F329,F7:F399,0)</f>
        <v>7</v>
      </c>
    </row>
    <row r="330" ht="23.2" spans="1:8">
      <c r="A330" s="9" t="s">
        <v>711</v>
      </c>
      <c r="B330" s="9" t="s">
        <v>712</v>
      </c>
      <c r="C330" s="10">
        <v>9.57310138578829</v>
      </c>
      <c r="D330" s="10">
        <v>3.22609446147436</v>
      </c>
      <c r="E330" s="10">
        <f>(C330)/(E2+100)*100</f>
        <v>9.53662379975424</v>
      </c>
      <c r="F330" s="10">
        <f>(D330)/(F2+100)*100</f>
        <v>3.26387380071767</v>
      </c>
      <c r="G330" s="9">
        <f>RANK(E330,E7:E399,0)</f>
        <v>168</v>
      </c>
      <c r="H330" s="9">
        <f>RANK(F330,F7:F399,0)</f>
        <v>130</v>
      </c>
    </row>
    <row r="331" ht="23.2" spans="1:8">
      <c r="A331" s="9" t="s">
        <v>713</v>
      </c>
      <c r="B331" s="9" t="s">
        <v>714</v>
      </c>
      <c r="C331" s="10">
        <v>31.3070422535211</v>
      </c>
      <c r="D331" s="10">
        <v>5.96499204364627</v>
      </c>
      <c r="E331" s="10">
        <f>(C331)/(E2+100)*100</f>
        <v>31.1877491131633</v>
      </c>
      <c r="F331" s="10">
        <f>(D331)/(F2+100)*100</f>
        <v>6.03484537890712</v>
      </c>
      <c r="G331" s="9">
        <f>RANK(E331,E7:E399,0)</f>
        <v>50</v>
      </c>
      <c r="H331" s="9">
        <f>RANK(F331,F7:F399,0)</f>
        <v>20</v>
      </c>
    </row>
    <row r="332" ht="23.2" spans="1:8">
      <c r="A332" s="9" t="s">
        <v>715</v>
      </c>
      <c r="B332" s="9" t="s">
        <v>716</v>
      </c>
      <c r="C332" s="10">
        <v>-2.90353865077112</v>
      </c>
      <c r="D332" s="10">
        <v>2.65076209410206</v>
      </c>
      <c r="E332" s="10">
        <f>(C332)/(E2+100)*100</f>
        <v>-2.892474934148</v>
      </c>
      <c r="F332" s="10">
        <f>(D332)/(F2+100)*100</f>
        <v>2.681803975114</v>
      </c>
      <c r="G332" s="9">
        <f>RANK(E332,E7:E399,0)</f>
        <v>310</v>
      </c>
      <c r="H332" s="9">
        <f>RANK(F332,F7:F399,0)</f>
        <v>146</v>
      </c>
    </row>
    <row r="333" ht="23.2" spans="1:8">
      <c r="A333" s="9" t="s">
        <v>717</v>
      </c>
      <c r="B333" s="9" t="s">
        <v>718</v>
      </c>
      <c r="C333" s="10">
        <v>42.3536316947909</v>
      </c>
      <c r="D333" s="10">
        <v>1.34550696780394</v>
      </c>
      <c r="E333" s="10">
        <f>(C333)/(E2+100)*100</f>
        <v>42.1922463524926</v>
      </c>
      <c r="F333" s="10">
        <f>(D333)/(F2+100)*100</f>
        <v>1.36126359390337</v>
      </c>
      <c r="G333" s="9">
        <f>RANK(E333,E7:E399,0)</f>
        <v>27</v>
      </c>
      <c r="H333" s="9">
        <f>RANK(F333,F7:F399,0)</f>
        <v>205</v>
      </c>
    </row>
    <row r="334" ht="23.2" spans="1:8">
      <c r="A334" s="9" t="s">
        <v>719</v>
      </c>
      <c r="B334" s="9" t="s">
        <v>720</v>
      </c>
      <c r="C334" s="10">
        <v>2.68192796387694</v>
      </c>
      <c r="D334" s="10">
        <v>4.58964842287659</v>
      </c>
      <c r="E334" s="10">
        <f>(C334)/(E2+100)*100</f>
        <v>2.67170867818289</v>
      </c>
      <c r="F334" s="10">
        <f>(D334)/(F2+100)*100</f>
        <v>4.6433957284332</v>
      </c>
      <c r="G334" s="9">
        <f>RANK(E334,E7:E399,0)</f>
        <v>241</v>
      </c>
      <c r="H334" s="9">
        <f>RANK(F334,F7:F399,0)</f>
        <v>55</v>
      </c>
    </row>
    <row r="335" ht="23.2" spans="1:8">
      <c r="A335" s="9" t="s">
        <v>721</v>
      </c>
      <c r="B335" s="9" t="s">
        <v>722</v>
      </c>
      <c r="C335" s="10">
        <v>12.4703734364546</v>
      </c>
      <c r="D335" s="10">
        <v>3.58937132471982</v>
      </c>
      <c r="E335" s="10">
        <f>(C335)/(E2+100)*100</f>
        <v>12.4228560122079</v>
      </c>
      <c r="F335" s="10">
        <f>(D335)/(F2+100)*100</f>
        <v>3.63140483569296</v>
      </c>
      <c r="G335" s="9">
        <f>RANK(E335,E7:E399,0)</f>
        <v>140</v>
      </c>
      <c r="H335" s="9">
        <f>RANK(F335,F7:F399,0)</f>
        <v>111</v>
      </c>
    </row>
    <row r="336" ht="23.2" spans="1:8">
      <c r="A336" s="9" t="s">
        <v>723</v>
      </c>
      <c r="B336" s="9" t="s">
        <v>724</v>
      </c>
      <c r="C336" s="10">
        <v>68.5808789128377</v>
      </c>
      <c r="D336" s="10">
        <v>-4.33260474937946</v>
      </c>
      <c r="E336" s="10">
        <f>(C336)/(E2+100)*100</f>
        <v>68.319556608809</v>
      </c>
      <c r="F336" s="10">
        <f>(D336)/(F2+100)*100</f>
        <v>-4.3833419322452</v>
      </c>
      <c r="G336" s="9">
        <f>RANK(E336,E7:E399,0)</f>
        <v>9</v>
      </c>
      <c r="H336" s="9">
        <f>RANK(F336,F7:F399,0)</f>
        <v>351</v>
      </c>
    </row>
    <row r="337" ht="23.2" spans="1:8">
      <c r="A337" s="9" t="s">
        <v>725</v>
      </c>
      <c r="B337" s="9" t="s">
        <v>726</v>
      </c>
      <c r="C337" s="10">
        <v>19.0431270819208</v>
      </c>
      <c r="D337" s="10">
        <v>3.64891687485029</v>
      </c>
      <c r="E337" s="10">
        <f>(C337)/(E2+100)*100</f>
        <v>18.9705646720502</v>
      </c>
      <c r="F337" s="10">
        <f>(D337)/(F2+100)*100</f>
        <v>3.6916476969424</v>
      </c>
      <c r="G337" s="9">
        <f>RANK(E337,E7:E399,0)</f>
        <v>91</v>
      </c>
      <c r="H337" s="9">
        <f>RANK(F337,F7:F399,0)</f>
        <v>110</v>
      </c>
    </row>
    <row r="338" ht="23.2" spans="1:8">
      <c r="A338" s="9" t="s">
        <v>727</v>
      </c>
      <c r="B338" s="9" t="s">
        <v>728</v>
      </c>
      <c r="C338" s="10">
        <v>-0.313707915522935</v>
      </c>
      <c r="D338" s="10">
        <v>1.92917941139408</v>
      </c>
      <c r="E338" s="10">
        <f>(C338)/(E2+100)*100</f>
        <v>-0.31251255500006</v>
      </c>
      <c r="F338" s="10">
        <f>(D338)/(F2+100)*100</f>
        <v>1.95177116260118</v>
      </c>
      <c r="G338" s="9">
        <f>RANK(E338,E7:E399,0)</f>
        <v>276</v>
      </c>
      <c r="H338" s="9">
        <f>RANK(F338,F7:F399,0)</f>
        <v>176</v>
      </c>
    </row>
    <row r="339" ht="23.2" spans="1:8">
      <c r="A339" s="9" t="s">
        <v>729</v>
      </c>
      <c r="B339" s="9" t="s">
        <v>730</v>
      </c>
      <c r="C339" s="10">
        <v>-17.7319967888216</v>
      </c>
      <c r="D339" s="10">
        <v>5.0347655059697</v>
      </c>
      <c r="E339" s="10">
        <f>(C339)/(E2+100)*100</f>
        <v>-17.6644303427606</v>
      </c>
      <c r="F339" s="10">
        <f>(D339)/(F2+100)*100</f>
        <v>5.09372537721091</v>
      </c>
      <c r="G339" s="9">
        <f>RANK(E339,E7:E399,0)</f>
        <v>355</v>
      </c>
      <c r="H339" s="9">
        <f>RANK(F339,F7:F399,0)</f>
        <v>36</v>
      </c>
    </row>
    <row r="340" ht="23.2" spans="1:8">
      <c r="A340" s="9" t="s">
        <v>731</v>
      </c>
      <c r="B340" s="9" t="s">
        <v>732</v>
      </c>
      <c r="C340" s="10">
        <v>41.6661038372104</v>
      </c>
      <c r="D340" s="10">
        <v>-1.17983577870507</v>
      </c>
      <c r="E340" s="10">
        <f>(C340)/(E2+100)*100</f>
        <v>41.507338268334</v>
      </c>
      <c r="F340" s="10">
        <f>(D340)/(F2+100)*100</f>
        <v>-1.19365230412532</v>
      </c>
      <c r="G340" s="9">
        <f>RANK(E340,E7:E399,0)</f>
        <v>28</v>
      </c>
      <c r="H340" s="9">
        <f>RANK(F340,F7:F399,0)</f>
        <v>315</v>
      </c>
    </row>
    <row r="341" ht="23.2" spans="1:8">
      <c r="A341" s="9" t="s">
        <v>733</v>
      </c>
      <c r="B341" s="9" t="s">
        <v>734</v>
      </c>
      <c r="C341" s="10">
        <v>-4.01435049524807</v>
      </c>
      <c r="D341" s="10">
        <v>3.27383449813591</v>
      </c>
      <c r="E341" s="10">
        <f>(C341)/(E2+100)*100</f>
        <v>-3.99905411326483</v>
      </c>
      <c r="F341" s="10">
        <f>(D341)/(F2+100)*100</f>
        <v>3.31217289944701</v>
      </c>
      <c r="G341" s="9">
        <f>RANK(E341,E7:E399,0)</f>
        <v>320</v>
      </c>
      <c r="H341" s="9">
        <f>RANK(F341,F7:F399,0)</f>
        <v>127</v>
      </c>
    </row>
    <row r="342" ht="23.2" spans="1:8">
      <c r="A342" s="9" t="s">
        <v>735</v>
      </c>
      <c r="B342" s="9" t="s">
        <v>736</v>
      </c>
      <c r="C342" s="10">
        <v>76.820403611882</v>
      </c>
      <c r="D342" s="10">
        <v>0.559780665156743</v>
      </c>
      <c r="E342" s="10">
        <f>(C342)/(E2+100)*100</f>
        <v>76.527685215931</v>
      </c>
      <c r="F342" s="10">
        <f>(D342)/(F2+100)*100</f>
        <v>0.566336004407762</v>
      </c>
      <c r="G342" s="9">
        <f>RANK(E342,E7:E399,0)</f>
        <v>6</v>
      </c>
      <c r="H342" s="9">
        <f>RANK(F342,F7:F399,0)</f>
        <v>241</v>
      </c>
    </row>
    <row r="343" ht="23.2" spans="1:8">
      <c r="A343" s="9" t="s">
        <v>737</v>
      </c>
      <c r="B343" s="9" t="s">
        <v>738</v>
      </c>
      <c r="C343" s="10">
        <v>28.9761189180408</v>
      </c>
      <c r="D343" s="10">
        <v>5.52874031120452</v>
      </c>
      <c r="E343" s="10">
        <f>(C343)/(E2+100)*100</f>
        <v>28.8657075865223</v>
      </c>
      <c r="F343" s="10">
        <f>(D343)/(F2+100)*100</f>
        <v>5.5934848989094</v>
      </c>
      <c r="G343" s="9">
        <f>RANK(E343,E7:E399,0)</f>
        <v>59</v>
      </c>
      <c r="H343" s="9">
        <f>RANK(F343,F7:F399,0)</f>
        <v>27</v>
      </c>
    </row>
    <row r="344" ht="23.2" spans="1:8">
      <c r="A344" s="9" t="s">
        <v>739</v>
      </c>
      <c r="B344" s="9" t="s">
        <v>740</v>
      </c>
      <c r="C344" s="10">
        <v>-2.07359589303501</v>
      </c>
      <c r="D344" s="10">
        <v>4.13195363901167</v>
      </c>
      <c r="E344" s="10">
        <f>(C344)/(E2+100)*100</f>
        <v>-2.06569461114737</v>
      </c>
      <c r="F344" s="10">
        <f>(D344)/(F2+100)*100</f>
        <v>4.18034108709479</v>
      </c>
      <c r="G344" s="9">
        <f>RANK(E344,E7:E399,0)</f>
        <v>303</v>
      </c>
      <c r="H344" s="9">
        <f>RANK(F344,F7:F399,0)</f>
        <v>78</v>
      </c>
    </row>
    <row r="345" ht="23.2" spans="1:8">
      <c r="A345" s="9" t="s">
        <v>741</v>
      </c>
      <c r="B345" s="9" t="s">
        <v>742</v>
      </c>
      <c r="C345" s="10">
        <v>-0.610590270792263</v>
      </c>
      <c r="D345" s="10">
        <v>5.3481751591338</v>
      </c>
      <c r="E345" s="10">
        <f>(C345)/(E2+100)*100</f>
        <v>-0.608263662284027</v>
      </c>
      <c r="F345" s="10">
        <f>(D345)/(F2+100)*100</f>
        <v>5.41080522966719</v>
      </c>
      <c r="G345" s="9">
        <f>RANK(E345,E7:E399,0)</f>
        <v>280</v>
      </c>
      <c r="H345" s="9">
        <f>RANK(F345,F7:F399,0)</f>
        <v>32</v>
      </c>
    </row>
    <row r="346" ht="23.2" spans="1:8">
      <c r="A346" s="9" t="s">
        <v>743</v>
      </c>
      <c r="B346" s="9" t="s">
        <v>744</v>
      </c>
      <c r="C346" s="10">
        <v>-4.0309755928922</v>
      </c>
      <c r="D346" s="10">
        <v>6.70473889407502</v>
      </c>
      <c r="E346" s="10">
        <f>(C346)/(E2+100)*100</f>
        <v>-4.01561586221921</v>
      </c>
      <c r="F346" s="10">
        <f>(D346)/(F2+100)*100</f>
        <v>6.78325507152795</v>
      </c>
      <c r="G346" s="9">
        <f>RANK(E346,E7:E399,0)</f>
        <v>321</v>
      </c>
      <c r="H346" s="9">
        <f>RANK(F346,F7:F399,0)</f>
        <v>8</v>
      </c>
    </row>
    <row r="347" ht="23.2" spans="1:8">
      <c r="A347" s="9" t="s">
        <v>745</v>
      </c>
      <c r="B347" s="9" t="s">
        <v>746</v>
      </c>
      <c r="C347" s="10">
        <v>46.1646610036181</v>
      </c>
      <c r="D347" s="10">
        <v>0.991800661653327</v>
      </c>
      <c r="E347" s="10">
        <f>(C347)/(E2+100)*100</f>
        <v>45.9887540194935</v>
      </c>
      <c r="F347" s="10">
        <f>(D347)/(F2+100)*100</f>
        <v>1.00341519250659</v>
      </c>
      <c r="G347" s="9">
        <f>RANK(E347,E7:E399,0)</f>
        <v>20</v>
      </c>
      <c r="H347" s="9">
        <f>RANK(F347,F7:F399,0)</f>
        <v>219</v>
      </c>
    </row>
    <row r="348" ht="23.2" spans="1:8">
      <c r="A348" s="9" t="s">
        <v>747</v>
      </c>
      <c r="B348" s="9" t="s">
        <v>748</v>
      </c>
      <c r="C348" s="10">
        <v>6.86209594895565</v>
      </c>
      <c r="D348" s="10">
        <v>-0.48766816143498</v>
      </c>
      <c r="E348" s="10">
        <f>(C348)/(E2+100)*100</f>
        <v>6.83594844614913</v>
      </c>
      <c r="F348" s="10">
        <f>(D348)/(F2+100)*100</f>
        <v>-0.493379023633538</v>
      </c>
      <c r="G348" s="9">
        <f>RANK(E348,E7:E399,0)</f>
        <v>195</v>
      </c>
      <c r="H348" s="9">
        <f>RANK(F348,F7:F399,0)</f>
        <v>295</v>
      </c>
    </row>
    <row r="349" ht="23.2" spans="1:8">
      <c r="A349" s="9" t="s">
        <v>749</v>
      </c>
      <c r="B349" s="9" t="s">
        <v>750</v>
      </c>
      <c r="C349" s="10">
        <v>37.7313697086754</v>
      </c>
      <c r="D349" s="10">
        <v>4.03160854038448</v>
      </c>
      <c r="E349" s="10">
        <f>(C349)/(E2+100)*100</f>
        <v>37.5875971495782</v>
      </c>
      <c r="F349" s="10">
        <f>(D349)/(F2+100)*100</f>
        <v>4.07882089221183</v>
      </c>
      <c r="G349" s="9">
        <f>RANK(E349,E7:E399,0)</f>
        <v>38</v>
      </c>
      <c r="H349" s="9">
        <f>RANK(F349,F7:F399,0)</f>
        <v>86</v>
      </c>
    </row>
    <row r="350" ht="23.2" spans="1:8">
      <c r="A350" s="9" t="s">
        <v>751</v>
      </c>
      <c r="B350" s="9" t="s">
        <v>752</v>
      </c>
      <c r="C350" s="10">
        <v>38.6434293913667</v>
      </c>
      <c r="D350" s="10">
        <v>3.7863360708931</v>
      </c>
      <c r="E350" s="10">
        <f>(C350)/(E2+100)*100</f>
        <v>38.4961814971402</v>
      </c>
      <c r="F350" s="10">
        <f>(D350)/(F2+100)*100</f>
        <v>3.83067614729808</v>
      </c>
      <c r="G350" s="9">
        <f>RANK(E350,E7:E399,0)</f>
        <v>35</v>
      </c>
      <c r="H350" s="9">
        <f>RANK(F350,F7:F399,0)</f>
        <v>99</v>
      </c>
    </row>
    <row r="351" ht="23.2" spans="1:8">
      <c r="A351" s="9" t="s">
        <v>753</v>
      </c>
      <c r="B351" s="9" t="s">
        <v>754</v>
      </c>
      <c r="C351" s="10">
        <v>38.8238721407978</v>
      </c>
      <c r="D351" s="10">
        <v>4.53558650216719</v>
      </c>
      <c r="E351" s="10">
        <f>(C351)/(E2+100)*100</f>
        <v>38.6759366829854</v>
      </c>
      <c r="F351" s="10">
        <f>(D351)/(F2+100)*100</f>
        <v>4.58870071291923</v>
      </c>
      <c r="G351" s="9">
        <f>RANK(E351,E7:E399,0)</f>
        <v>34</v>
      </c>
      <c r="H351" s="9">
        <f>RANK(F351,F7:F399,0)</f>
        <v>59</v>
      </c>
    </row>
    <row r="352" ht="23.2" spans="1:8">
      <c r="A352" s="9" t="s">
        <v>755</v>
      </c>
      <c r="B352" s="9" t="s">
        <v>756</v>
      </c>
      <c r="C352" s="10">
        <v>35.0823469367725</v>
      </c>
      <c r="D352" s="10">
        <v>-0.393706486024871</v>
      </c>
      <c r="E352" s="10">
        <f>(C352)/(E2+100)*100</f>
        <v>34.9486682805992</v>
      </c>
      <c r="F352" s="10">
        <f>(D352)/(F2+100)*100</f>
        <v>-0.398317005361935</v>
      </c>
      <c r="G352" s="9">
        <f>RANK(E352,E7:E399,0)</f>
        <v>42</v>
      </c>
      <c r="H352" s="9">
        <f>RANK(F352,F7:F399,0)</f>
        <v>288</v>
      </c>
    </row>
    <row r="353" ht="23.2" spans="1:8">
      <c r="A353" s="9" t="s">
        <v>757</v>
      </c>
      <c r="B353" s="9" t="s">
        <v>758</v>
      </c>
      <c r="C353" s="10">
        <v>13.6439936876175</v>
      </c>
      <c r="D353" s="10">
        <v>-8.18872061391044</v>
      </c>
      <c r="E353" s="10">
        <f>(C353)/(E2+100)*100</f>
        <v>13.5920042712798</v>
      </c>
      <c r="F353" s="10">
        <f>(D353)/(F2+100)*100</f>
        <v>-8.28461503291645</v>
      </c>
      <c r="G353" s="9">
        <f>RANK(E353,E7:E399,0)</f>
        <v>128</v>
      </c>
      <c r="H353" s="9">
        <f>RANK(F353,F7:F399,0)</f>
        <v>358</v>
      </c>
    </row>
    <row r="354" ht="23.2" spans="1:8">
      <c r="A354" s="9" t="s">
        <v>759</v>
      </c>
      <c r="B354" s="9" t="s">
        <v>760</v>
      </c>
      <c r="C354" s="10">
        <v>16.0668525245698</v>
      </c>
      <c r="D354" s="10">
        <v>-0.176800397195403</v>
      </c>
      <c r="E354" s="10">
        <f>(C354)/(E2+100)*100</f>
        <v>16.0056309860482</v>
      </c>
      <c r="F354" s="10">
        <f>(D354)/(F2+100)*100</f>
        <v>-0.178870827018138</v>
      </c>
      <c r="G354" s="9">
        <f>RANK(E354,E7:E399,0)</f>
        <v>107</v>
      </c>
      <c r="H354" s="9">
        <f>RANK(F354,F7:F399,0)</f>
        <v>276</v>
      </c>
    </row>
    <row r="355" ht="23.2" spans="1:8">
      <c r="A355" s="9" t="s">
        <v>761</v>
      </c>
      <c r="B355" s="9" t="s">
        <v>762</v>
      </c>
      <c r="C355" s="10">
        <v>31.1172055998891</v>
      </c>
      <c r="D355" s="10">
        <v>-0.215496130864933</v>
      </c>
      <c r="E355" s="10">
        <f>(C355)/(E2+100)*100</f>
        <v>30.9986358178857</v>
      </c>
      <c r="F355" s="10">
        <f>(D355)/(F2+100)*100</f>
        <v>-0.218019708996568</v>
      </c>
      <c r="G355" s="9">
        <f>RANK(E355,E7:E399,0)</f>
        <v>51</v>
      </c>
      <c r="H355" s="9">
        <f>RANK(F355,F7:F399,0)</f>
        <v>282</v>
      </c>
    </row>
    <row r="356" ht="23.2" spans="1:8">
      <c r="A356" s="9" t="s">
        <v>763</v>
      </c>
      <c r="B356" s="9" t="s">
        <v>764</v>
      </c>
      <c r="C356" s="10">
        <v>-12.7684964200477</v>
      </c>
      <c r="D356" s="10">
        <v>4.07872696817421</v>
      </c>
      <c r="E356" s="10">
        <f>(C356)/(E2+100)*100</f>
        <v>-12.7198430204944</v>
      </c>
      <c r="F356" s="10">
        <f>(D356)/(F2+100)*100</f>
        <v>4.12649110268782</v>
      </c>
      <c r="G356" s="9">
        <f>RANK(E356,E7:E399,0)</f>
        <v>352</v>
      </c>
      <c r="H356" s="9">
        <f>RANK(F356,F7:F399,0)</f>
        <v>82</v>
      </c>
    </row>
    <row r="357" ht="23.2" spans="1:8">
      <c r="A357" s="9" t="s">
        <v>765</v>
      </c>
      <c r="B357" s="9" t="s">
        <v>766</v>
      </c>
      <c r="C357" s="10">
        <v>10.0558547376429</v>
      </c>
      <c r="D357" s="10">
        <v>3.28507952015482</v>
      </c>
      <c r="E357" s="10">
        <f>(C357)/(E2+100)*100</f>
        <v>10.0175376561083</v>
      </c>
      <c r="F357" s="10">
        <f>(D357)/(F2+100)*100</f>
        <v>3.32354960685415</v>
      </c>
      <c r="G357" s="9">
        <f>RANK(E357,E7:E399,0)</f>
        <v>162</v>
      </c>
      <c r="H357" s="9">
        <f>RANK(F357,F7:F399,0)</f>
        <v>125</v>
      </c>
    </row>
    <row r="358" ht="23.2" spans="1:8">
      <c r="A358" s="9" t="s">
        <v>767</v>
      </c>
      <c r="B358" s="9" t="s">
        <v>768</v>
      </c>
      <c r="C358" s="10">
        <v>33.4138628641015</v>
      </c>
      <c r="D358" s="10">
        <v>4.48231837689006</v>
      </c>
      <c r="E358" s="10">
        <f>(C358)/(E2+100)*100</f>
        <v>33.2865418415576</v>
      </c>
      <c r="F358" s="10">
        <f>(D358)/(F2+100)*100</f>
        <v>4.53480878861832</v>
      </c>
      <c r="G358" s="9">
        <f>RANK(E358,E7:E399,0)</f>
        <v>45</v>
      </c>
      <c r="H358" s="9">
        <f>RANK(F358,F7:F399,0)</f>
        <v>60</v>
      </c>
    </row>
    <row r="359" ht="23.2" spans="1:8">
      <c r="A359" s="9" t="s">
        <v>769</v>
      </c>
      <c r="B359" s="9" t="s">
        <v>770</v>
      </c>
      <c r="C359" s="10">
        <v>28.3316761577631</v>
      </c>
      <c r="D359" s="10">
        <v>2.11215266955959</v>
      </c>
      <c r="E359" s="10">
        <f>(C359)/(E2+100)*100</f>
        <v>28.2237204271294</v>
      </c>
      <c r="F359" s="10">
        <f>(D359)/(F2+100)*100</f>
        <v>2.13688713818407</v>
      </c>
      <c r="G359" s="9">
        <f>RANK(E359,E7:E399,0)</f>
        <v>60</v>
      </c>
      <c r="H359" s="9">
        <f>RANK(F359,F7:F399,0)</f>
        <v>166</v>
      </c>
    </row>
    <row r="360" ht="23.2" spans="1:8">
      <c r="A360" s="9" t="s">
        <v>771</v>
      </c>
      <c r="B360" s="9" t="s">
        <v>772</v>
      </c>
      <c r="C360" s="10">
        <v>-4.73212861018031</v>
      </c>
      <c r="D360" s="10">
        <v>-0.551755728369621</v>
      </c>
      <c r="E360" s="10">
        <f>(C360)/(E2+100)*100</f>
        <v>-4.71409718843455</v>
      </c>
      <c r="F360" s="10">
        <f>(D360)/(F2+100)*100</f>
        <v>-0.558217091200264</v>
      </c>
      <c r="G360" s="9">
        <f>RANK(E360,E7:E399,0)</f>
        <v>324</v>
      </c>
      <c r="H360" s="9">
        <f>RANK(F360,F7:F399,0)</f>
        <v>298</v>
      </c>
    </row>
    <row r="361" ht="23.2" spans="1:8">
      <c r="A361" s="9" t="s">
        <v>773</v>
      </c>
      <c r="B361" s="9" t="s">
        <v>774</v>
      </c>
      <c r="C361" s="10">
        <v>40.9937511375356</v>
      </c>
      <c r="D361" s="10">
        <v>-3.00365892680754</v>
      </c>
      <c r="E361" s="10">
        <f>(C361)/(E2+100)*100</f>
        <v>40.8375475182782</v>
      </c>
      <c r="F361" s="10">
        <f>(D361)/(F2+100)*100</f>
        <v>-3.03883342368671</v>
      </c>
      <c r="G361" s="9">
        <f>RANK(E361,E7:E399,0)</f>
        <v>30</v>
      </c>
      <c r="H361" s="9">
        <f>RANK(F361,F7:F399,0)</f>
        <v>342</v>
      </c>
    </row>
    <row r="362" ht="23.2" spans="1:8">
      <c r="A362" s="9" t="s">
        <v>775</v>
      </c>
      <c r="B362" s="9" t="s">
        <v>776</v>
      </c>
      <c r="C362" s="10">
        <v>70.4834706248826</v>
      </c>
      <c r="D362" s="10">
        <v>2.07830041210743</v>
      </c>
      <c r="E362" s="10">
        <f>(C362)/(E2+100)*100</f>
        <v>70.2148986375938</v>
      </c>
      <c r="F362" s="10">
        <f>(D362)/(F2+100)*100</f>
        <v>2.10263845219154</v>
      </c>
      <c r="G362" s="9">
        <f>RANK(E362,E7:E399,0)</f>
        <v>7</v>
      </c>
      <c r="H362" s="9">
        <f>RANK(F362,F7:F399,0)</f>
        <v>169</v>
      </c>
    </row>
    <row r="363" ht="23.2" spans="1:8">
      <c r="A363" s="9" t="s">
        <v>777</v>
      </c>
      <c r="B363" s="9" t="s">
        <v>778</v>
      </c>
      <c r="C363" s="10">
        <v>70.061081411793</v>
      </c>
      <c r="D363" s="10">
        <v>1.78225191641605</v>
      </c>
      <c r="E363" s="10">
        <f>(C363)/(E2+100)*100</f>
        <v>69.7941189069738</v>
      </c>
      <c r="F363" s="10">
        <f>(D363)/(F2+100)*100</f>
        <v>1.80312306590389</v>
      </c>
      <c r="G363" s="9">
        <f>RANK(E363,E7:E399,0)</f>
        <v>8</v>
      </c>
      <c r="H363" s="9">
        <f>RANK(F363,F7:F399,0)</f>
        <v>186</v>
      </c>
    </row>
    <row r="364" ht="23.2" spans="1:8">
      <c r="A364" s="9" t="s">
        <v>779</v>
      </c>
      <c r="B364" s="9" t="s">
        <v>780</v>
      </c>
      <c r="C364" s="10">
        <v>2.795230329118</v>
      </c>
      <c r="D364" s="10">
        <v>0.45854780132208</v>
      </c>
      <c r="E364" s="10">
        <f>(C364)/(E2+100)*100</f>
        <v>2.78457931324484</v>
      </c>
      <c r="F364" s="10">
        <f>(D364)/(F2+100)*100</f>
        <v>0.463917648098823</v>
      </c>
      <c r="G364" s="9">
        <f>RANK(E364,E7:E399,0)</f>
        <v>239</v>
      </c>
      <c r="H364" s="9">
        <f>RANK(F364,F7:F399,0)</f>
        <v>246</v>
      </c>
    </row>
    <row r="365" ht="23.2" spans="1:8">
      <c r="A365" s="9" t="s">
        <v>781</v>
      </c>
      <c r="B365" s="9" t="s">
        <v>782</v>
      </c>
      <c r="C365" s="10">
        <v>-3.68148459215709</v>
      </c>
      <c r="D365" s="10">
        <v>1.17207192068561</v>
      </c>
      <c r="E365" s="10">
        <f>(C365)/(E2+100)*100</f>
        <v>-3.66745657077388</v>
      </c>
      <c r="F365" s="10">
        <f>(D365)/(F2+100)*100</f>
        <v>1.18579752706134</v>
      </c>
      <c r="G365" s="9">
        <f>RANK(E365,E7:E399,0)</f>
        <v>315</v>
      </c>
      <c r="H365" s="9">
        <f>RANK(F365,F7:F399,0)</f>
        <v>210</v>
      </c>
    </row>
    <row r="366" ht="23.2" spans="1:8">
      <c r="A366" s="9" t="s">
        <v>783</v>
      </c>
      <c r="B366" s="9" t="s">
        <v>784</v>
      </c>
      <c r="C366" s="10">
        <v>-18.5192566389318</v>
      </c>
      <c r="D366" s="10">
        <v>-2.59678379988088</v>
      </c>
      <c r="E366" s="10">
        <f>(C366)/(E2+100)*100</f>
        <v>-18.4486903981588</v>
      </c>
      <c r="F366" s="10">
        <f>(D366)/(F2+100)*100</f>
        <v>-2.62719356540039</v>
      </c>
      <c r="G366" s="9">
        <f>RANK(E366,E7:E399,0)</f>
        <v>357</v>
      </c>
      <c r="H366" s="9">
        <f>RANK(F366,F7:F399,0)</f>
        <v>340</v>
      </c>
    </row>
    <row r="367" ht="23.2" spans="1:8">
      <c r="A367" s="9"/>
      <c r="B367" s="9"/>
      <c r="C367" s="10"/>
      <c r="D367" s="10"/>
      <c r="E367" s="10"/>
      <c r="F367" s="10"/>
      <c r="G367" s="9"/>
      <c r="H367" s="9"/>
    </row>
    <row r="368" ht="23.2" spans="2:8">
      <c r="B368" s="9"/>
      <c r="C368" s="10"/>
      <c r="D368" s="10"/>
      <c r="E368" s="10"/>
      <c r="F368" s="10"/>
      <c r="G368" s="9"/>
      <c r="H368" s="9"/>
    </row>
    <row r="369" ht="23.2" spans="2:8">
      <c r="B369" s="9"/>
      <c r="C369" s="10"/>
      <c r="D369" s="10"/>
      <c r="E369" s="10"/>
      <c r="F369" s="10"/>
      <c r="G369" s="9"/>
      <c r="H369" s="9"/>
    </row>
    <row r="370" ht="23.2" spans="2:8">
      <c r="B370" s="9"/>
      <c r="C370" s="10"/>
      <c r="D370" s="10"/>
      <c r="E370" s="10"/>
      <c r="F370" s="10"/>
      <c r="G370" s="9"/>
      <c r="H370" s="9"/>
    </row>
    <row r="371" ht="23.2" spans="2:8">
      <c r="B371" s="9"/>
      <c r="C371" s="10"/>
      <c r="D371" s="10"/>
      <c r="E371" s="10"/>
      <c r="F371" s="10"/>
      <c r="G371" s="9"/>
      <c r="H371" s="9"/>
    </row>
    <row r="372" ht="23.2" spans="2:8">
      <c r="B372" s="9"/>
      <c r="C372" s="10"/>
      <c r="D372" s="10"/>
      <c r="E372" s="10"/>
      <c r="F372" s="10"/>
      <c r="G372" s="9"/>
      <c r="H372" s="9"/>
    </row>
  </sheetData>
  <mergeCells count="4">
    <mergeCell ref="A5:B5"/>
    <mergeCell ref="G5:H5"/>
    <mergeCell ref="E2:E3"/>
    <mergeCell ref="F2:F3"/>
  </mergeCells>
  <conditionalFormatting sqref="E22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{a9391e8a-00fa-4e60-881e-7401be5640c2}</x14:id>
        </ext>
      </extLst>
    </cfRule>
  </conditionalFormatting>
  <conditionalFormatting sqref="F22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{d32fc3da-e97e-4407-a8fb-bdc394b2042a}</x14:id>
        </ext>
      </extLst>
    </cfRule>
  </conditionalFormatting>
  <conditionalFormatting sqref="G22">
    <cfRule type="dataBar" priority="6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{33c6bb4d-a34c-4cca-b004-b1be8cd566d8}</x14:id>
        </ext>
      </extLst>
    </cfRule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{eea9bc89-1424-48a0-8956-6ca58a4e3a14}</x14:id>
        </ext>
      </extLst>
    </cfRule>
  </conditionalFormatting>
  <conditionalFormatting sqref="H22">
    <cfRule type="dataBar" priority="6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{0c1b3c92-16a2-41a5-a568-b8668fe6567b}</x14:id>
        </ext>
      </extLst>
    </cfRule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{073da51b-465e-4aeb-a834-09249ff9bfde}</x14:id>
        </ext>
      </extLst>
    </cfRule>
  </conditionalFormatting>
  <conditionalFormatting sqref="E23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{0af9fabb-c882-42ce-9301-2b94a358e469}</x14:id>
        </ext>
      </extLst>
    </cfRule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{03529eb2-ef78-41d8-ad30-83829185374b}</x14:id>
        </ext>
      </extLst>
    </cfRule>
  </conditionalFormatting>
  <conditionalFormatting sqref="E23:F23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{5776ceba-a012-4ec1-8694-cfc5dd24338e}</x14:id>
        </ext>
      </extLst>
    </cfRule>
  </conditionalFormatting>
  <conditionalFormatting sqref="F23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{59abf6ba-531f-489c-9f9d-59028130d3e0}</x14:id>
        </ext>
      </extLst>
    </cfRule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{fe62f19e-fcf5-4b5c-b18a-0c0966ca00dc}</x14:id>
        </ext>
      </extLst>
    </cfRule>
  </conditionalFormatting>
  <conditionalFormatting sqref="G23">
    <cfRule type="dataBar" priority="5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{92aa24d9-9f8f-4cfe-981c-449ac56876f1}</x14:id>
        </ext>
      </extLst>
    </cfRule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{0b99e9f3-df67-4c75-bb27-a1005a78bdec}</x14:id>
        </ext>
      </extLst>
    </cfRule>
    <cfRule type="dataBar" priority="5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{3bbd8245-e6af-466b-80ea-45246ad3f87d}</x14:id>
        </ext>
      </extLst>
    </cfRule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{dd4fa69b-875b-48e0-8627-93ab92f5d251}</x14:id>
        </ext>
      </extLst>
    </cfRule>
  </conditionalFormatting>
  <conditionalFormatting sqref="H23">
    <cfRule type="dataBar" priority="5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{9f16642b-a33e-4e3a-8a0c-672c8409e0e3}</x14:id>
        </ext>
      </extLst>
    </cfRule>
    <cfRule type="dataBar" priority="5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{760e1aca-0a87-44e5-858c-3b542da8f6ab}</x14:id>
        </ext>
      </extLst>
    </cfRule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{7d100315-2c70-462c-9bec-d42cc4fe42ea}</x14:id>
        </ext>
      </extLst>
    </cfRule>
  </conditionalFormatting>
  <conditionalFormatting sqref="E7:E21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{934e21bd-fac7-4ad9-8dee-d3ace6acffb1}</x14:id>
        </ext>
      </extLst>
    </cfRule>
  </conditionalFormatting>
  <conditionalFormatting sqref="E7:E34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{4eb88707-edfc-4f21-978a-eaa2f99e3f4e}</x14:id>
        </ext>
      </extLst>
    </cfRule>
  </conditionalFormatting>
  <conditionalFormatting sqref="E35:E41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{a5ddf70c-cee8-49ff-b2ab-367501dc7f34}</x14:id>
        </ext>
      </extLst>
    </cfRule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{468ee8f7-6ff9-4a35-ad51-3159af0d5528}</x14:id>
        </ext>
      </extLst>
    </cfRule>
  </conditionalFormatting>
  <conditionalFormatting sqref="E42:E48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{3a42e7e8-edfe-4888-b79f-4a0589446637}</x14:id>
        </ext>
      </extLst>
    </cfRule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{d6d9ec02-75fa-422f-9367-dad07494aebf}</x14:id>
        </ext>
      </extLst>
    </cfRule>
  </conditionalFormatting>
  <conditionalFormatting sqref="E49:E55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{ef5ea727-7a45-4818-8aeb-93553946ef09}</x14:id>
        </ext>
      </extLst>
    </cfRule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{afd23fcb-2883-441e-a6d9-3003db3340b2}</x14:id>
        </ext>
      </extLst>
    </cfRule>
  </conditionalFormatting>
  <conditionalFormatting sqref="E56:E62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{3c3e4bc3-3ba2-4fd2-96f8-add1dab77310}</x14:id>
        </ext>
      </extLst>
    </cfRule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{a9530ab4-ff88-4963-b1dd-bfb2b2f4f0c6}</x14:id>
        </ext>
      </extLst>
    </cfRule>
  </conditionalFormatting>
  <conditionalFormatting sqref="E63:E69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{7748587b-bd53-43e5-b110-af98beb980c0}</x14:id>
        </ext>
      </extLst>
    </cfRule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{b42d72c9-5766-4919-aa37-cc01b2471d75}</x14:id>
        </ext>
      </extLst>
    </cfRule>
  </conditionalFormatting>
  <conditionalFormatting sqref="E70:E76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{31ef8bb2-d2f2-4af4-b85b-f36720d44e50}</x14:id>
        </ext>
      </extLst>
    </cfRule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{891b83b8-ec43-4279-9b60-0bee2f094ab3}</x14:id>
        </ext>
      </extLst>
    </cfRule>
  </conditionalFormatting>
  <conditionalFormatting sqref="E77:E83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{109d3890-3c37-4a61-bffe-dbbb9e0ffd0e}</x14:id>
        </ext>
      </extLst>
    </cfRule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{f2fd9de6-e95a-4bfa-90e7-0d3f6e08af5d}</x14:id>
        </ext>
      </extLst>
    </cfRule>
  </conditionalFormatting>
  <conditionalFormatting sqref="E84:E90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{d7f480ef-7961-4515-9f6c-d697c1507c60}</x14:id>
        </ext>
      </extLst>
    </cfRule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{537cb846-1fa6-44f3-8721-27fa7be53dba}</x14:id>
        </ext>
      </extLst>
    </cfRule>
  </conditionalFormatting>
  <conditionalFormatting sqref="E91:E97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{595dacab-d74b-4b33-b47e-5ba0ae782287}</x14:id>
        </ext>
      </extLst>
    </cfRule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{c6ee2d2e-c3d8-4ee4-8618-5f2980993bee}</x14:id>
        </ext>
      </extLst>
    </cfRule>
  </conditionalFormatting>
  <conditionalFormatting sqref="E98:E104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{ad3c2523-9287-4d22-be33-5ab2bae7fc2f}</x14:id>
        </ext>
      </extLst>
    </cfRule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{cb5775f9-562c-475e-8079-02342dad8376}</x14:id>
        </ext>
      </extLst>
    </cfRule>
  </conditionalFormatting>
  <conditionalFormatting sqref="E105:E111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{1cc02a07-3b86-465a-8a80-757030571a47}</x14:id>
        </ext>
      </extLst>
    </cfRule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{ba9881e8-85f7-4055-892f-e6e75577ae92}</x14:id>
        </ext>
      </extLst>
    </cfRule>
  </conditionalFormatting>
  <conditionalFormatting sqref="E112:E118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{7823a1de-d6dc-49fc-a654-0645ba36ae03}</x14:id>
        </ext>
      </extLst>
    </cfRule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{e883f1e0-854f-4a4e-83ca-8c9d3979bf8a}</x14:id>
        </ext>
      </extLst>
    </cfRule>
  </conditionalFormatting>
  <conditionalFormatting sqref="E119:E125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{7d883c04-304c-4e1f-ac20-c93f45750a87}</x14:id>
        </ext>
      </extLst>
    </cfRule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{689c804c-fa22-4688-a817-25626769b54e}</x14:id>
        </ext>
      </extLst>
    </cfRule>
  </conditionalFormatting>
  <conditionalFormatting sqref="E126:E132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{c3e47880-a865-4c74-99e3-5839345db6c7}</x14:id>
        </ext>
      </extLst>
    </cfRule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{0be3ecf7-95cc-499f-af05-afd568fd812e}</x14:id>
        </ext>
      </extLst>
    </cfRule>
  </conditionalFormatting>
  <conditionalFormatting sqref="E133:E139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{9a8edb2f-b8a8-468c-9363-113cfa8b7258}</x14:id>
        </ext>
      </extLst>
    </cfRule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{91cf2889-f334-4162-b712-2ef57f356bc1}</x14:id>
        </ext>
      </extLst>
    </cfRule>
  </conditionalFormatting>
  <conditionalFormatting sqref="E140:E146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{891099c7-dc8f-455f-9b60-1759cbc4fd6d}</x14:id>
        </ext>
      </extLst>
    </cfRule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{041e23e9-ed51-4583-9be9-2988e4ad3b20}</x14:id>
        </ext>
      </extLst>
    </cfRule>
  </conditionalFormatting>
  <conditionalFormatting sqref="E147:E153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{8d975937-11c8-4c58-8854-7e89fd8ef55e}</x14:id>
        </ext>
      </extLst>
    </cfRule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{7dfab3c1-8f62-4338-9376-b25acf76ed03}</x14:id>
        </ext>
      </extLst>
    </cfRule>
  </conditionalFormatting>
  <conditionalFormatting sqref="E154:E160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{a3dfe102-a826-4c4f-be80-bb1f3e8fdcff}</x14:id>
        </ext>
      </extLst>
    </cfRule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{8e3d8997-c478-4ee1-a0ab-130ed1ecd706}</x14:id>
        </ext>
      </extLst>
    </cfRule>
  </conditionalFormatting>
  <conditionalFormatting sqref="E161:E167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{db8331f3-94fa-42ce-998e-90feac1443d5}</x14:id>
        </ext>
      </extLst>
    </cfRule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{f7509c65-8d0e-4403-9748-916ccb5854e6}</x14:id>
        </ext>
      </extLst>
    </cfRule>
  </conditionalFormatting>
  <conditionalFormatting sqref="E168:E174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{afbc5937-8f1f-4146-8dca-746a65b3c08b}</x14:id>
        </ext>
      </extLst>
    </cfRule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{7e0e918c-76e0-404f-a6e3-af6126891dbc}</x14:id>
        </ext>
      </extLst>
    </cfRule>
  </conditionalFormatting>
  <conditionalFormatting sqref="E175:E181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{fccc675f-3efa-41d6-9b38-b9ba35054528}</x14:id>
        </ext>
      </extLst>
    </cfRule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{22d4b29e-89ad-489c-8f6b-f6eaf7001d9f}</x14:id>
        </ext>
      </extLst>
    </cfRule>
  </conditionalFormatting>
  <conditionalFormatting sqref="E182:E188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{fdafea77-b349-4723-b90d-6eb512ab80e5}</x14:id>
        </ext>
      </extLst>
    </cfRule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{bfdabce1-fc0a-41bf-8352-18857318ad1e}</x14:id>
        </ext>
      </extLst>
    </cfRule>
  </conditionalFormatting>
  <conditionalFormatting sqref="E189:E195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{93f6c846-1d56-4071-827a-e78f0bed2612}</x14:id>
        </ext>
      </extLst>
    </cfRule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{19479361-6cd1-4e06-b79c-f9dcbd5b5b87}</x14:id>
        </ext>
      </extLst>
    </cfRule>
  </conditionalFormatting>
  <conditionalFormatting sqref="E196:E202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{6ddd4531-c0d4-41e0-b551-b5c3ce373a35}</x14:id>
        </ext>
      </extLst>
    </cfRule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{e1ac90cb-d189-49f5-a9f4-b853cbbf37f8}</x14:id>
        </ext>
      </extLst>
    </cfRule>
  </conditionalFormatting>
  <conditionalFormatting sqref="E203:E209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{49f22f2b-4e21-4c52-98fb-82e8dc626362}</x14:id>
        </ext>
      </extLst>
    </cfRule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{e8f64a6c-d538-4cf1-a6c7-71e6a7f9a779}</x14:id>
        </ext>
      </extLst>
    </cfRule>
  </conditionalFormatting>
  <conditionalFormatting sqref="E210:E216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{41bc8348-c83c-4c7a-a111-387a5f6dca5f}</x14:id>
        </ext>
      </extLst>
    </cfRule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{d596989e-ff22-4db1-97c6-ec3d6e47c608}</x14:id>
        </ext>
      </extLst>
    </cfRule>
  </conditionalFormatting>
  <conditionalFormatting sqref="E217:E223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{49646af5-d5e5-435e-ba21-cd28c0a621a5}</x14:id>
        </ext>
      </extLst>
    </cfRule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{17675aa2-2a91-4f29-9b76-ceec759393d9}</x14:id>
        </ext>
      </extLst>
    </cfRule>
  </conditionalFormatting>
  <conditionalFormatting sqref="E224:E230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{afe96f13-39a0-4a98-a74d-06470bc3e91c}</x14:id>
        </ext>
      </extLst>
    </cfRule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{113bddc3-062c-4924-8086-4e4d7419894f}</x14:id>
        </ext>
      </extLst>
    </cfRule>
  </conditionalFormatting>
  <conditionalFormatting sqref="E231:E237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{e294dbc3-7148-47c9-9da9-ee5bf2a4a0ff}</x14:id>
        </ext>
      </extLst>
    </cfRule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{aaa5fc7e-0ef8-4fce-95d5-2dc0d72a5d4d}</x14:id>
        </ext>
      </extLst>
    </cfRule>
  </conditionalFormatting>
  <conditionalFormatting sqref="E238:E244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{7ce24f02-11de-45b1-9e89-a3cf4d813079}</x14:id>
        </ext>
      </extLst>
    </cfRule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{713edd96-e3e2-46cf-ae2d-9ef3fd721fd0}</x14:id>
        </ext>
      </extLst>
    </cfRule>
  </conditionalFormatting>
  <conditionalFormatting sqref="E245:E251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{afcf0113-541d-4102-9f9a-3cdbd150d0ec}</x14:id>
        </ext>
      </extLst>
    </cfRule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{79be8ffa-c7b6-47e5-97d6-a97aa914bd12}</x14:id>
        </ext>
      </extLst>
    </cfRule>
  </conditionalFormatting>
  <conditionalFormatting sqref="E252:E258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{1ffa5e7e-d340-4ce9-bdf9-8b79f854b5a1}</x14:id>
        </ext>
      </extLst>
    </cfRule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{ce55fcc3-b184-43ea-9da1-c81353f17cf2}</x14:id>
        </ext>
      </extLst>
    </cfRule>
  </conditionalFormatting>
  <conditionalFormatting sqref="E259:E265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{c5f74857-f488-487d-a714-a42c136a7d8d}</x14:id>
        </ext>
      </extLst>
    </cfRule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{141d1a24-5e24-4dc7-a4d3-9206d3484e6d}</x14:id>
        </ext>
      </extLst>
    </cfRule>
  </conditionalFormatting>
  <conditionalFormatting sqref="E266:E272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{7004b952-a62b-45e4-9e51-7cfa838f7345}</x14:id>
        </ext>
      </extLst>
    </cfRule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{1df9e828-7d22-48e8-a070-0384734ac4fb}</x14:id>
        </ext>
      </extLst>
    </cfRule>
  </conditionalFormatting>
  <conditionalFormatting sqref="E273:E279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{1f32c831-2aae-4d77-9ff0-3842da5ea92a}</x14:id>
        </ext>
      </extLst>
    </cfRule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{8e926f90-16de-4b41-b059-ce4f3e111a33}</x14:id>
        </ext>
      </extLst>
    </cfRule>
  </conditionalFormatting>
  <conditionalFormatting sqref="E280:E286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{aa915903-b313-4f53-938a-cd6d4a2f3398}</x14:id>
        </ext>
      </extLst>
    </cfRule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{c1e823d5-59da-4960-ac02-d292de1b660c}</x14:id>
        </ext>
      </extLst>
    </cfRule>
  </conditionalFormatting>
  <conditionalFormatting sqref="E287:E293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{c8e80bf5-db9f-4b5f-a91f-b0a98c51f3a8}</x14:id>
        </ext>
      </extLst>
    </cfRule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{67a751dd-4929-4743-9840-93abc3ee59bd}</x14:id>
        </ext>
      </extLst>
    </cfRule>
  </conditionalFormatting>
  <conditionalFormatting sqref="E294:E300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{8ecb0253-9b17-477f-8960-08d26dae71e4}</x14:id>
        </ext>
      </extLst>
    </cfRule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{43f6a2d5-a88a-4842-ab06-749184333ff1}</x14:id>
        </ext>
      </extLst>
    </cfRule>
  </conditionalFormatting>
  <conditionalFormatting sqref="E301:E306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{6d0a91fd-0063-4d5a-8ba2-dd31c54aefaa}</x14:id>
        </ext>
      </extLst>
    </cfRule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{69e13ddf-26c4-4cfe-859a-cbaba32b4ba3}</x14:id>
        </ext>
      </extLst>
    </cfRule>
  </conditionalFormatting>
  <conditionalFormatting sqref="E307:E308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{c2e2e874-8162-4f53-9a4a-9e8c218a9367}</x14:id>
        </ext>
      </extLst>
    </cfRule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{9c055384-ec7c-4893-bc13-c6b808a1cf74}</x14:id>
        </ext>
      </extLst>
    </cfRule>
  </conditionalFormatting>
  <conditionalFormatting sqref="E309:E310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{4e62168b-db5a-43bd-88ba-5dec7faf2f63}</x14:id>
        </ext>
      </extLst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{755d15eb-4a37-460c-88b9-16a23e810e0b}</x14:id>
        </ext>
      </extLst>
    </cfRule>
  </conditionalFormatting>
  <conditionalFormatting sqref="E311:E312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{93fe56c7-cdc0-43a6-8712-00abfd7d1bd6}</x14:id>
        </ext>
      </extLst>
    </cfRule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{3f012a44-4df0-4f2b-86c4-d42922854282}</x14:id>
        </ext>
      </extLst>
    </cfRule>
  </conditionalFormatting>
  <conditionalFormatting sqref="E313:E314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{7f25dec7-6657-4f95-bb95-a91c15ed33bd}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{e662e0ee-d882-44f4-b791-e6ad5619e02f}</x14:id>
        </ext>
      </extLst>
    </cfRule>
  </conditionalFormatting>
  <conditionalFormatting sqref="E315:E316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{b7507d52-e125-4113-b33c-d7d1738b3d24}</x14:id>
        </ext>
      </extLst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{dc2d5b59-e847-491d-a093-d9a3ac922595}</x14:id>
        </ext>
      </extLst>
    </cfRule>
  </conditionalFormatting>
  <conditionalFormatting sqref="E317:E318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{c77e0ff4-fc46-47d7-8553-b312c5e0c32a}</x14:id>
        </ext>
      </extLst>
    </cfRule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{8e8b67cb-c921-4962-b6f8-2d132a40410f}</x14:id>
        </ext>
      </extLst>
    </cfRule>
  </conditionalFormatting>
  <conditionalFormatting sqref="E319:E320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{45114f0b-245c-4f96-bd7c-e48702484c7d}</x14:id>
        </ext>
      </extLst>
    </cfRule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{0b9a51ec-e5ae-4211-a575-dc946cffa490}</x14:id>
        </ext>
      </extLst>
    </cfRule>
  </conditionalFormatting>
  <conditionalFormatting sqref="E321:E322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{b0ca6c72-5343-4945-8daa-37377f42be4b}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{38373f6e-84ba-4fd5-a62d-2b7b5b243e85}</x14:id>
        </ext>
      </extLst>
    </cfRule>
  </conditionalFormatting>
  <conditionalFormatting sqref="E323:E324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{351b3de9-e3ed-4467-9e02-45d14ceaa1e3}</x14:id>
        </ext>
      </extLst>
    </cfRule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{e162849e-b1e0-4da6-b76e-8644ccd1a2a8}</x14:id>
        </ext>
      </extLst>
    </cfRule>
  </conditionalFormatting>
  <conditionalFormatting sqref="E325:E326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{cd6512f4-cb21-4762-a95c-0737c0e84beb}</x14:id>
        </ext>
      </extLst>
    </cfRule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{0902eb32-ab15-46f0-a757-64a46aec0658}</x14:id>
        </ext>
      </extLst>
    </cfRule>
  </conditionalFormatting>
  <conditionalFormatting sqref="E327:E328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{4a9150a2-cd8f-4e1a-b2a5-c5817380b613}</x14:id>
        </ext>
      </extLst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{4b8fb417-0c36-4ce1-9cee-9bc59d04217e}</x14:id>
        </ext>
      </extLst>
    </cfRule>
  </conditionalFormatting>
  <conditionalFormatting sqref="E329:E330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{87fdc526-3153-45a6-8c12-9fb2cd829a88}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{92ced65a-4b1e-4b66-ba62-e32234861270}</x14:id>
        </ext>
      </extLst>
    </cfRule>
  </conditionalFormatting>
  <conditionalFormatting sqref="E331:E332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{3968aece-09f7-44db-877e-420bf3cd9fae}</x14:id>
        </ext>
      </extLst>
    </cfRule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{0c02984c-1280-46ad-97a5-fed88191306b}</x14:id>
        </ext>
      </extLst>
    </cfRule>
  </conditionalFormatting>
  <conditionalFormatting sqref="E333:E334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{c410cd4b-2871-4f23-b41b-187ff4133e14}</x14:id>
        </ext>
      </extLst>
    </cfRule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{a1ec125e-813e-4e90-a1e4-08824dafe51e}</x14:id>
        </ext>
      </extLst>
    </cfRule>
  </conditionalFormatting>
  <conditionalFormatting sqref="E335:E336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{5be61e4a-f4b2-4fe5-bb7b-fc1b574a6b42}</x14:id>
        </ext>
      </extLst>
    </cfRule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{3c5424a1-036f-4afa-91b3-6962d6a325d3}</x14:id>
        </ext>
      </extLst>
    </cfRule>
  </conditionalFormatting>
  <conditionalFormatting sqref="E337:E338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{a238fb69-e1de-448d-be53-0c4d4efce967}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{bbb27b3a-6b4b-432f-9e58-810caea64433}</x14:id>
        </ext>
      </extLst>
    </cfRule>
  </conditionalFormatting>
  <conditionalFormatting sqref="E339:E340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{44bae016-ed2d-448a-a2a3-2fb1aaa9d2be}</x14:id>
        </ext>
      </extLst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{c72cae3d-5301-495a-a66a-4d15d63f4f7e}</x14:id>
        </ext>
      </extLst>
    </cfRule>
  </conditionalFormatting>
  <conditionalFormatting sqref="E341:E342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{3b64e71c-d57d-4c1f-9e7b-b80974df5a7e}</x14:id>
        </ext>
      </extLst>
    </cfRule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{9b6e3eab-7a85-466b-8d6a-ebbab170f3e8}</x14:id>
        </ext>
      </extLst>
    </cfRule>
  </conditionalFormatting>
  <conditionalFormatting sqref="E343:E344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{b1e63156-08e8-4c34-84de-0282399203e7}</x14:id>
        </ext>
      </extLst>
    </cfRule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{9fdb1279-6958-4184-95e0-86bc7dbde8c8}</x14:id>
        </ext>
      </extLst>
    </cfRule>
  </conditionalFormatting>
  <conditionalFormatting sqref="E345:E346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{8404fc61-1f6c-4df8-874c-66b3fa6fff7b}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{52e89078-5ddc-4d13-a98c-d17c60e58b81}</x14:id>
        </ext>
      </extLst>
    </cfRule>
  </conditionalFormatting>
  <conditionalFormatting sqref="E347:E348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{89dae286-3653-42db-935c-4c83527f51a5}</x14:id>
        </ext>
      </extLst>
    </cfRule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{8db67e1f-c400-4168-8975-f99f1adbeb4c}</x14:id>
        </ext>
      </extLst>
    </cfRule>
  </conditionalFormatting>
  <conditionalFormatting sqref="E349:E350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{0fbb0d42-05b3-4a84-8170-e7e3d3b6a070}</x14:id>
        </ext>
      </extLst>
    </cfRule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{d36b4e91-ea3f-479d-9e56-13aa9503462f}</x14:id>
        </ext>
      </extLst>
    </cfRule>
  </conditionalFormatting>
  <conditionalFormatting sqref="E351:E352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{d57d6abb-fb0b-4982-b70b-3d25f9e205e8}</x14:id>
        </ext>
      </extLst>
    </cfRule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{e6da744e-17e4-4b2e-94c5-a8983e0f8a8e}</x14:id>
        </ext>
      </extLst>
    </cfRule>
  </conditionalFormatting>
  <conditionalFormatting sqref="E353:E354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{3a76cb50-4b5f-49be-bfc8-ed16d142baad}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{09a8b4cf-aff9-41d5-82d8-b85f68b0b841}</x14:id>
        </ext>
      </extLst>
    </cfRule>
  </conditionalFormatting>
  <conditionalFormatting sqref="E355:E35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{67f0d489-032e-45f6-ab8a-f7e914bb33a6}</x14:id>
        </ext>
      </extLst>
    </cfRule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{58768002-3488-4b35-9eaa-d038dfbd9ff4}</x14:id>
        </ext>
      </extLst>
    </cfRule>
  </conditionalFormatting>
  <conditionalFormatting sqref="E357:E358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{d0c3a310-2bd1-4234-a65f-195053a4e747}</x14:id>
        </ext>
      </extLst>
    </cfRule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{c4955ab6-9087-43fb-a007-6e53627202be}</x14:id>
        </ext>
      </extLst>
    </cfRule>
  </conditionalFormatting>
  <conditionalFormatting sqref="E359:E360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{7fb232b4-b4ae-4570-afa5-ed79950b3cea}</x14:id>
        </ext>
      </extLst>
    </cfRule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{6271969f-9af9-44b2-8d7e-8f44eeb6e002}</x14:id>
        </ext>
      </extLst>
    </cfRule>
  </conditionalFormatting>
  <conditionalFormatting sqref="E361:E362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{1fc2e876-9afb-4ff8-ae04-03f84533992c}</x14:id>
        </ext>
      </extLst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{385f799e-420e-491e-b1f1-829fda7e9b9a}</x14:id>
        </ext>
      </extLst>
    </cfRule>
  </conditionalFormatting>
  <conditionalFormatting sqref="E363:E364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{4984bd46-b98a-482b-915e-c051b90c6fe7}</x14:id>
        </ext>
      </extLst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{035fafe4-a88d-4eec-adaf-0a0cf544d2a0}</x14:id>
        </ext>
      </extLst>
    </cfRule>
  </conditionalFormatting>
  <conditionalFormatting sqref="E365:E366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{c69d6ce8-16e8-472a-8a45-5e5d7a1274bf}</x14:id>
        </ext>
      </extLst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{b7748722-72c9-46c7-986b-c4aab09b4b4f}</x14:id>
        </ext>
      </extLst>
    </cfRule>
  </conditionalFormatting>
  <conditionalFormatting sqref="E367:E368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{9af0be55-a3ca-4d69-aaf5-d15398100c94}</x14:id>
        </ext>
      </extLst>
    </cfRule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{542b30cb-116e-4939-90d3-ef0c4af3da8f}</x14:id>
        </ext>
      </extLst>
    </cfRule>
  </conditionalFormatting>
  <conditionalFormatting sqref="E369:E370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{b824ddc8-f4c1-435d-a90c-8f07ce071bca}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{957ea4bc-fde9-4dbf-aae7-85d2fce70a99}</x14:id>
        </ext>
      </extLst>
    </cfRule>
  </conditionalFormatting>
  <conditionalFormatting sqref="E371:E372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{cb04f99d-e83a-43be-8129-7716f5441afb}</x14:id>
        </ext>
      </extLst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{2ae0fe39-8740-45ef-8878-22923abfff13}</x14:id>
        </ext>
      </extLst>
    </cfRule>
  </conditionalFormatting>
  <conditionalFormatting sqref="F7:F21">
    <cfRule type="dataBar" priority="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{a61f47db-0cfb-460d-8bb6-e9a1a2d8f8c8}</x14:id>
        </ext>
      </extLst>
    </cfRule>
  </conditionalFormatting>
  <conditionalFormatting sqref="F7:F34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{b41334b2-66bf-4a97-aeef-6e6a814dc87c}</x14:id>
        </ext>
      </extLst>
    </cfRule>
  </conditionalFormatting>
  <conditionalFormatting sqref="F35:F41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{5b9e0c65-960c-4e3f-ab41-e0797e480539}</x14:id>
        </ext>
      </extLst>
    </cfRule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{675b55f2-2075-4278-9fb6-4b69aaf8fd56}</x14:id>
        </ext>
      </extLst>
    </cfRule>
  </conditionalFormatting>
  <conditionalFormatting sqref="F42:F48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{22f7aceb-363f-47f5-afb5-c4c180aa3426}</x14:id>
        </ext>
      </extLst>
    </cfRule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{8d1d4a06-3c43-4a6b-b8fe-e84116b37a19}</x14:id>
        </ext>
      </extLst>
    </cfRule>
  </conditionalFormatting>
  <conditionalFormatting sqref="F49:F55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{058676f0-6098-423e-a976-4ee3f9f0e6ff}</x14:id>
        </ext>
      </extLst>
    </cfRule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{6d9d3098-e437-4650-9dd8-3f85bd96e747}</x14:id>
        </ext>
      </extLst>
    </cfRule>
  </conditionalFormatting>
  <conditionalFormatting sqref="F56:F62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{377abdad-554e-44f7-833d-91bcf67822d2}</x14:id>
        </ext>
      </extLst>
    </cfRule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{b3437aa0-7483-4182-94e6-9546cb71351c}</x14:id>
        </ext>
      </extLst>
    </cfRule>
  </conditionalFormatting>
  <conditionalFormatting sqref="F63:F69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{fc409361-1998-44e9-858a-22b46519131e}</x14:id>
        </ext>
      </extLst>
    </cfRule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{f4e3c2d1-c095-42e4-9544-eeba8eb9bce9}</x14:id>
        </ext>
      </extLst>
    </cfRule>
  </conditionalFormatting>
  <conditionalFormatting sqref="F70:F76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{2755450c-581d-4ccd-bf0f-97074ca94b6a}</x14:id>
        </ext>
      </extLst>
    </cfRule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{931df5a4-cd7a-4e25-b727-89db93cea9f0}</x14:id>
        </ext>
      </extLst>
    </cfRule>
  </conditionalFormatting>
  <conditionalFormatting sqref="F77:F83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{e6b7072b-f6ae-4f46-a03d-fc55ea0f7015}</x14:id>
        </ext>
      </extLst>
    </cfRule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{b3c17938-c08d-46f2-aed9-7e6101435cf5}</x14:id>
        </ext>
      </extLst>
    </cfRule>
  </conditionalFormatting>
  <conditionalFormatting sqref="F84:F90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{fb5c1e92-c9f3-4bf9-9218-e1d2e306d633}</x14:id>
        </ext>
      </extLst>
    </cfRule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{7d48220a-ba71-4927-9804-6c74fc04f6b2}</x14:id>
        </ext>
      </extLst>
    </cfRule>
  </conditionalFormatting>
  <conditionalFormatting sqref="F91:F97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{f3ea9779-0c6c-4506-a44a-45b20574f348}</x14:id>
        </ext>
      </extLst>
    </cfRule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{a4b03a2e-783d-4887-81f1-b9c949fb9577}</x14:id>
        </ext>
      </extLst>
    </cfRule>
  </conditionalFormatting>
  <conditionalFormatting sqref="F98:F104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{b0c6368d-ef1c-47a9-9891-271edc4d4b04}</x14:id>
        </ext>
      </extLst>
    </cfRule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{e0fc8aee-0763-42ab-a95c-ce18f14fbea9}</x14:id>
        </ext>
      </extLst>
    </cfRule>
  </conditionalFormatting>
  <conditionalFormatting sqref="F105:F111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{ee5189f8-a6af-456f-b053-f2c4127292cd}</x14:id>
        </ext>
      </extLst>
    </cfRule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{7ca09889-b6df-42d6-8bb0-644fec47bfcc}</x14:id>
        </ext>
      </extLst>
    </cfRule>
  </conditionalFormatting>
  <conditionalFormatting sqref="F112:F118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{67ab31f3-7732-4600-af41-457cb89df0cf}</x14:id>
        </ext>
      </extLst>
    </cfRule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{613ec79b-0984-4391-915c-c8bc488ce0ad}</x14:id>
        </ext>
      </extLst>
    </cfRule>
  </conditionalFormatting>
  <conditionalFormatting sqref="F119:F125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{b3011e3d-c434-40ea-9c40-cbcc6afabf34}</x14:id>
        </ext>
      </extLst>
    </cfRule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{6a64841b-30ae-4380-bfa2-aacb28499c5f}</x14:id>
        </ext>
      </extLst>
    </cfRule>
  </conditionalFormatting>
  <conditionalFormatting sqref="F126:F132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{30b9e041-9b6a-4e1d-9fa3-4ca9446958f3}</x14:id>
        </ext>
      </extLst>
    </cfRule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{b49a0723-b464-47f2-876c-bcaf0bb0816c}</x14:id>
        </ext>
      </extLst>
    </cfRule>
  </conditionalFormatting>
  <conditionalFormatting sqref="F133:F139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{9b65ad04-1060-426a-bee3-87e1f4299e88}</x14:id>
        </ext>
      </extLst>
    </cfRule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{824c8e36-355d-4cc9-bd8c-d0eb08ddb42f}</x14:id>
        </ext>
      </extLst>
    </cfRule>
  </conditionalFormatting>
  <conditionalFormatting sqref="F140:F146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{473d71bd-2d83-4ea3-9445-5ef8c31287c8}</x14:id>
        </ext>
      </extLst>
    </cfRule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{022614c3-23b8-4d2f-81ce-b8ee70eea06f}</x14:id>
        </ext>
      </extLst>
    </cfRule>
  </conditionalFormatting>
  <conditionalFormatting sqref="F147:F153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{96c9e618-c0f5-4f6f-aa76-0f2b4a68278e}</x14:id>
        </ext>
      </extLst>
    </cfRule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{3227d910-67df-44fb-83ee-8c88d1c24f79}</x14:id>
        </ext>
      </extLst>
    </cfRule>
  </conditionalFormatting>
  <conditionalFormatting sqref="F154:F160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{b4f94543-29f4-4b56-bb97-262950267178}</x14:id>
        </ext>
      </extLst>
    </cfRule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{9ec7f889-4007-4707-9fad-464d4a6829da}</x14:id>
        </ext>
      </extLst>
    </cfRule>
  </conditionalFormatting>
  <conditionalFormatting sqref="F161:F167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{b8b42683-b42d-4625-b372-cb9b4bbcf29f}</x14:id>
        </ext>
      </extLst>
    </cfRule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{69410947-0a2b-4da3-ae37-2032a93cbdda}</x14:id>
        </ext>
      </extLst>
    </cfRule>
  </conditionalFormatting>
  <conditionalFormatting sqref="F168:F174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{b997c096-acf9-4ab3-8354-370a751fa8bb}</x14:id>
        </ext>
      </extLst>
    </cfRule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{db7e8131-088f-4af0-be0b-a684efbb4ef4}</x14:id>
        </ext>
      </extLst>
    </cfRule>
  </conditionalFormatting>
  <conditionalFormatting sqref="F175:F181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{103bea91-dbb2-4515-8489-6ad98268c2b1}</x14:id>
        </ext>
      </extLst>
    </cfRule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{4faf2dca-80a6-4226-9a1b-a56ecb1bf098}</x14:id>
        </ext>
      </extLst>
    </cfRule>
  </conditionalFormatting>
  <conditionalFormatting sqref="F182:F188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{0c77bfd2-0518-4ce1-adc5-275425deacae}</x14:id>
        </ext>
      </extLst>
    </cfRule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{54a51795-eb06-4ab2-8fc1-d432fe11839c}</x14:id>
        </ext>
      </extLst>
    </cfRule>
  </conditionalFormatting>
  <conditionalFormatting sqref="F189:F195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{a55d75b6-9e53-4491-a585-913e72b1b4ab}</x14:id>
        </ext>
      </extLst>
    </cfRule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{1ceb8abf-a7d2-4f90-8abe-b54ae02bc117}</x14:id>
        </ext>
      </extLst>
    </cfRule>
  </conditionalFormatting>
  <conditionalFormatting sqref="F196:F202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{b519f216-6e81-44a0-8b8b-106b2593475c}</x14:id>
        </ext>
      </extLst>
    </cfRule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{493fba4d-e406-417b-9dbe-cee5082bdd42}</x14:id>
        </ext>
      </extLst>
    </cfRule>
  </conditionalFormatting>
  <conditionalFormatting sqref="F203:F209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{7377a8b4-89ff-44e0-98c8-17a889c0673e}</x14:id>
        </ext>
      </extLst>
    </cfRule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{5c972829-cf39-4878-9480-86d1426551a0}</x14:id>
        </ext>
      </extLst>
    </cfRule>
  </conditionalFormatting>
  <conditionalFormatting sqref="F210:F216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{451aef41-5cba-4435-a1dd-4aaf2799f938}</x14:id>
        </ext>
      </extLst>
    </cfRule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{0a5913c4-b04e-4e6a-ada0-80b92b913ac0}</x14:id>
        </ext>
      </extLst>
    </cfRule>
  </conditionalFormatting>
  <conditionalFormatting sqref="F217:F223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{b6da2bba-d8f2-4df2-aeb2-58bc39066246}</x14:id>
        </ext>
      </extLst>
    </cfRule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{7c0bdbab-c61f-4058-9b49-c825c2208aa4}</x14:id>
        </ext>
      </extLst>
    </cfRule>
  </conditionalFormatting>
  <conditionalFormatting sqref="F224:F230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{992cf54f-b6cc-4d19-b674-49d831cb49da}</x14:id>
        </ext>
      </extLst>
    </cfRule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{fc9a225f-4f55-48ae-8d9d-88c2f68793d0}</x14:id>
        </ext>
      </extLst>
    </cfRule>
  </conditionalFormatting>
  <conditionalFormatting sqref="F231:F237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{98f08874-dffa-4aea-88d5-a4edd4ff5cb4}</x14:id>
        </ext>
      </extLst>
    </cfRule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{2d1ab965-e8f5-4d6f-943a-a39f34dc4b1a}</x14:id>
        </ext>
      </extLst>
    </cfRule>
  </conditionalFormatting>
  <conditionalFormatting sqref="F238:F244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{2b6db59c-f8e9-435f-8c99-ef87b257337f}</x14:id>
        </ext>
      </extLst>
    </cfRule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{afbe1064-e947-4025-8662-59fc704b17ff}</x14:id>
        </ext>
      </extLst>
    </cfRule>
  </conditionalFormatting>
  <conditionalFormatting sqref="F245:F251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{5a64d703-7991-495f-90d4-32a12559d07b}</x14:id>
        </ext>
      </extLst>
    </cfRule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{8691abcc-6880-4eec-8139-8c2ee554c8e2}</x14:id>
        </ext>
      </extLst>
    </cfRule>
  </conditionalFormatting>
  <conditionalFormatting sqref="F252:F258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{e15090e3-fb37-4f7d-bbe3-e0f44220f7a7}</x14:id>
        </ext>
      </extLst>
    </cfRule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{acf9f07e-f168-41ae-9471-cf7db09e12c0}</x14:id>
        </ext>
      </extLst>
    </cfRule>
  </conditionalFormatting>
  <conditionalFormatting sqref="F259:F265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{08db7abe-600d-4350-a544-6896b54f3f70}</x14:id>
        </ext>
      </extLst>
    </cfRule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{51a187db-d691-49fa-adaa-da133df05f00}</x14:id>
        </ext>
      </extLst>
    </cfRule>
  </conditionalFormatting>
  <conditionalFormatting sqref="F266:F272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{be9b2af4-a888-4583-8144-6c90ec8434d3}</x14:id>
        </ext>
      </extLst>
    </cfRule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{886f6f3a-0c18-4e63-b5c8-d3726ae9ae41}</x14:id>
        </ext>
      </extLst>
    </cfRule>
  </conditionalFormatting>
  <conditionalFormatting sqref="F273:F279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{01a139bf-6c57-46a5-b999-a7d59a479b61}</x14:id>
        </ext>
      </extLst>
    </cfRule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{5cd53704-87ad-4015-85ff-3f08e62608cb}</x14:id>
        </ext>
      </extLst>
    </cfRule>
  </conditionalFormatting>
  <conditionalFormatting sqref="F280:F286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{ba8dd021-5ece-4cc7-a0c7-149c42bb46cc}</x14:id>
        </ext>
      </extLst>
    </cfRule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{1ab04e69-89f5-4522-b45b-0c4c12c86376}</x14:id>
        </ext>
      </extLst>
    </cfRule>
  </conditionalFormatting>
  <conditionalFormatting sqref="F287:F293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{2413bb88-b024-4c4c-aaab-8d6772fe941d}</x14:id>
        </ext>
      </extLst>
    </cfRule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{0246ce6b-801e-4cf3-bee5-8b35d5bf2b1e}</x14:id>
        </ext>
      </extLst>
    </cfRule>
  </conditionalFormatting>
  <conditionalFormatting sqref="F294:F300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{cee868a6-dc1e-4779-b986-38e91f6008a2}</x14:id>
        </ext>
      </extLst>
    </cfRule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{682e071d-b534-42d4-9af5-bc1a05ad5746}</x14:id>
        </ext>
      </extLst>
    </cfRule>
  </conditionalFormatting>
  <conditionalFormatting sqref="F301:F306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{693a0036-3e7e-4312-bdb8-19b230642fe3}</x14:id>
        </ext>
      </extLst>
    </cfRule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{74d615f5-89f1-411b-a5b5-8a9db2081008}</x14:id>
        </ext>
      </extLst>
    </cfRule>
  </conditionalFormatting>
  <conditionalFormatting sqref="F307:F308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{e55d1460-c40c-4b1f-a05b-ea9fd42bec6e}</x14:id>
        </ext>
      </extLst>
    </cfRule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{247cbd14-c84d-485c-83b0-5488482500b2}</x14:id>
        </ext>
      </extLst>
    </cfRule>
  </conditionalFormatting>
  <conditionalFormatting sqref="F309:F310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{67d0897c-a910-41ec-8986-bc52f3adfd15}</x14:id>
        </ext>
      </extLst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{aba1e3c0-dfb5-47b8-bb59-22e64ced293c}</x14:id>
        </ext>
      </extLst>
    </cfRule>
  </conditionalFormatting>
  <conditionalFormatting sqref="F311:F312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{b69feaa8-e58c-4dad-b8e2-ff41049d54f0}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{005276a9-dc9a-4389-8e7e-17f5f915934b}</x14:id>
        </ext>
      </extLst>
    </cfRule>
  </conditionalFormatting>
  <conditionalFormatting sqref="F313:F314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{46f98b51-37fc-4302-b5b4-52ccf932ecd6}</x14:id>
        </ext>
      </extLst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{9043901f-7470-4047-b052-b88ce54e36d0}</x14:id>
        </ext>
      </extLst>
    </cfRule>
  </conditionalFormatting>
  <conditionalFormatting sqref="F315:F316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{fa1d85dc-8bc2-46ed-89a4-d78e65f02c6b}</x14:id>
        </ext>
      </extLst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{29ffbd3c-5460-4305-9d1f-123c3c24a878}</x14:id>
        </ext>
      </extLst>
    </cfRule>
  </conditionalFormatting>
  <conditionalFormatting sqref="F317:F31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{aa369e06-260e-464f-82ea-4560c0f072f5}</x14:id>
        </ext>
      </extLst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{1d769ce0-cbc7-480d-814a-70a184718f2e}</x14:id>
        </ext>
      </extLst>
    </cfRule>
  </conditionalFormatting>
  <conditionalFormatting sqref="F319:F32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{709a3149-3764-4f57-ab4d-8199a67d525e}</x14:id>
        </ext>
      </extLs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{9d67c241-e38f-4b54-a205-70c815697e79}</x14:id>
        </ext>
      </extLst>
    </cfRule>
  </conditionalFormatting>
  <conditionalFormatting sqref="F321:F322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{c54f5975-4dcc-497c-9206-14a14be28354}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{6dcee4d8-6dc5-4a6d-8d92-04a6016f1ec6}</x14:id>
        </ext>
      </extLst>
    </cfRule>
  </conditionalFormatting>
  <conditionalFormatting sqref="F323:F324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{37c2620a-c115-466f-8e4a-8978010f99d9}</x14:id>
        </ext>
      </extLst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{cd485b8d-f697-41d3-b12d-294ebc43dd5b}</x14:id>
        </ext>
      </extLst>
    </cfRule>
  </conditionalFormatting>
  <conditionalFormatting sqref="F325:F32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{67818868-2c10-493f-a211-e2c83a34533f}</x14:id>
        </ext>
      </extLst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{69c5e2e0-48be-4e67-b592-da029f51a146}</x14:id>
        </ext>
      </extLst>
    </cfRule>
  </conditionalFormatting>
  <conditionalFormatting sqref="F327:F328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{41829838-ca32-426d-b9cd-f94bd245ae6a}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{f2553ca1-93aa-4539-bd3e-db736feeb948}</x14:id>
        </ext>
      </extLst>
    </cfRule>
  </conditionalFormatting>
  <conditionalFormatting sqref="F329:F330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{dcf86d46-5074-4620-bdb3-8118ac0b208a}</x14:id>
        </ext>
      </extLst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{8ee3d090-5971-40c2-a8f8-ff53493a5229}</x14:id>
        </ext>
      </extLst>
    </cfRule>
  </conditionalFormatting>
  <conditionalFormatting sqref="F331:F332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{c46b9c0c-eea6-4c80-99df-221d5da3d479}</x14:id>
        </ext>
      </extLst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{d1de4d98-7d22-4e11-a1d0-b323c618bdbd}</x14:id>
        </ext>
      </extLst>
    </cfRule>
  </conditionalFormatting>
  <conditionalFormatting sqref="F333:F334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{e010d0da-a67d-42fe-a882-e8be9df5034f}</x14:id>
        </ext>
      </extLs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{351c793f-626d-45a8-b09e-674a6021843e}</x14:id>
        </ext>
      </extLst>
    </cfRule>
  </conditionalFormatting>
  <conditionalFormatting sqref="F335:F336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{38b71659-acf8-4b7d-b898-5290797d49ef}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{e5b9136e-e5a3-487e-a03d-635cd6aae686}</x14:id>
        </ext>
      </extLst>
    </cfRule>
  </conditionalFormatting>
  <conditionalFormatting sqref="F337:F338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{bd1dc244-6f10-4e32-abda-a879542e5d8a}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{70d53631-1bf5-4e1a-8b1b-2f0372545f7b}</x14:id>
        </ext>
      </extLst>
    </cfRule>
  </conditionalFormatting>
  <conditionalFormatting sqref="F339:F340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{b1eb2e8c-a129-42b3-b373-b27b62ab97ed}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{46f51023-6db3-4759-af8b-c3a806827b05}</x14:id>
        </ext>
      </extLst>
    </cfRule>
  </conditionalFormatting>
  <conditionalFormatting sqref="F341:F342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{60c1776a-b4dd-450b-bd39-484e44ce9acd}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{0703d491-ea13-40e2-96ac-e45976f39a9f}</x14:id>
        </ext>
      </extLst>
    </cfRule>
  </conditionalFormatting>
  <conditionalFormatting sqref="F343:F344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{6ed6692b-66ff-4ac7-876d-2b5dfe52d766}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{26982593-61fb-4c89-bf3f-b35128b327fa}</x14:id>
        </ext>
      </extLst>
    </cfRule>
  </conditionalFormatting>
  <conditionalFormatting sqref="F345:F346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{c73cd3ec-c2bb-4a88-884e-ee530991d77e}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{e289f10b-b472-4aa8-9cb6-342016d3f23f}</x14:id>
        </ext>
      </extLst>
    </cfRule>
  </conditionalFormatting>
  <conditionalFormatting sqref="F347:F348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{181d7428-ae36-46fb-92a0-57d323cfb59e}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{522989a4-37bb-4c2d-a0d1-dfbb45f00e2f}</x14:id>
        </ext>
      </extLst>
    </cfRule>
  </conditionalFormatting>
  <conditionalFormatting sqref="F349:F350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{1d149ba9-721b-4642-bc9d-bbb5ed167c5c}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{3740dc15-8a37-47e3-bf7e-32925759b249}</x14:id>
        </ext>
      </extLst>
    </cfRule>
  </conditionalFormatting>
  <conditionalFormatting sqref="F351:F352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{f98d9fda-9d96-47da-b8b9-0ec3e87afff8}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{c9cb2879-bebb-4a79-bc7e-9aba5ed8dc1f}</x14:id>
        </ext>
      </extLst>
    </cfRule>
  </conditionalFormatting>
  <conditionalFormatting sqref="F353:F354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{9cfa8ec6-d54a-45de-b1bf-7eb52906806a}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{0b364352-742c-495c-9099-6f1b3a94531d}</x14:id>
        </ext>
      </extLst>
    </cfRule>
  </conditionalFormatting>
  <conditionalFormatting sqref="F355:F356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{677b5da9-871a-42e5-9949-2debd247152e}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{c7072ce3-c992-4e94-b088-dfe0b2e204f4}</x14:id>
        </ext>
      </extLst>
    </cfRule>
  </conditionalFormatting>
  <conditionalFormatting sqref="F357:F358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{0ab506bf-cc7a-4318-9441-cbdf82c528ea}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{cb73e547-854d-42bf-88d0-d7d80183dbe3}</x14:id>
        </ext>
      </extLst>
    </cfRule>
  </conditionalFormatting>
  <conditionalFormatting sqref="F359:F360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{349e9e1c-5f7e-488f-9822-cb2763b3f45a}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{0e70d921-888a-42e6-a6ea-f688ed96aa8a}</x14:id>
        </ext>
      </extLst>
    </cfRule>
  </conditionalFormatting>
  <conditionalFormatting sqref="F361:F36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{706cbc26-8f69-43d1-bf03-d597beee8ce5}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{b02e4668-05a3-4df0-aa39-b5f70f74f043}</x14:id>
        </ext>
      </extLst>
    </cfRule>
  </conditionalFormatting>
  <conditionalFormatting sqref="F363:F364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{e1cf4860-bb39-4163-aa9c-73804232fba0}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{8c5041fe-3526-492c-99e6-4b02b5a15f67}</x14:id>
        </ext>
      </extLst>
    </cfRule>
  </conditionalFormatting>
  <conditionalFormatting sqref="F365:F366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{1b17e442-bc2a-46a8-acff-3b58b3b2f4dc}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{d7695a26-4c39-40bb-87c3-b64058f8586b}</x14:id>
        </ext>
      </extLst>
    </cfRule>
  </conditionalFormatting>
  <conditionalFormatting sqref="F367:F368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{9c6487dc-e61a-486e-84b2-b49eb671bfd1}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{234c2232-8685-4e6e-95f2-50cec18ca3fb}</x14:id>
        </ext>
      </extLst>
    </cfRule>
  </conditionalFormatting>
  <conditionalFormatting sqref="F369:F370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{0530d30a-59cf-4651-8960-87c02f29c037}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{985b2d49-cf44-4ce6-ad79-047b2c2b09fc}</x14:id>
        </ext>
      </extLst>
    </cfRule>
  </conditionalFormatting>
  <conditionalFormatting sqref="F371:F372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{ebb5d0e5-2b5c-41bf-ac64-5ebb55eb117d}</x14:id>
        </ext>
      </extLs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{c76d12a6-7178-49bf-9fa3-c3feae389f48}</x14:id>
        </ext>
      </extLst>
    </cfRule>
  </conditionalFormatting>
  <conditionalFormatting sqref="G7:G21">
    <cfRule type="dataBar" priority="6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{1559ff07-6591-496b-9ecb-a54ab72a83b1}</x14:id>
        </ext>
      </extLst>
    </cfRule>
  </conditionalFormatting>
  <conditionalFormatting sqref="G7:G23">
    <cfRule type="dataBar" priority="5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{64170bd1-5dd8-44ec-9e01-d2672707802c}</x14:id>
        </ext>
      </extLst>
    </cfRule>
  </conditionalFormatting>
  <conditionalFormatting sqref="G35:G41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{b2a5fa3d-577f-4dcb-b068-5394049429f7}</x14:id>
        </ext>
      </extLst>
    </cfRule>
    <cfRule type="dataBar" priority="3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{b2bf8550-d64e-497f-8eaa-a21568c94f44}</x14:id>
        </ext>
      </extLst>
    </cfRule>
  </conditionalFormatting>
  <conditionalFormatting sqref="G42:G48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{c5a60b32-e2a9-4b41-be49-3764a131d683}</x14:id>
        </ext>
      </extLst>
    </cfRule>
    <cfRule type="dataBar" priority="3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{3eeb2053-b159-443c-bdc5-c7c26c2438fa}</x14:id>
        </ext>
      </extLst>
    </cfRule>
  </conditionalFormatting>
  <conditionalFormatting sqref="G49:G55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{dab8df9f-7cb0-441b-a016-3820715755a6}</x14:id>
        </ext>
      </extLst>
    </cfRule>
    <cfRule type="dataBar" priority="3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{ec21ac96-7601-47f1-b343-ca824efe439c}</x14:id>
        </ext>
      </extLst>
    </cfRule>
  </conditionalFormatting>
  <conditionalFormatting sqref="G56:G62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{299a9c6b-3f58-4a9b-9cea-12cbea8166ae}</x14:id>
        </ext>
      </extLst>
    </cfRule>
    <cfRule type="dataBar" priority="3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{d8949fd0-d074-4fca-bfa0-ee1045ce5661}</x14:id>
        </ext>
      </extLst>
    </cfRule>
  </conditionalFormatting>
  <conditionalFormatting sqref="G63:G69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{e4ce78eb-b25a-4734-b02f-769fead57d9d}</x14:id>
        </ext>
      </extLst>
    </cfRule>
    <cfRule type="dataBar" priority="3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{bdecc26d-08b9-43bf-b2d9-9790fee86543}</x14:id>
        </ext>
      </extLst>
    </cfRule>
  </conditionalFormatting>
  <conditionalFormatting sqref="G70:G76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{754f2683-a110-405c-bdf8-e4061df85256}</x14:id>
        </ext>
      </extLst>
    </cfRule>
    <cfRule type="dataBar" priority="3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{1c988ebc-fd64-4886-ae5f-0854c33a94da}</x14:id>
        </ext>
      </extLst>
    </cfRule>
  </conditionalFormatting>
  <conditionalFormatting sqref="G77:G83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{4efe83bb-7ed7-4345-8991-4d93507340ac}</x14:id>
        </ext>
      </extLst>
    </cfRule>
    <cfRule type="dataBar" priority="3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{d32322b5-db5a-43f0-a7e0-9fb8cc92aeb3}</x14:id>
        </ext>
      </extLst>
    </cfRule>
  </conditionalFormatting>
  <conditionalFormatting sqref="G84:G90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{ef18c072-0563-4938-87ed-a1e73c3776d2}</x14:id>
        </ext>
      </extLst>
    </cfRule>
    <cfRule type="dataBar" priority="3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{af17fd35-9b19-40bf-9d56-9384d9010840}</x14:id>
        </ext>
      </extLst>
    </cfRule>
  </conditionalFormatting>
  <conditionalFormatting sqref="G91:G97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{04a6b420-9fd3-4eff-9baa-821184817d84}</x14:id>
        </ext>
      </extLst>
    </cfRule>
    <cfRule type="dataBar" priority="3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{d69d022c-c8fd-419c-9573-006e2706a65d}</x14:id>
        </ext>
      </extLst>
    </cfRule>
  </conditionalFormatting>
  <conditionalFormatting sqref="G98:G104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{eda2fe64-5a19-4bf2-97a3-9cf3324e4a70}</x14:id>
        </ext>
      </extLst>
    </cfRule>
    <cfRule type="dataBar" priority="3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{67ebec5c-2d0e-4c41-a8cc-ba84e61e8c81}</x14:id>
        </ext>
      </extLst>
    </cfRule>
  </conditionalFormatting>
  <conditionalFormatting sqref="G105:G111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{aa82625e-77ae-4db3-80ca-402f57ad03b7}</x14:id>
        </ext>
      </extLst>
    </cfRule>
    <cfRule type="dataBar" priority="3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{8be4e7fa-e067-437b-828c-c3a0400f9064}</x14:id>
        </ext>
      </extLst>
    </cfRule>
  </conditionalFormatting>
  <conditionalFormatting sqref="G112:G118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{4b07f119-e387-4b7b-8338-b38b5dae713b}</x14:id>
        </ext>
      </extLst>
    </cfRule>
    <cfRule type="dataBar" priority="3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{7cf81323-364e-432e-ae93-4ea901926501}</x14:id>
        </ext>
      </extLst>
    </cfRule>
  </conditionalFormatting>
  <conditionalFormatting sqref="G119:G125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{69a29fba-5e14-4d34-8bd5-c945fecea826}</x14:id>
        </ext>
      </extLst>
    </cfRule>
    <cfRule type="dataBar" priority="3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{f0953248-092c-4b8b-91e7-3cda570e9f2a}</x14:id>
        </ext>
      </extLst>
    </cfRule>
  </conditionalFormatting>
  <conditionalFormatting sqref="G126:G132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{1e60e864-fde5-47c3-9187-32ea6ddb9c8f}</x14:id>
        </ext>
      </extLst>
    </cfRule>
    <cfRule type="dataBar" priority="3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{ceb1c756-e4dc-4049-a331-90e34dea5abf}</x14:id>
        </ext>
      </extLst>
    </cfRule>
  </conditionalFormatting>
  <conditionalFormatting sqref="G133:G139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{63a94af2-01bf-490f-9c67-dd6f80c4b1d9}</x14:id>
        </ext>
      </extLst>
    </cfRule>
    <cfRule type="dataBar" priority="3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{bc53fc68-2e8a-463a-b9c6-77ea595e6bdc}</x14:id>
        </ext>
      </extLst>
    </cfRule>
  </conditionalFormatting>
  <conditionalFormatting sqref="G140:G146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{556ae020-8d6f-4c92-95b1-b2f8a72e9511}</x14:id>
        </ext>
      </extLst>
    </cfRule>
    <cfRule type="dataBar" priority="3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{45258355-904a-4459-9c3e-98e01f266fb6}</x14:id>
        </ext>
      </extLst>
    </cfRule>
  </conditionalFormatting>
  <conditionalFormatting sqref="G147:G153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{ae74600b-586a-4e73-9e43-02ae3b98f6de}</x14:id>
        </ext>
      </extLst>
    </cfRule>
    <cfRule type="dataBar" priority="3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{78c2232f-5eae-4061-a15e-2500ef044f03}</x14:id>
        </ext>
      </extLst>
    </cfRule>
  </conditionalFormatting>
  <conditionalFormatting sqref="G154:G160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{324c16a8-c42a-42c9-92af-15d2f7b6d336}</x14:id>
        </ext>
      </extLst>
    </cfRule>
    <cfRule type="dataBar" priority="3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{abaa66d7-dae2-432b-9cf2-98a16f9229df}</x14:id>
        </ext>
      </extLst>
    </cfRule>
  </conditionalFormatting>
  <conditionalFormatting sqref="G161:G167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{c83f74b3-d7b5-4e0d-8d10-dd6f58459cf3}</x14:id>
        </ext>
      </extLst>
    </cfRule>
    <cfRule type="dataBar" priority="3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{e9b43e92-1460-483d-ad7c-d269b69fc454}</x14:id>
        </ext>
      </extLst>
    </cfRule>
  </conditionalFormatting>
  <conditionalFormatting sqref="G168:G174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{9c78d0df-770f-4c99-a380-fd9c8298fd04}</x14:id>
        </ext>
      </extLst>
    </cfRule>
    <cfRule type="dataBar" priority="3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{94c5755c-9fdd-489c-9ab7-70e2ee9e8b86}</x14:id>
        </ext>
      </extLst>
    </cfRule>
  </conditionalFormatting>
  <conditionalFormatting sqref="G175:G181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{7babfe5d-1139-43ba-a329-97eae0040f6c}</x14:id>
        </ext>
      </extLst>
    </cfRule>
    <cfRule type="dataBar" priority="3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{6b74528b-eac2-4aba-a71d-b8ce3b3a05be}</x14:id>
        </ext>
      </extLst>
    </cfRule>
  </conditionalFormatting>
  <conditionalFormatting sqref="G182:G188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{bf57159b-c234-4b6b-842a-8c1ff92a1b44}</x14:id>
        </ext>
      </extLst>
    </cfRule>
    <cfRule type="dataBar" priority="3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{e89dd40b-b7e0-4d96-be86-8f41803f6c4c}</x14:id>
        </ext>
      </extLst>
    </cfRule>
  </conditionalFormatting>
  <conditionalFormatting sqref="G189:G195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{bf4b117a-a683-40a9-a6e2-a98184a1e885}</x14:id>
        </ext>
      </extLst>
    </cfRule>
    <cfRule type="dataBar" priority="3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{13ba1e13-77dd-4175-984c-23d570cf594b}</x14:id>
        </ext>
      </extLst>
    </cfRule>
  </conditionalFormatting>
  <conditionalFormatting sqref="G196:G202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{b34399ac-f1e5-45c6-aa67-12ed4a15fcd7}</x14:id>
        </ext>
      </extLst>
    </cfRule>
    <cfRule type="dataBar" priority="3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{a9d2d4dd-fd0a-40eb-955d-834498a63dc0}</x14:id>
        </ext>
      </extLst>
    </cfRule>
  </conditionalFormatting>
  <conditionalFormatting sqref="G203:G209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{f28ea70f-7e4a-4f9d-9119-08f2e94f62f0}</x14:id>
        </ext>
      </extLst>
    </cfRule>
    <cfRule type="dataBar" priority="3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{b495619f-2af3-4890-ab16-4e91a02aa054}</x14:id>
        </ext>
      </extLst>
    </cfRule>
  </conditionalFormatting>
  <conditionalFormatting sqref="G210:G216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{f73cc92d-80ae-4375-a553-11612bf13c0e}</x14:id>
        </ext>
      </extLst>
    </cfRule>
    <cfRule type="dataBar" priority="3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{ad8422f2-76a3-4887-815e-4bee36c83eea}</x14:id>
        </ext>
      </extLst>
    </cfRule>
  </conditionalFormatting>
  <conditionalFormatting sqref="G217:G223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{374a9720-250d-4e54-993c-55cc69884364}</x14:id>
        </ext>
      </extLst>
    </cfRule>
    <cfRule type="dataBar" priority="3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{4be3d43a-50b1-4ce1-af95-aeb9ea26a8e0}</x14:id>
        </ext>
      </extLst>
    </cfRule>
  </conditionalFormatting>
  <conditionalFormatting sqref="G224:G230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{cb09f17b-4189-43a8-838b-1324c0f115ed}</x14:id>
        </ext>
      </extLst>
    </cfRule>
    <cfRule type="dataBar" priority="3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{ba65a2a3-497d-4854-ab37-a4a5cdc9073a}</x14:id>
        </ext>
      </extLst>
    </cfRule>
  </conditionalFormatting>
  <conditionalFormatting sqref="G231:G237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{8ebb24d0-f0e5-4fd3-a26d-df810989fe4e}</x14:id>
        </ext>
      </extLst>
    </cfRule>
    <cfRule type="dataBar" priority="3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{b28c51fa-497d-4b6b-8f42-58dbc4881403}</x14:id>
        </ext>
      </extLst>
    </cfRule>
  </conditionalFormatting>
  <conditionalFormatting sqref="G238:G244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{289e8895-dc5d-4ff5-b7b2-2d8bdf5203c4}</x14:id>
        </ext>
      </extLst>
    </cfRule>
    <cfRule type="dataBar" priority="3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{ff2a0c8e-5591-4ed1-99a1-8f45dd9f6a62}</x14:id>
        </ext>
      </extLst>
    </cfRule>
  </conditionalFormatting>
  <conditionalFormatting sqref="G245:G251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{02e69dcb-1f7d-4cdf-9f9a-c7f7e88650c4}</x14:id>
        </ext>
      </extLst>
    </cfRule>
    <cfRule type="dataBar" priority="3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{a05829b1-3b91-4184-9903-419842d6230b}</x14:id>
        </ext>
      </extLst>
    </cfRule>
  </conditionalFormatting>
  <conditionalFormatting sqref="G252:G258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{9ec7e7a7-a5e4-4a31-baac-1073bd7dbd95}</x14:id>
        </ext>
      </extLst>
    </cfRule>
    <cfRule type="dataBar" priority="3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{12ae348f-7e2a-467d-9677-c2bf575e406a}</x14:id>
        </ext>
      </extLst>
    </cfRule>
  </conditionalFormatting>
  <conditionalFormatting sqref="G259:G265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{236dea29-4b59-4fa4-bee7-cf64570acadc}</x14:id>
        </ext>
      </extLst>
    </cfRule>
    <cfRule type="dataBar" priority="3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{951dc2e3-8654-4a6f-974f-734b2279a936}</x14:id>
        </ext>
      </extLst>
    </cfRule>
  </conditionalFormatting>
  <conditionalFormatting sqref="G266:G272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{db9fef6f-e379-4c72-bba9-35dfb746a228}</x14:id>
        </ext>
      </extLst>
    </cfRule>
    <cfRule type="dataBar" priority="3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{b1c80d4a-048c-45d5-b23b-534655ccbfdd}</x14:id>
        </ext>
      </extLst>
    </cfRule>
  </conditionalFormatting>
  <conditionalFormatting sqref="G273:G279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{e7089bdc-95a7-4e9f-9a43-09f1c08d2c56}</x14:id>
        </ext>
      </extLst>
    </cfRule>
    <cfRule type="dataBar" priority="3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{b98f2c3f-5b21-42d1-9061-c1ab6896c040}</x14:id>
        </ext>
      </extLst>
    </cfRule>
  </conditionalFormatting>
  <conditionalFormatting sqref="G280:G286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{542d2ae6-f31b-4e87-b52c-e8f095eb6899}</x14:id>
        </ext>
      </extLst>
    </cfRule>
    <cfRule type="dataBar" priority="3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{80db6ef1-8530-41c4-b8a6-03b7e42573f6}</x14:id>
        </ext>
      </extLst>
    </cfRule>
  </conditionalFormatting>
  <conditionalFormatting sqref="G287:G293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{064b4f4b-a6d9-426f-9118-17803aa66437}</x14:id>
        </ext>
      </extLst>
    </cfRule>
    <cfRule type="dataBar" priority="3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{1bd5e688-ae68-45b9-92d7-b3b29206ccb5}</x14:id>
        </ext>
      </extLst>
    </cfRule>
  </conditionalFormatting>
  <conditionalFormatting sqref="G294:G300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{3fd9f437-6d3f-45bd-9000-64a3fbb0b90f}</x14:id>
        </ext>
      </extLst>
    </cfRule>
    <cfRule type="dataBar" priority="3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{372f317e-cce7-41df-8014-b37a572e4da3}</x14:id>
        </ext>
      </extLst>
    </cfRule>
  </conditionalFormatting>
  <conditionalFormatting sqref="G301:G306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{a232acff-c94c-4a65-8f0e-91c4c202709c}</x14:id>
        </ext>
      </extLst>
    </cfRule>
    <cfRule type="dataBar" priority="3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{e2332327-de22-4840-ae6a-ff4e86e367c3}</x14:id>
        </ext>
      </extLst>
    </cfRule>
  </conditionalFormatting>
  <conditionalFormatting sqref="G307:G308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{964f56b3-8c75-4d33-9fc7-6ca5b61c9374}</x14:id>
        </ext>
      </extLst>
    </cfRule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{69d95f4f-f655-48fa-9e0b-b10b1ac6c0fb}</x14:id>
        </ext>
      </extLst>
    </cfRule>
  </conditionalFormatting>
  <conditionalFormatting sqref="G309:G310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{7ccdc34b-eb16-49da-a95b-7da2ac68dfc4}</x14:id>
        </ext>
      </extLst>
    </cfRule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{8cd13b04-1512-48ef-b094-ca68433994c4}</x14:id>
        </ext>
      </extLst>
    </cfRule>
  </conditionalFormatting>
  <conditionalFormatting sqref="G311:G312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{3b23e452-a763-4401-bb43-dc483e7fab22}</x14:id>
        </ext>
      </extLst>
    </cfRule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{9c26c87e-0746-4a0b-b981-7a9ac6278b2c}</x14:id>
        </ext>
      </extLst>
    </cfRule>
  </conditionalFormatting>
  <conditionalFormatting sqref="G313:G314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{ad95effe-3112-4483-af69-4d4a5d123758}</x14:id>
        </ext>
      </extLst>
    </cfRule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{3bbef2fc-7f1f-419d-8ae4-48e621aa32a7}</x14:id>
        </ext>
      </extLst>
    </cfRule>
  </conditionalFormatting>
  <conditionalFormatting sqref="G315:G316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{7547c0f8-0546-44d3-8c22-3795af025ab7}</x14:id>
        </ext>
      </extLst>
    </cfRule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{1a5127e7-3b6c-4e6f-96e4-17e1295cce79}</x14:id>
        </ext>
      </extLst>
    </cfRule>
  </conditionalFormatting>
  <conditionalFormatting sqref="G317:G31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{a9239e93-5b63-4b2d-b0c0-f115d64a7b3e}</x14:id>
        </ext>
      </extLst>
    </cfRule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{b4b0c3ed-b02f-43d1-bd0a-855136d8902e}</x14:id>
        </ext>
      </extLst>
    </cfRule>
  </conditionalFormatting>
  <conditionalFormatting sqref="G319:G320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{956787dc-56d3-4e6a-bf33-f54945029645}</x14:id>
        </ext>
      </extLst>
    </cfRule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{cbd3bd4b-cfe6-4b72-8a3a-d0e28ae4df4f}</x14:id>
        </ext>
      </extLst>
    </cfRule>
  </conditionalFormatting>
  <conditionalFormatting sqref="G321:G322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{c4272b31-bcd8-47a4-bc43-3e56fed5a4ab}</x14:id>
        </ext>
      </extLst>
    </cfRule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{d1aae99a-8549-4dc3-92ea-9dd88aac3f99}</x14:id>
        </ext>
      </extLst>
    </cfRule>
  </conditionalFormatting>
  <conditionalFormatting sqref="G323:G324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{a96b6aaa-8ac7-4aa6-93c6-475502522302}</x14:id>
        </ext>
      </extLst>
    </cfRule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{7eae56c0-7ea4-4a2a-9a92-6ee827885509}</x14:id>
        </ext>
      </extLst>
    </cfRule>
  </conditionalFormatting>
  <conditionalFormatting sqref="G325:G326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{ad98c9e9-a5cd-4164-9577-0aab1aaadedb}</x14:id>
        </ext>
      </extLst>
    </cfRule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{86f9b8cd-2513-40d8-ad68-14b0e21722ff}</x14:id>
        </ext>
      </extLst>
    </cfRule>
  </conditionalFormatting>
  <conditionalFormatting sqref="G327:G328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{b43cdcbb-48ce-4e41-a8ef-5cc87e6cf185}</x14:id>
        </ext>
      </extLst>
    </cfRule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{0ba6b600-b362-4ab6-af64-17b7aad6a65c}</x14:id>
        </ext>
      </extLst>
    </cfRule>
  </conditionalFormatting>
  <conditionalFormatting sqref="G329:G330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{0fa64e39-3b88-4f90-964b-73ddd61684f6}</x14:id>
        </ext>
      </extLst>
    </cfRule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{2fcb4917-861b-4ecb-96c3-08710f6a8933}</x14:id>
        </ext>
      </extLst>
    </cfRule>
  </conditionalFormatting>
  <conditionalFormatting sqref="G331:G332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{8c91ea62-06ed-4b4c-ab8f-c3a4113a970a}</x14:id>
        </ext>
      </extLst>
    </cfRule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{4c0f1a77-18f4-42c9-ab10-72213df7b3ff}</x14:id>
        </ext>
      </extLst>
    </cfRule>
  </conditionalFormatting>
  <conditionalFormatting sqref="G333:G334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{e1f9e2b1-99a8-4541-82ff-81fc69a70fcd}</x14:id>
        </ext>
      </extLst>
    </cfRule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{3fe9d9d6-a3d0-4d3f-9643-7acc0d99829b}</x14:id>
        </ext>
      </extLst>
    </cfRule>
  </conditionalFormatting>
  <conditionalFormatting sqref="G335:G336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{c22b3cb0-8e9a-492c-938e-9165c309fc8e}</x14:id>
        </ext>
      </extLst>
    </cfRule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{11c4922a-e7a9-4d56-bfb0-298b845c1eaf}</x14:id>
        </ext>
      </extLst>
    </cfRule>
  </conditionalFormatting>
  <conditionalFormatting sqref="G337:G338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{f52f5bd9-4aff-43dc-820f-caf643ac540b}</x14:id>
        </ext>
      </extLst>
    </cfRule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{25197b85-34b7-4179-9e8f-7c79e2f04cfa}</x14:id>
        </ext>
      </extLst>
    </cfRule>
  </conditionalFormatting>
  <conditionalFormatting sqref="G339:G340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{8131354e-6718-4f65-ac03-745acb78ab69}</x14:id>
        </ext>
      </extLst>
    </cfRule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{2a3de229-62c9-4e2a-af5e-3cd098baeb39}</x14:id>
        </ext>
      </extLst>
    </cfRule>
  </conditionalFormatting>
  <conditionalFormatting sqref="G341:G342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{c8e9e474-b358-45d4-af33-7f004c75024c}</x14:id>
        </ext>
      </extLst>
    </cfRule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{2c6a29b2-b1ee-43cb-ac32-bd96d6e341ee}</x14:id>
        </ext>
      </extLst>
    </cfRule>
  </conditionalFormatting>
  <conditionalFormatting sqref="G343:G344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{1b4d991c-97b8-487f-b0c6-164f035f9517}</x14:id>
        </ext>
      </extLst>
    </cfRule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{75e09ed3-0de8-4552-a0ea-56085404a980}</x14:id>
        </ext>
      </extLst>
    </cfRule>
  </conditionalFormatting>
  <conditionalFormatting sqref="G345:G346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{9180bf25-5b38-482b-b869-7e5983e8c087}</x14:id>
        </ext>
      </extLst>
    </cfRule>
    <cfRule type="dataBar" priority="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{13dbabba-848d-4171-81d6-8b923ebbcb37}</x14:id>
        </ext>
      </extLst>
    </cfRule>
  </conditionalFormatting>
  <conditionalFormatting sqref="G347:G348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{8d7b9222-02f4-42e7-b50f-5e3eddac0c6a}</x14:id>
        </ext>
      </extLst>
    </cfRule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{5f0d657b-c162-4cbe-b884-550780430ec6}</x14:id>
        </ext>
      </extLst>
    </cfRule>
  </conditionalFormatting>
  <conditionalFormatting sqref="G349:G350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{91d36243-7e61-43fb-81e0-9f24d88c2991}</x14:id>
        </ext>
      </extLst>
    </cfRule>
    <cfRule type="dataBar" priority="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{0b3a33b9-112c-45aa-bde2-4d879100754d}</x14:id>
        </ext>
      </extLst>
    </cfRule>
  </conditionalFormatting>
  <conditionalFormatting sqref="G351:G352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{28631428-e933-46e2-8a47-cc9b64aa44a5}</x14:id>
        </ext>
      </extLst>
    </cfRule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{2ebdc847-f0fe-4fae-9bca-b086de93a979}</x14:id>
        </ext>
      </extLst>
    </cfRule>
  </conditionalFormatting>
  <conditionalFormatting sqref="G353:G354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{a51c313f-2a77-4c4b-b4e9-25a71bbb34c1}</x14:id>
        </ext>
      </extLst>
    </cfRule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{904aac0b-ae22-478d-93f3-46d0e7a5619e}</x14:id>
        </ext>
      </extLst>
    </cfRule>
  </conditionalFormatting>
  <conditionalFormatting sqref="G355:G356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{b75919d4-7ac7-475b-b61a-ddaf140123bb}</x14:id>
        </ext>
      </extLst>
    </cfRule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{b3c91f87-83b1-45ee-b9b0-c15764706ae2}</x14:id>
        </ext>
      </extLst>
    </cfRule>
  </conditionalFormatting>
  <conditionalFormatting sqref="G357:G358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{6b107ceb-0dfd-49d2-bea4-b4def9b864e5}</x14:id>
        </ext>
      </extLst>
    </cfRule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{70665941-f7b7-4d0b-93da-625816402cc1}</x14:id>
        </ext>
      </extLst>
    </cfRule>
  </conditionalFormatting>
  <conditionalFormatting sqref="G359:G360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{7c606ff4-293a-4f98-bd4e-94c6d8e7c8fe}</x14:id>
        </ext>
      </extLst>
    </cfRule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{bd9c9e67-3c04-4bad-8570-ed0b6b4352ff}</x14:id>
        </ext>
      </extLst>
    </cfRule>
  </conditionalFormatting>
  <conditionalFormatting sqref="G361:G362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{6843dbf0-c837-4b29-b88b-2c24463afec3}</x14:id>
        </ext>
      </extLst>
    </cfRule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{7bdd4f33-4bfd-4902-a422-a3252c673415}</x14:id>
        </ext>
      </extLst>
    </cfRule>
  </conditionalFormatting>
  <conditionalFormatting sqref="G363:G364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{63823e4d-0221-4961-b6ac-f4c8b99925c8}</x14:id>
        </ext>
      </extLst>
    </cfRule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{fac51eb1-f184-4fd8-a70a-beb48b2261dc}</x14:id>
        </ext>
      </extLst>
    </cfRule>
  </conditionalFormatting>
  <conditionalFormatting sqref="G365:G366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{dc51dff5-dbe2-492c-863c-1436d2e994fc}</x14:id>
        </ext>
      </extLst>
    </cfRule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{0feb32fa-3715-421c-8271-6decbb7082f7}</x14:id>
        </ext>
      </extLst>
    </cfRule>
  </conditionalFormatting>
  <conditionalFormatting sqref="G367:G368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{1e6b6ff7-c1fe-4e49-9c97-d8806947ae5b}</x14:id>
        </ext>
      </extLst>
    </cfRule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{a08d07e4-3c4f-4c72-887e-fb8ee2001b71}</x14:id>
        </ext>
      </extLst>
    </cfRule>
  </conditionalFormatting>
  <conditionalFormatting sqref="G369:G370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{ea257f93-4fce-40d3-9c53-933fe0077ade}</x14:id>
        </ext>
      </extLst>
    </cfRule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{03c64797-2f02-44b1-8bfa-6e8b879c106c}</x14:id>
        </ext>
      </extLst>
    </cfRule>
  </conditionalFormatting>
  <conditionalFormatting sqref="G371:G372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{062967d5-8492-4b53-a7e3-81bf564dd23b}</x14:id>
        </ext>
      </extLst>
    </cfRule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{0a91f95d-9a90-4ad2-b8bb-6fe1dee51677}</x14:id>
        </ext>
      </extLst>
    </cfRule>
  </conditionalFormatting>
  <conditionalFormatting sqref="H7:H21">
    <cfRule type="dataBar" priority="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{03ad137e-41b1-40be-8f83-0110e992eb3f}</x14:id>
        </ext>
      </extLst>
    </cfRule>
  </conditionalFormatting>
  <conditionalFormatting sqref="H7:H23">
    <cfRule type="dataBar" priority="5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{bf6bad36-9294-4f7e-a6e8-0b4711e9d7f7}</x14:id>
        </ext>
      </extLst>
    </cfRule>
  </conditionalFormatting>
  <conditionalFormatting sqref="H35:H41">
    <cfRule type="dataBar" priority="4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{761bf76b-a4dd-4445-901b-a6fa8766cd63}</x14:id>
        </ext>
      </extLst>
    </cfRule>
  </conditionalFormatting>
  <conditionalFormatting sqref="H42:H48">
    <cfRule type="dataBar" priority="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{43a443be-33c8-4ef9-b5b3-3969359cc13d}</x14:id>
        </ext>
      </extLst>
    </cfRule>
  </conditionalFormatting>
  <conditionalFormatting sqref="H49:H55">
    <cfRule type="dataBar" priority="4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{27578555-c9a9-41b8-84a4-cd81b68aa4b0}</x14:id>
        </ext>
      </extLst>
    </cfRule>
  </conditionalFormatting>
  <conditionalFormatting sqref="H56:H62">
    <cfRule type="dataBar" priority="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{93158919-db76-4c16-8372-bc7b46377fa4}</x14:id>
        </ext>
      </extLst>
    </cfRule>
  </conditionalFormatting>
  <conditionalFormatting sqref="H63:H69">
    <cfRule type="dataBar" priority="4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{4960b6b8-35cf-44ea-babd-d75df7c7d319}</x14:id>
        </ext>
      </extLst>
    </cfRule>
  </conditionalFormatting>
  <conditionalFormatting sqref="H70:H76">
    <cfRule type="dataBar" priority="4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{bcb00b61-8ac5-4457-b3f3-c5a2421eb57a}</x14:id>
        </ext>
      </extLst>
    </cfRule>
  </conditionalFormatting>
  <conditionalFormatting sqref="H77:H83"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{a5bc726d-0aaf-4cd6-b729-0d12fa83b3d9}</x14:id>
        </ext>
      </extLst>
    </cfRule>
  </conditionalFormatting>
  <conditionalFormatting sqref="H84:H90">
    <cfRule type="dataBar" priority="4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{de6c4517-2c63-470a-afc0-f0dcc1e1fbc7}</x14:id>
        </ext>
      </extLst>
    </cfRule>
  </conditionalFormatting>
  <conditionalFormatting sqref="H91:H97">
    <cfRule type="dataBar" priority="4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{d0c0ebc6-c325-43b9-84f8-91b98bd422d0}</x14:id>
        </ext>
      </extLst>
    </cfRule>
  </conditionalFormatting>
  <conditionalFormatting sqref="H98:H104">
    <cfRule type="dataBar" priority="4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{d23d7ecf-3991-49ba-bac6-a9f3a1eb563b}</x14:id>
        </ext>
      </extLst>
    </cfRule>
  </conditionalFormatting>
  <conditionalFormatting sqref="H105:H111">
    <cfRule type="dataBar" priority="4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{f6095192-1eea-467c-852a-7b244fdcc087}</x14:id>
        </ext>
      </extLst>
    </cfRule>
  </conditionalFormatting>
  <conditionalFormatting sqref="H112:H118">
    <cfRule type="dataBar" priority="4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{dff1b2ce-037d-46b6-85c5-4488b0264b41}</x14:id>
        </ext>
      </extLst>
    </cfRule>
  </conditionalFormatting>
  <conditionalFormatting sqref="H119:H125">
    <cfRule type="dataBar" priority="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{fa4605f6-ca06-49da-97ff-c17c59898237}</x14:id>
        </ext>
      </extLst>
    </cfRule>
  </conditionalFormatting>
  <conditionalFormatting sqref="H126:H132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{2df6fe19-cdd9-4562-8977-27a36df4a83b}</x14:id>
        </ext>
      </extLst>
    </cfRule>
  </conditionalFormatting>
  <conditionalFormatting sqref="H133:H139">
    <cfRule type="dataBar" priority="4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{65268db4-5399-4661-971c-65a629e35ca9}</x14:id>
        </ext>
      </extLst>
    </cfRule>
  </conditionalFormatting>
  <conditionalFormatting sqref="H140:H146">
    <cfRule type="dataBar" priority="4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{1905aef8-b30c-4e64-9b51-cfb5c844ab87}</x14:id>
        </ext>
      </extLst>
    </cfRule>
  </conditionalFormatting>
  <conditionalFormatting sqref="H147:H153">
    <cfRule type="dataBar" priority="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{ffb6439c-d6f8-422f-88c6-bc178c5513d8}</x14:id>
        </ext>
      </extLst>
    </cfRule>
  </conditionalFormatting>
  <conditionalFormatting sqref="H154:H160">
    <cfRule type="dataBar" priority="4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{4c7aa85d-0f27-4e68-844e-b20d05a3f879}</x14:id>
        </ext>
      </extLst>
    </cfRule>
  </conditionalFormatting>
  <conditionalFormatting sqref="H161:H167">
    <cfRule type="dataBar" priority="4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{32e16778-6e6d-40e1-8445-6bf467b5a7c0}</x14:id>
        </ext>
      </extLst>
    </cfRule>
  </conditionalFormatting>
  <conditionalFormatting sqref="H168:H174">
    <cfRule type="dataBar" priority="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{c1cee6d7-c675-4290-a89b-ede180c6470a}</x14:id>
        </ext>
      </extLst>
    </cfRule>
  </conditionalFormatting>
  <conditionalFormatting sqref="H175:H181">
    <cfRule type="dataBar" priority="4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{53044b42-57dd-44ff-be8a-536503966857}</x14:id>
        </ext>
      </extLst>
    </cfRule>
  </conditionalFormatting>
  <conditionalFormatting sqref="H182:H188">
    <cfRule type="dataBar" priority="3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{dc03f5b9-65de-4997-8878-f49b46ba8729}</x14:id>
        </ext>
      </extLst>
    </cfRule>
  </conditionalFormatting>
  <conditionalFormatting sqref="H189:H195">
    <cfRule type="dataBar" priority="3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{0b14e2cc-2c7d-4992-9a6a-a745038b19fe}</x14:id>
        </ext>
      </extLst>
    </cfRule>
  </conditionalFormatting>
  <conditionalFormatting sqref="H196:H202">
    <cfRule type="dataBar" priority="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{30ec7c73-03ea-4d57-98d4-68256736bb57}</x14:id>
        </ext>
      </extLst>
    </cfRule>
  </conditionalFormatting>
  <conditionalFormatting sqref="H203:H209">
    <cfRule type="dataBar" priority="3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{e4b41856-60d9-44ba-85bf-177937180a82}</x14:id>
        </ext>
      </extLst>
    </cfRule>
  </conditionalFormatting>
  <conditionalFormatting sqref="H210:H216">
    <cfRule type="dataBar" priority="3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{b6a9e6a9-2911-4285-9562-d03266a6ab1a}</x14:id>
        </ext>
      </extLst>
    </cfRule>
  </conditionalFormatting>
  <conditionalFormatting sqref="H217:H223">
    <cfRule type="dataBar" priority="3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{d5d005cb-4aa2-44e0-924c-70e528d787de}</x14:id>
        </ext>
      </extLst>
    </cfRule>
  </conditionalFormatting>
  <conditionalFormatting sqref="H224:H230">
    <cfRule type="dataBar" priority="3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{5a7b3345-68f9-4248-90b2-f4aef000178f}</x14:id>
        </ext>
      </extLst>
    </cfRule>
  </conditionalFormatting>
  <conditionalFormatting sqref="H231:H237">
    <cfRule type="dataBar" priority="3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{23053456-8c63-4cc7-bc59-80fc4352a566}</x14:id>
        </ext>
      </extLst>
    </cfRule>
  </conditionalFormatting>
  <conditionalFormatting sqref="H238:H244">
    <cfRule type="dataBar" priority="3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{84a8ecab-5a1a-4ea0-9e0c-434946a71db6}</x14:id>
        </ext>
      </extLst>
    </cfRule>
  </conditionalFormatting>
  <conditionalFormatting sqref="H245:H251">
    <cfRule type="dataBar" priority="3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{8489a8f9-c190-43c1-a7d6-e5dc5f335447}</x14:id>
        </ext>
      </extLst>
    </cfRule>
  </conditionalFormatting>
  <conditionalFormatting sqref="H252:H258">
    <cfRule type="dataBar" priority="3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{973620d3-2987-4594-b28f-f291b2efe85b}</x14:id>
        </ext>
      </extLst>
    </cfRule>
  </conditionalFormatting>
  <conditionalFormatting sqref="H259:H265">
    <cfRule type="dataBar" priority="3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{69cab708-d838-4ea2-b396-ad10e0308118}</x14:id>
        </ext>
      </extLst>
    </cfRule>
  </conditionalFormatting>
  <conditionalFormatting sqref="H266:H272">
    <cfRule type="dataBar" priority="3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{60f786bf-26aa-428a-b48b-0bb571941bae}</x14:id>
        </ext>
      </extLst>
    </cfRule>
  </conditionalFormatting>
  <conditionalFormatting sqref="H273:H279">
    <cfRule type="dataBar" priority="3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{818f3352-a9be-42c2-9caf-8b974f9cf4ca}</x14:id>
        </ext>
      </extLst>
    </cfRule>
  </conditionalFormatting>
  <conditionalFormatting sqref="H280:H286">
    <cfRule type="dataBar" priority="3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{5ad69e5f-d9fc-4ce4-95ab-82ef5434d5fe}</x14:id>
        </ext>
      </extLst>
    </cfRule>
  </conditionalFormatting>
  <conditionalFormatting sqref="H287:H293">
    <cfRule type="dataBar" priority="3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{fda5a480-9791-455d-abd3-9900fb871b8b}</x14:id>
        </ext>
      </extLst>
    </cfRule>
  </conditionalFormatting>
  <conditionalFormatting sqref="H294:H300">
    <cfRule type="dataBar" priority="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{5f2a4d7e-fe89-4af8-a208-9213c79ffebf}</x14:id>
        </ext>
      </extLst>
    </cfRule>
  </conditionalFormatting>
  <conditionalFormatting sqref="H301:H306">
    <cfRule type="dataBar" priority="3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{d17d8d30-8e05-4a53-9e19-2514b9c11b00}</x14:id>
        </ext>
      </extLst>
    </cfRule>
  </conditionalFormatting>
  <conditionalFormatting sqref="H307:H308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{6ae77c32-b63a-425f-bcab-03cb630f3b51}</x14:id>
        </ext>
      </extLst>
    </cfRule>
  </conditionalFormatting>
  <conditionalFormatting sqref="H309:H310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{462297a4-3786-4c2f-8689-9da3d2e6974e}</x14:id>
        </ext>
      </extLst>
    </cfRule>
  </conditionalFormatting>
  <conditionalFormatting sqref="H311:H312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{182d2d36-87ee-4eeb-9d51-dda2c4124f99}</x14:id>
        </ext>
      </extLst>
    </cfRule>
  </conditionalFormatting>
  <conditionalFormatting sqref="H313:H314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{83112387-c47a-459c-b672-212045742dc9}</x14:id>
        </ext>
      </extLst>
    </cfRule>
  </conditionalFormatting>
  <conditionalFormatting sqref="H315:H316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{54a9d71f-d9e3-4bf2-afa8-d72a59927d78}</x14:id>
        </ext>
      </extLst>
    </cfRule>
  </conditionalFormatting>
  <conditionalFormatting sqref="H317:H318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{684ea792-1a10-4695-aa55-62dfe840820f}</x14:id>
        </ext>
      </extLst>
    </cfRule>
  </conditionalFormatting>
  <conditionalFormatting sqref="H319:H320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{de938c6c-1798-4f9a-ae9f-97575b2ce719}</x14:id>
        </ext>
      </extLst>
    </cfRule>
  </conditionalFormatting>
  <conditionalFormatting sqref="H321:H322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{1cfe3767-6d29-48fa-aab5-5c968b060876}</x14:id>
        </ext>
      </extLst>
    </cfRule>
  </conditionalFormatting>
  <conditionalFormatting sqref="H323:H324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{7d26d427-0bff-4d02-931b-04f28dee844a}</x14:id>
        </ext>
      </extLst>
    </cfRule>
  </conditionalFormatting>
  <conditionalFormatting sqref="H325:H326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{eb7460f7-3dd8-4b82-984d-710c0e408962}</x14:id>
        </ext>
      </extLst>
    </cfRule>
  </conditionalFormatting>
  <conditionalFormatting sqref="H327:H328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{13bcdc73-153d-4b4c-baaa-c6a125e47c2e}</x14:id>
        </ext>
      </extLst>
    </cfRule>
  </conditionalFormatting>
  <conditionalFormatting sqref="H329:H330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{d2449786-36bb-4ea6-84da-b7ff84c762f4}</x14:id>
        </ext>
      </extLst>
    </cfRule>
  </conditionalFormatting>
  <conditionalFormatting sqref="H331:H332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{242cc857-9666-432b-9ca0-2dba97ad5296}</x14:id>
        </ext>
      </extLst>
    </cfRule>
  </conditionalFormatting>
  <conditionalFormatting sqref="H333:H334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{b8de94e8-067b-417b-96b0-ae17eb1542dd}</x14:id>
        </ext>
      </extLst>
    </cfRule>
  </conditionalFormatting>
  <conditionalFormatting sqref="H335:H336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{a37ddf48-8e6b-498a-bbe6-7fdf2258060b}</x14:id>
        </ext>
      </extLst>
    </cfRule>
  </conditionalFormatting>
  <conditionalFormatting sqref="H337:H338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{c34bef74-27a5-4ec9-b5de-4d8d563b9a03}</x14:id>
        </ext>
      </extLst>
    </cfRule>
  </conditionalFormatting>
  <conditionalFormatting sqref="H339:H340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{3983b177-dfad-4d23-8b33-2c913027f63b}</x14:id>
        </ext>
      </extLst>
    </cfRule>
  </conditionalFormatting>
  <conditionalFormatting sqref="H341:H342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{be1cd3d1-ecd4-4103-a4f3-29d72e25a3fb}</x14:id>
        </ext>
      </extLst>
    </cfRule>
  </conditionalFormatting>
  <conditionalFormatting sqref="H343:H344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{be7833c2-022a-4988-9c89-87180c0179d1}</x14:id>
        </ext>
      </extLst>
    </cfRule>
  </conditionalFormatting>
  <conditionalFormatting sqref="H345:H346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{1f88e52e-ac6d-4962-923c-69d98c9b14a8}</x14:id>
        </ext>
      </extLst>
    </cfRule>
  </conditionalFormatting>
  <conditionalFormatting sqref="H347:H348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{5d339e81-b7df-4c77-924f-2a37e65dba17}</x14:id>
        </ext>
      </extLst>
    </cfRule>
  </conditionalFormatting>
  <conditionalFormatting sqref="H349:H350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{704024c0-e805-4cbe-b835-85196cc02aed}</x14:id>
        </ext>
      </extLst>
    </cfRule>
  </conditionalFormatting>
  <conditionalFormatting sqref="H351:H352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{19fd94bb-e331-464c-99a7-2a37c8c1f416}</x14:id>
        </ext>
      </extLst>
    </cfRule>
  </conditionalFormatting>
  <conditionalFormatting sqref="H353:H354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{70cc0253-446f-4c02-967e-b21d3e900e67}</x14:id>
        </ext>
      </extLst>
    </cfRule>
  </conditionalFormatting>
  <conditionalFormatting sqref="H355:H356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{d6b82e8d-2074-4792-9d01-6021abc7738b}</x14:id>
        </ext>
      </extLst>
    </cfRule>
  </conditionalFormatting>
  <conditionalFormatting sqref="H357:H358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{b000b477-d4f1-4d16-adcc-f26b94b48cf0}</x14:id>
        </ext>
      </extLst>
    </cfRule>
  </conditionalFormatting>
  <conditionalFormatting sqref="H359:H360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{e7652dda-9104-4a5c-8872-2704e2f03f09}</x14:id>
        </ext>
      </extLst>
    </cfRule>
  </conditionalFormatting>
  <conditionalFormatting sqref="H361:H362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{96e8d7b9-2acb-40ac-8eb7-1a1315c0d71d}</x14:id>
        </ext>
      </extLst>
    </cfRule>
  </conditionalFormatting>
  <conditionalFormatting sqref="H363:H364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{4571a002-d560-4d67-9de9-ca6d5f4f1db2}</x14:id>
        </ext>
      </extLst>
    </cfRule>
  </conditionalFormatting>
  <conditionalFormatting sqref="H365:H36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{f8a2259c-e9b1-4f4b-802c-13372af4082e}</x14:id>
        </ext>
      </extLst>
    </cfRule>
  </conditionalFormatting>
  <conditionalFormatting sqref="H367:H368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{7ae6b4f6-360b-462f-84dc-00e664e5d940}</x14:id>
        </ext>
      </extLst>
    </cfRule>
  </conditionalFormatting>
  <conditionalFormatting sqref="H369:H370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{bb12afc9-1c6e-4d16-8558-c2db3788a5bd}</x14:id>
        </ext>
      </extLst>
    </cfRule>
  </conditionalFormatting>
  <conditionalFormatting sqref="H371:H372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{7eb098c8-1da6-4e8e-947c-fb027ee20532}</x14:id>
        </ext>
      </extLst>
    </cfRule>
  </conditionalFormatting>
  <conditionalFormatting sqref="E24:E34 E7:E22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{d2adb2f9-0d31-4175-8d1f-a1146b68617f}</x14:id>
        </ext>
      </extLst>
    </cfRule>
  </conditionalFormatting>
  <conditionalFormatting sqref="E24:F34 E7:F22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{f09d484f-a2f5-4886-bc07-669a74236430}</x14:id>
        </ext>
      </extLst>
    </cfRule>
  </conditionalFormatting>
  <conditionalFormatting sqref="F24:F34 F7:F22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{dd8d2ee5-f955-44ac-b778-a09b85abc585}</x14:id>
        </ext>
      </extLst>
    </cfRule>
  </conditionalFormatting>
  <conditionalFormatting sqref="G24 G7:G21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{b0cf5548-eb1a-4b29-a0ee-7384c2014765}</x14:id>
        </ext>
      </extLst>
    </cfRule>
  </conditionalFormatting>
  <conditionalFormatting sqref="G24:G34 G7:G22">
    <cfRule type="dataBar" priority="5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{d3a68cbb-9266-4679-84c4-dd11592f0f9e}</x14:id>
        </ext>
      </extLst>
    </cfRule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{8fa5048e-dfc6-42fa-9237-8f223d0b255a}</x14:id>
        </ext>
      </extLst>
    </cfRule>
  </conditionalFormatting>
  <conditionalFormatting sqref="H24 H7:H21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{17e0abe1-79dc-4998-b882-ae59b773e553}</x14:id>
        </ext>
      </extLst>
    </cfRule>
  </conditionalFormatting>
  <conditionalFormatting sqref="H24:H34 H7:H22">
    <cfRule type="dataBar" priority="5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{2ad9621e-3e40-4153-9aa5-492fbff7d2b3}</x14:id>
        </ext>
      </extLst>
    </cfRule>
  </conditionalFormatting>
  <conditionalFormatting sqref="E35:F41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{6a0feb89-1892-43ad-b14b-9a8ce598f1b2}</x14:id>
        </ext>
      </extLst>
    </cfRule>
  </conditionalFormatting>
  <conditionalFormatting sqref="E42:F48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{c35566d5-0d89-4554-90c6-7528147ddc9b}</x14:id>
        </ext>
      </extLst>
    </cfRule>
  </conditionalFormatting>
  <conditionalFormatting sqref="E49:F55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{690f42c4-00be-4b0c-9155-6ccf66050e94}</x14:id>
        </ext>
      </extLst>
    </cfRule>
  </conditionalFormatting>
  <conditionalFormatting sqref="E56:F62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{7710b1e9-9cbd-4ea9-a663-9fb8ed5e9d71}</x14:id>
        </ext>
      </extLst>
    </cfRule>
  </conditionalFormatting>
  <conditionalFormatting sqref="E63:F69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{5c8a4288-76c5-49cc-ac52-11a345ce89fc}</x14:id>
        </ext>
      </extLst>
    </cfRule>
  </conditionalFormatting>
  <conditionalFormatting sqref="E70:F76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{5cc49182-245f-49b4-bbd5-e66cb0331907}</x14:id>
        </ext>
      </extLst>
    </cfRule>
  </conditionalFormatting>
  <conditionalFormatting sqref="E77:F83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{790ad422-3489-4d8c-972f-94e23b13efb4}</x14:id>
        </ext>
      </extLst>
    </cfRule>
  </conditionalFormatting>
  <conditionalFormatting sqref="E84:F90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{863b1ed6-e487-44d3-bb5f-7b48c0590646}</x14:id>
        </ext>
      </extLst>
    </cfRule>
  </conditionalFormatting>
  <conditionalFormatting sqref="E91:F97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{df54851f-66e2-4c18-a9d3-1903068d4b11}</x14:id>
        </ext>
      </extLst>
    </cfRule>
  </conditionalFormatting>
  <conditionalFormatting sqref="E98:F104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{7fb5a82b-5462-4b78-85ff-e9c569a2c059}</x14:id>
        </ext>
      </extLst>
    </cfRule>
  </conditionalFormatting>
  <conditionalFormatting sqref="E105:F111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{f9cce5fb-56ba-437d-9c70-a226ed741d86}</x14:id>
        </ext>
      </extLst>
    </cfRule>
  </conditionalFormatting>
  <conditionalFormatting sqref="E112:F118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{817f3c3b-bfb9-4ebc-8a02-14e9040496e4}</x14:id>
        </ext>
      </extLst>
    </cfRule>
  </conditionalFormatting>
  <conditionalFormatting sqref="E119:F125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{71c8f801-3f73-421b-9b81-fdc59f7f747e}</x14:id>
        </ext>
      </extLst>
    </cfRule>
  </conditionalFormatting>
  <conditionalFormatting sqref="E126:F132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{37de43ad-4f9a-46f7-93a9-f39cd68eac7b}</x14:id>
        </ext>
      </extLst>
    </cfRule>
  </conditionalFormatting>
  <conditionalFormatting sqref="E133:F139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{f70f73f3-a45b-4f9f-b2b4-4d332bcceccb}</x14:id>
        </ext>
      </extLst>
    </cfRule>
  </conditionalFormatting>
  <conditionalFormatting sqref="E140:F146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{65d0f3b2-4cd9-45c6-8e75-e76c2dc86e50}</x14:id>
        </ext>
      </extLst>
    </cfRule>
  </conditionalFormatting>
  <conditionalFormatting sqref="E147:F153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{9e4cb6b7-d20d-43ac-adb1-d142b3c7827c}</x14:id>
        </ext>
      </extLst>
    </cfRule>
  </conditionalFormatting>
  <conditionalFormatting sqref="E154:F160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{14dd86d2-1190-4273-aaec-3036a368e6f3}</x14:id>
        </ext>
      </extLst>
    </cfRule>
  </conditionalFormatting>
  <conditionalFormatting sqref="E161:F167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{046042a1-8255-4d3e-b588-d55ddad1b527}</x14:id>
        </ext>
      </extLst>
    </cfRule>
  </conditionalFormatting>
  <conditionalFormatting sqref="E168:F174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{dfc60726-eb23-42e6-9e71-2d2b271c5dd9}</x14:id>
        </ext>
      </extLst>
    </cfRule>
  </conditionalFormatting>
  <conditionalFormatting sqref="E175:F181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{a8749b0f-bc8b-4848-89d1-7761ae80845a}</x14:id>
        </ext>
      </extLst>
    </cfRule>
  </conditionalFormatting>
  <conditionalFormatting sqref="E182:F188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{3a8c78dc-c276-48fd-952e-86983e72f354}</x14:id>
        </ext>
      </extLst>
    </cfRule>
  </conditionalFormatting>
  <conditionalFormatting sqref="E189:F195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{e3440e91-a03a-4a67-aa07-5efd285ac914}</x14:id>
        </ext>
      </extLst>
    </cfRule>
  </conditionalFormatting>
  <conditionalFormatting sqref="E196:F202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{32404884-da2d-4773-aefa-6647433b7618}</x14:id>
        </ext>
      </extLst>
    </cfRule>
  </conditionalFormatting>
  <conditionalFormatting sqref="E203:F209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{a7529f73-b502-4c4d-86d3-8f008f82502a}</x14:id>
        </ext>
      </extLst>
    </cfRule>
  </conditionalFormatting>
  <conditionalFormatting sqref="E210:F216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{4c849a48-381e-428b-a559-0fd530850afe}</x14:id>
        </ext>
      </extLst>
    </cfRule>
  </conditionalFormatting>
  <conditionalFormatting sqref="E217:F223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{822b67a2-1981-420b-bfd5-30e97c85f92f}</x14:id>
        </ext>
      </extLst>
    </cfRule>
  </conditionalFormatting>
  <conditionalFormatting sqref="E224:F230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{927c3b61-3594-4600-9699-6767a0ca7f11}</x14:id>
        </ext>
      </extLst>
    </cfRule>
  </conditionalFormatting>
  <conditionalFormatting sqref="E231:F237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{9b9fa53c-97a7-47e4-9ec8-e562e194af25}</x14:id>
        </ext>
      </extLst>
    </cfRule>
  </conditionalFormatting>
  <conditionalFormatting sqref="E238:F244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{fb2cdb9a-79ab-4c6b-90d6-769f7e86929b}</x14:id>
        </ext>
      </extLst>
    </cfRule>
  </conditionalFormatting>
  <conditionalFormatting sqref="E245:F251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{e0f472af-b396-4e12-a93d-41f59a095d0b}</x14:id>
        </ext>
      </extLst>
    </cfRule>
  </conditionalFormatting>
  <conditionalFormatting sqref="E252:F258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{4472c845-a1e9-4ebc-aba7-78b70553074e}</x14:id>
        </ext>
      </extLst>
    </cfRule>
  </conditionalFormatting>
  <conditionalFormatting sqref="E259:F265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{72c3e1ed-b968-4361-b110-f7829c0e30a8}</x14:id>
        </ext>
      </extLst>
    </cfRule>
  </conditionalFormatting>
  <conditionalFormatting sqref="E266:F272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{1124306d-72f3-45fe-a5d4-76625fa46667}</x14:id>
        </ext>
      </extLst>
    </cfRule>
  </conditionalFormatting>
  <conditionalFormatting sqref="E273:F279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{ccf2bedb-1213-43cb-97fb-a9a1a7e93ba7}</x14:id>
        </ext>
      </extLst>
    </cfRule>
  </conditionalFormatting>
  <conditionalFormatting sqref="E280:F286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{4fb00fec-f2ff-41de-885b-16d1d0e37f01}</x14:id>
        </ext>
      </extLst>
    </cfRule>
  </conditionalFormatting>
  <conditionalFormatting sqref="E287:F293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{d2975b1b-e746-490b-87a7-57d110d6760d}</x14:id>
        </ext>
      </extLst>
    </cfRule>
  </conditionalFormatting>
  <conditionalFormatting sqref="E294:F300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{631ce4ac-54ed-427f-a216-b230255f0390}</x14:id>
        </ext>
      </extLst>
    </cfRule>
  </conditionalFormatting>
  <conditionalFormatting sqref="E301:F306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{1609d493-664a-40d7-b27a-2092bf3d67cf}</x14:id>
        </ext>
      </extLst>
    </cfRule>
  </conditionalFormatting>
  <conditionalFormatting sqref="E307:F308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{e10c92c9-7ffa-44ec-8f8a-c3bf676b4cd2}</x14:id>
        </ext>
      </extLst>
    </cfRule>
  </conditionalFormatting>
  <conditionalFormatting sqref="E309:F310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{5ec5cbb2-3910-452a-a1fe-be800d9ee7e7}</x14:id>
        </ext>
      </extLst>
    </cfRule>
  </conditionalFormatting>
  <conditionalFormatting sqref="E311:F312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{1b67dd74-dd91-4e9b-abd8-7cb9a509b24b}</x14:id>
        </ext>
      </extLst>
    </cfRule>
  </conditionalFormatting>
  <conditionalFormatting sqref="E313:F314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{2ea73b6e-b441-4f1c-9ee9-636a4a4da2f5}</x14:id>
        </ext>
      </extLst>
    </cfRule>
  </conditionalFormatting>
  <conditionalFormatting sqref="E315:F316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{4b5bb52f-cdda-4014-a2f6-ce053583b9b5}</x14:id>
        </ext>
      </extLst>
    </cfRule>
  </conditionalFormatting>
  <conditionalFormatting sqref="E317:F318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{515c02b3-e931-41ed-901e-2fc62cbe43b5}</x14:id>
        </ext>
      </extLst>
    </cfRule>
  </conditionalFormatting>
  <conditionalFormatting sqref="E319:F320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{fffa08ce-15c4-4912-80ab-8fc34656b34a}</x14:id>
        </ext>
      </extLst>
    </cfRule>
  </conditionalFormatting>
  <conditionalFormatting sqref="E321:F32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{b812825b-edd4-40a9-b666-6a94d1854391}</x14:id>
        </ext>
      </extLst>
    </cfRule>
  </conditionalFormatting>
  <conditionalFormatting sqref="E323:F324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{e2ff4047-668d-497b-8e7e-8010ef271625}</x14:id>
        </ext>
      </extLst>
    </cfRule>
  </conditionalFormatting>
  <conditionalFormatting sqref="E325:F326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{d7435b35-ab33-44d1-b20a-a82ae20fb8ea}</x14:id>
        </ext>
      </extLst>
    </cfRule>
  </conditionalFormatting>
  <conditionalFormatting sqref="E327:F328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{851e2e28-2d62-4245-a183-8b839ed5b306}</x14:id>
        </ext>
      </extLst>
    </cfRule>
  </conditionalFormatting>
  <conditionalFormatting sqref="E329:F330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{00930a0a-018c-4577-acbc-7894a4432fa8}</x14:id>
        </ext>
      </extLst>
    </cfRule>
  </conditionalFormatting>
  <conditionalFormatting sqref="E331:F332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{edf6b4c3-768e-4a08-9662-587e5d4e76af}</x14:id>
        </ext>
      </extLst>
    </cfRule>
  </conditionalFormatting>
  <conditionalFormatting sqref="E333:F334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{54c3bfbc-3247-4f8a-b8ce-03d9621ee615}</x14:id>
        </ext>
      </extLst>
    </cfRule>
  </conditionalFormatting>
  <conditionalFormatting sqref="E335:F336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{81aecdae-7899-4d4e-b866-467f1aea7457}</x14:id>
        </ext>
      </extLst>
    </cfRule>
  </conditionalFormatting>
  <conditionalFormatting sqref="E337:F338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{932a50d1-f9ed-479f-ac03-5a41b22aa147}</x14:id>
        </ext>
      </extLst>
    </cfRule>
  </conditionalFormatting>
  <conditionalFormatting sqref="E339:F340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{515c4426-0bfa-4333-b966-ffc628adbedc}</x14:id>
        </ext>
      </extLst>
    </cfRule>
  </conditionalFormatting>
  <conditionalFormatting sqref="E341:F342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{521f5e48-9cb1-4141-beca-eb92c164c49c}</x14:id>
        </ext>
      </extLst>
    </cfRule>
  </conditionalFormatting>
  <conditionalFormatting sqref="E343:F344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{7011d05f-bd33-4c6d-8db3-71e2c7eb635e}</x14:id>
        </ext>
      </extLst>
    </cfRule>
  </conditionalFormatting>
  <conditionalFormatting sqref="E345:F346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{109a3c70-9bb1-4232-9376-9b9b0d48c93b}</x14:id>
        </ext>
      </extLst>
    </cfRule>
  </conditionalFormatting>
  <conditionalFormatting sqref="E347:F348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{c9371a1e-fffe-42f4-a1da-2d092bd328d5}</x14:id>
        </ext>
      </extLst>
    </cfRule>
  </conditionalFormatting>
  <conditionalFormatting sqref="E349:F350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{4c4758a3-c0d8-4f1a-a36c-15ecbc359006}</x14:id>
        </ext>
      </extLst>
    </cfRule>
  </conditionalFormatting>
  <conditionalFormatting sqref="E351:F352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{8ea8e95c-ee69-493c-b178-b31884f69401}</x14:id>
        </ext>
      </extLst>
    </cfRule>
  </conditionalFormatting>
  <conditionalFormatting sqref="E353:F354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{49a5e6fe-d943-4047-98fb-a399c8c52e31}</x14:id>
        </ext>
      </extLst>
    </cfRule>
  </conditionalFormatting>
  <conditionalFormatting sqref="E355:F356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{742acbf5-8caa-42ad-b565-3d21eb621ee5}</x14:id>
        </ext>
      </extLst>
    </cfRule>
  </conditionalFormatting>
  <conditionalFormatting sqref="E357:F358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{c3e02143-c6e7-4f9b-803d-0fd223424e2f}</x14:id>
        </ext>
      </extLst>
    </cfRule>
  </conditionalFormatting>
  <conditionalFormatting sqref="E359:F360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{06dc9293-eeba-48c7-9c8f-369400f6b510}</x14:id>
        </ext>
      </extLst>
    </cfRule>
  </conditionalFormatting>
  <conditionalFormatting sqref="E361:F362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{e9a91e77-3e13-4ca2-8c8d-48ac729d6763}</x14:id>
        </ext>
      </extLst>
    </cfRule>
  </conditionalFormatting>
  <conditionalFormatting sqref="E363:F364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{0575d062-8f2c-401a-a9c8-2613c6ccfe7d}</x14:id>
        </ext>
      </extLst>
    </cfRule>
  </conditionalFormatting>
  <conditionalFormatting sqref="E365:F366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{390454cd-85e2-4d2d-b7eb-b41e0bc0a570}</x14:id>
        </ext>
      </extLst>
    </cfRule>
  </conditionalFormatting>
  <conditionalFormatting sqref="E367:F368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{825bc4d2-fb89-4143-a00e-ea178a73b587}</x14:id>
        </ext>
      </extLst>
    </cfRule>
  </conditionalFormatting>
  <conditionalFormatting sqref="E369:F370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{52d30e4a-85f9-4856-be78-de0120a6e56b}</x14:id>
        </ext>
      </extLst>
    </cfRule>
  </conditionalFormatting>
  <conditionalFormatting sqref="E371:F372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{745e926c-7ab9-4f3c-94e7-d379b0ccdcc3}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391e8a-00fa-4e60-881e-7401be5640c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E22</xm:sqref>
        </x14:conditionalFormatting>
        <x14:conditionalFormatting xmlns:xm="http://schemas.microsoft.com/office/excel/2006/main">
          <x14:cfRule type="dataBar" id="{d32fc3da-e97e-4407-a8fb-bdc394b2042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F22</xm:sqref>
        </x14:conditionalFormatting>
        <x14:conditionalFormatting xmlns:xm="http://schemas.microsoft.com/office/excel/2006/main">
          <x14:cfRule type="dataBar" id="{33c6bb4d-a34c-4cca-b004-b1be8cd566d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ea9bc89-1424-48a0-8956-6ca58a4e3a1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G22</xm:sqref>
        </x14:conditionalFormatting>
        <x14:conditionalFormatting xmlns:xm="http://schemas.microsoft.com/office/excel/2006/main">
          <x14:cfRule type="dataBar" id="{0c1b3c92-16a2-41a5-a568-b8668fe6567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73da51b-465e-4aeb-a834-09249ff9bfd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H22</xm:sqref>
        </x14:conditionalFormatting>
        <x14:conditionalFormatting xmlns:xm="http://schemas.microsoft.com/office/excel/2006/main">
          <x14:cfRule type="dataBar" id="{0af9fabb-c882-42ce-9301-2b94a358e46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3529eb2-ef78-41d8-ad30-8382918537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</xm:sqref>
        </x14:conditionalFormatting>
        <x14:conditionalFormatting xmlns:xm="http://schemas.microsoft.com/office/excel/2006/main">
          <x14:cfRule type="dataBar" id="{5776ceba-a012-4ec1-8694-cfc5dd2433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E23:F23</xm:sqref>
        </x14:conditionalFormatting>
        <x14:conditionalFormatting xmlns:xm="http://schemas.microsoft.com/office/excel/2006/main">
          <x14:cfRule type="dataBar" id="{59abf6ba-531f-489c-9f9d-59028130d3e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e62f19e-fcf5-4b5c-b18a-0c0966ca00d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F23</xm:sqref>
        </x14:conditionalFormatting>
        <x14:conditionalFormatting xmlns:xm="http://schemas.microsoft.com/office/excel/2006/main">
          <x14:cfRule type="dataBar" id="{92aa24d9-9f8f-4cfe-981c-449ac56876f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b99e9f3-df67-4c75-bb27-a1005a78bde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bbd8245-e6af-466b-80ea-45246ad3f8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d4fa69b-875b-48e0-8627-93ab92f5d2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G23</xm:sqref>
        </x14:conditionalFormatting>
        <x14:conditionalFormatting xmlns:xm="http://schemas.microsoft.com/office/excel/2006/main">
          <x14:cfRule type="dataBar" id="{9f16642b-a33e-4e3a-8a0c-672c8409e0e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60e1aca-0a87-44e5-858c-3b542da8f6a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d100315-2c70-462c-9bec-d42cc4fe42e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H23</xm:sqref>
        </x14:conditionalFormatting>
        <x14:conditionalFormatting xmlns:xm="http://schemas.microsoft.com/office/excel/2006/main">
          <x14:cfRule type="dataBar" id="{934e21bd-fac7-4ad9-8dee-d3ace6acffb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E7:E21</xm:sqref>
        </x14:conditionalFormatting>
        <x14:conditionalFormatting xmlns:xm="http://schemas.microsoft.com/office/excel/2006/main">
          <x14:cfRule type="dataBar" id="{4eb88707-edfc-4f21-978a-eaa2f99e3f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E7:E34</xm:sqref>
        </x14:conditionalFormatting>
        <x14:conditionalFormatting xmlns:xm="http://schemas.microsoft.com/office/excel/2006/main">
          <x14:cfRule type="dataBar" id="{a5ddf70c-cee8-49ff-b2ab-367501dc7f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68ee8f7-6ff9-4a35-ad51-3159af0d552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E35:E41</xm:sqref>
        </x14:conditionalFormatting>
        <x14:conditionalFormatting xmlns:xm="http://schemas.microsoft.com/office/excel/2006/main">
          <x14:cfRule type="dataBar" id="{3a42e7e8-edfe-4888-b79f-4a058944663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6d9ec02-75fa-422f-9367-dad07494ae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E42:E48</xm:sqref>
        </x14:conditionalFormatting>
        <x14:conditionalFormatting xmlns:xm="http://schemas.microsoft.com/office/excel/2006/main">
          <x14:cfRule type="dataBar" id="{ef5ea727-7a45-4818-8aeb-93553946ef0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fd23fcb-2883-441e-a6d9-3003db3340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E49:E55</xm:sqref>
        </x14:conditionalFormatting>
        <x14:conditionalFormatting xmlns:xm="http://schemas.microsoft.com/office/excel/2006/main">
          <x14:cfRule type="dataBar" id="{3c3e4bc3-3ba2-4fd2-96f8-add1dab7731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9530ab4-ff88-4963-b1dd-bfb2b2f4f0c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E56:E62</xm:sqref>
        </x14:conditionalFormatting>
        <x14:conditionalFormatting xmlns:xm="http://schemas.microsoft.com/office/excel/2006/main">
          <x14:cfRule type="dataBar" id="{7748587b-bd53-43e5-b110-af98beb980c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42d72c9-5766-4919-aa37-cc01b2471d7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E63:E69</xm:sqref>
        </x14:conditionalFormatting>
        <x14:conditionalFormatting xmlns:xm="http://schemas.microsoft.com/office/excel/2006/main">
          <x14:cfRule type="dataBar" id="{31ef8bb2-d2f2-4af4-b85b-f36720d44e5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91b83b8-ec43-4279-9b60-0bee2f094ab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E70:E76</xm:sqref>
        </x14:conditionalFormatting>
        <x14:conditionalFormatting xmlns:xm="http://schemas.microsoft.com/office/excel/2006/main">
          <x14:cfRule type="dataBar" id="{109d3890-3c37-4a61-bffe-dbbb9e0ffd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2fd9de6-e95a-4bfa-90e7-0d3f6e08af5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E77:E83</xm:sqref>
        </x14:conditionalFormatting>
        <x14:conditionalFormatting xmlns:xm="http://schemas.microsoft.com/office/excel/2006/main">
          <x14:cfRule type="dataBar" id="{d7f480ef-7961-4515-9f6c-d697c1507c6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37cb846-1fa6-44f3-8721-27fa7be53db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E84:E90</xm:sqref>
        </x14:conditionalFormatting>
        <x14:conditionalFormatting xmlns:xm="http://schemas.microsoft.com/office/excel/2006/main">
          <x14:cfRule type="dataBar" id="{595dacab-d74b-4b33-b47e-5ba0ae7822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6ee2d2e-c3d8-4ee4-8618-5f2980993be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E91:E97</xm:sqref>
        </x14:conditionalFormatting>
        <x14:conditionalFormatting xmlns:xm="http://schemas.microsoft.com/office/excel/2006/main">
          <x14:cfRule type="dataBar" id="{ad3c2523-9287-4d22-be33-5ab2bae7fc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b5775f9-562c-475e-8079-02342dad837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E98:E104</xm:sqref>
        </x14:conditionalFormatting>
        <x14:conditionalFormatting xmlns:xm="http://schemas.microsoft.com/office/excel/2006/main">
          <x14:cfRule type="dataBar" id="{1cc02a07-3b86-465a-8a80-757030571a4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a9881e8-85f7-4055-892f-e6e75577ae9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E105:E111</xm:sqref>
        </x14:conditionalFormatting>
        <x14:conditionalFormatting xmlns:xm="http://schemas.microsoft.com/office/excel/2006/main">
          <x14:cfRule type="dataBar" id="{7823a1de-d6dc-49fc-a654-0645ba36ae0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883f1e0-854f-4a4e-83ca-8c9d3979bf8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E112:E118</xm:sqref>
        </x14:conditionalFormatting>
        <x14:conditionalFormatting xmlns:xm="http://schemas.microsoft.com/office/excel/2006/main">
          <x14:cfRule type="dataBar" id="{7d883c04-304c-4e1f-ac20-c93f45750a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89c804c-fa22-4688-a817-25626769b5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E119:E125</xm:sqref>
        </x14:conditionalFormatting>
        <x14:conditionalFormatting xmlns:xm="http://schemas.microsoft.com/office/excel/2006/main">
          <x14:cfRule type="dataBar" id="{c3e47880-a865-4c74-99e3-5839345db6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be3ecf7-95cc-499f-af05-afd568fd812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E126:E132</xm:sqref>
        </x14:conditionalFormatting>
        <x14:conditionalFormatting xmlns:xm="http://schemas.microsoft.com/office/excel/2006/main">
          <x14:cfRule type="dataBar" id="{9a8edb2f-b8a8-468c-9363-113cfa8b725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1cf2889-f334-4162-b712-2ef57f356bc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E133:E139</xm:sqref>
        </x14:conditionalFormatting>
        <x14:conditionalFormatting xmlns:xm="http://schemas.microsoft.com/office/excel/2006/main">
          <x14:cfRule type="dataBar" id="{891099c7-dc8f-455f-9b60-1759cbc4fd6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41e23e9-ed51-4583-9be9-2988e4ad3b2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E140:E146</xm:sqref>
        </x14:conditionalFormatting>
        <x14:conditionalFormatting xmlns:xm="http://schemas.microsoft.com/office/excel/2006/main">
          <x14:cfRule type="dataBar" id="{8d975937-11c8-4c58-8854-7e89fd8ef55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dfab3c1-8f62-4338-9376-b25acf76ed0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E147:E153</xm:sqref>
        </x14:conditionalFormatting>
        <x14:conditionalFormatting xmlns:xm="http://schemas.microsoft.com/office/excel/2006/main">
          <x14:cfRule type="dataBar" id="{a3dfe102-a826-4c4f-be80-bb1f3e8fdc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e3d8997-c478-4ee1-a0ab-130ed1ecd70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E154:E160</xm:sqref>
        </x14:conditionalFormatting>
        <x14:conditionalFormatting xmlns:xm="http://schemas.microsoft.com/office/excel/2006/main">
          <x14:cfRule type="dataBar" id="{db8331f3-94fa-42ce-998e-90feac1443d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7509c65-8d0e-4403-9748-916ccb5854e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E161:E167</xm:sqref>
        </x14:conditionalFormatting>
        <x14:conditionalFormatting xmlns:xm="http://schemas.microsoft.com/office/excel/2006/main">
          <x14:cfRule type="dataBar" id="{afbc5937-8f1f-4146-8dca-746a65b3c08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e0e918c-76e0-404f-a6e3-af6126891db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E168:E174</xm:sqref>
        </x14:conditionalFormatting>
        <x14:conditionalFormatting xmlns:xm="http://schemas.microsoft.com/office/excel/2006/main">
          <x14:cfRule type="dataBar" id="{fccc675f-3efa-41d6-9b38-b9ba3505452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2d4b29e-89ad-489c-8f6b-f6eaf7001d9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E175:E181</xm:sqref>
        </x14:conditionalFormatting>
        <x14:conditionalFormatting xmlns:xm="http://schemas.microsoft.com/office/excel/2006/main">
          <x14:cfRule type="dataBar" id="{fdafea77-b349-4723-b90d-6eb512ab80e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fdabce1-fc0a-41bf-8352-18857318ad1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E182:E188</xm:sqref>
        </x14:conditionalFormatting>
        <x14:conditionalFormatting xmlns:xm="http://schemas.microsoft.com/office/excel/2006/main">
          <x14:cfRule type="dataBar" id="{93f6c846-1d56-4071-827a-e78f0bed261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9479361-6cd1-4e06-b79c-f9dcbd5b5b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E189:E195</xm:sqref>
        </x14:conditionalFormatting>
        <x14:conditionalFormatting xmlns:xm="http://schemas.microsoft.com/office/excel/2006/main">
          <x14:cfRule type="dataBar" id="{6ddd4531-c0d4-41e0-b551-b5c3ce373a3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1ac90cb-d189-49f5-a9f4-b853cbbf37f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E196:E202</xm:sqref>
        </x14:conditionalFormatting>
        <x14:conditionalFormatting xmlns:xm="http://schemas.microsoft.com/office/excel/2006/main">
          <x14:cfRule type="dataBar" id="{49f22f2b-4e21-4c52-98fb-82e8dc62636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8f64a6c-d538-4cf1-a6c7-71e6a7f9a77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E203:E209</xm:sqref>
        </x14:conditionalFormatting>
        <x14:conditionalFormatting xmlns:xm="http://schemas.microsoft.com/office/excel/2006/main">
          <x14:cfRule type="dataBar" id="{41bc8348-c83c-4c7a-a111-387a5f6dca5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596989e-ff22-4db1-97c6-ec3d6e47c60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E210:E216</xm:sqref>
        </x14:conditionalFormatting>
        <x14:conditionalFormatting xmlns:xm="http://schemas.microsoft.com/office/excel/2006/main">
          <x14:cfRule type="dataBar" id="{49646af5-d5e5-435e-ba21-cd28c0a621a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7675aa2-2a91-4f29-9b76-ceec759393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E217:E223</xm:sqref>
        </x14:conditionalFormatting>
        <x14:conditionalFormatting xmlns:xm="http://schemas.microsoft.com/office/excel/2006/main">
          <x14:cfRule type="dataBar" id="{afe96f13-39a0-4a98-a74d-06470bc3e91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13bddc3-062c-4924-8086-4e4d741989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E224:E230</xm:sqref>
        </x14:conditionalFormatting>
        <x14:conditionalFormatting xmlns:xm="http://schemas.microsoft.com/office/excel/2006/main">
          <x14:cfRule type="dataBar" id="{e294dbc3-7148-47c9-9da9-ee5bf2a4a0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aa5fc7e-0ef8-4fce-95d5-2dc0d72a5d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E231:E237</xm:sqref>
        </x14:conditionalFormatting>
        <x14:conditionalFormatting xmlns:xm="http://schemas.microsoft.com/office/excel/2006/main">
          <x14:cfRule type="dataBar" id="{7ce24f02-11de-45b1-9e89-a3cf4d81307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13edd96-e3e2-46cf-ae2d-9ef3fd721fd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E238:E244</xm:sqref>
        </x14:conditionalFormatting>
        <x14:conditionalFormatting xmlns:xm="http://schemas.microsoft.com/office/excel/2006/main">
          <x14:cfRule type="dataBar" id="{afcf0113-541d-4102-9f9a-3cdbd150d0e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9be8ffa-c7b6-47e5-97d6-a97aa914bd1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E245:E251</xm:sqref>
        </x14:conditionalFormatting>
        <x14:conditionalFormatting xmlns:xm="http://schemas.microsoft.com/office/excel/2006/main">
          <x14:cfRule type="dataBar" id="{1ffa5e7e-d340-4ce9-bdf9-8b79f854b5a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e55fcc3-b184-43ea-9da1-c81353f17cf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E252:E258</xm:sqref>
        </x14:conditionalFormatting>
        <x14:conditionalFormatting xmlns:xm="http://schemas.microsoft.com/office/excel/2006/main">
          <x14:cfRule type="dataBar" id="{c5f74857-f488-487d-a714-a42c136a7d8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41d1a24-5e24-4dc7-a4d3-9206d3484e6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E259:E265</xm:sqref>
        </x14:conditionalFormatting>
        <x14:conditionalFormatting xmlns:xm="http://schemas.microsoft.com/office/excel/2006/main">
          <x14:cfRule type="dataBar" id="{7004b952-a62b-45e4-9e51-7cfa838f734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df9e828-7d22-48e8-a070-0384734ac4f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E266:E272</xm:sqref>
        </x14:conditionalFormatting>
        <x14:conditionalFormatting xmlns:xm="http://schemas.microsoft.com/office/excel/2006/main">
          <x14:cfRule type="dataBar" id="{1f32c831-2aae-4d77-9ff0-3842da5ea92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e926f90-16de-4b41-b059-ce4f3e111a3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E273:E279</xm:sqref>
        </x14:conditionalFormatting>
        <x14:conditionalFormatting xmlns:xm="http://schemas.microsoft.com/office/excel/2006/main">
          <x14:cfRule type="dataBar" id="{aa915903-b313-4f53-938a-cd6d4a2f339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1e823d5-59da-4960-ac02-d292de1b660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E280:E286</xm:sqref>
        </x14:conditionalFormatting>
        <x14:conditionalFormatting xmlns:xm="http://schemas.microsoft.com/office/excel/2006/main">
          <x14:cfRule type="dataBar" id="{c8e80bf5-db9f-4b5f-a91f-b0a98c51f3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7a751dd-4929-4743-9840-93abc3ee59b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E287:E293</xm:sqref>
        </x14:conditionalFormatting>
        <x14:conditionalFormatting xmlns:xm="http://schemas.microsoft.com/office/excel/2006/main">
          <x14:cfRule type="dataBar" id="{8ecb0253-9b17-477f-8960-08d26dae71e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3f6a2d5-a88a-4842-ab06-749184333ff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E294:E300</xm:sqref>
        </x14:conditionalFormatting>
        <x14:conditionalFormatting xmlns:xm="http://schemas.microsoft.com/office/excel/2006/main">
          <x14:cfRule type="dataBar" id="{6d0a91fd-0063-4d5a-8ba2-dd31c54aefa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9e13ddf-26c4-4cfe-859a-cbaba32b4ba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E301:E306</xm:sqref>
        </x14:conditionalFormatting>
        <x14:conditionalFormatting xmlns:xm="http://schemas.microsoft.com/office/excel/2006/main">
          <x14:cfRule type="dataBar" id="{c2e2e874-8162-4f53-9a4a-9e8c218a936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c055384-ec7c-4893-bc13-c6b808a1cf7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E307:E308</xm:sqref>
        </x14:conditionalFormatting>
        <x14:conditionalFormatting xmlns:xm="http://schemas.microsoft.com/office/excel/2006/main">
          <x14:cfRule type="dataBar" id="{4e62168b-db5a-43bd-88ba-5dec7faf2f6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55d15eb-4a37-460c-88b9-16a23e810e0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E309:E310</xm:sqref>
        </x14:conditionalFormatting>
        <x14:conditionalFormatting xmlns:xm="http://schemas.microsoft.com/office/excel/2006/main">
          <x14:cfRule type="dataBar" id="{93fe56c7-cdc0-43a6-8712-00abfd7d1bd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f012a44-4df0-4f2b-86c4-d4292285428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E311:E312</xm:sqref>
        </x14:conditionalFormatting>
        <x14:conditionalFormatting xmlns:xm="http://schemas.microsoft.com/office/excel/2006/main">
          <x14:cfRule type="dataBar" id="{7f25dec7-6657-4f95-bb95-a91c15ed33b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662e0ee-d882-44f4-b791-e6ad5619e0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E313:E314</xm:sqref>
        </x14:conditionalFormatting>
        <x14:conditionalFormatting xmlns:xm="http://schemas.microsoft.com/office/excel/2006/main">
          <x14:cfRule type="dataBar" id="{b7507d52-e125-4113-b33c-d7d1738b3d2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c2d5b59-e847-491d-a093-d9a3ac92259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E315:E316</xm:sqref>
        </x14:conditionalFormatting>
        <x14:conditionalFormatting xmlns:xm="http://schemas.microsoft.com/office/excel/2006/main">
          <x14:cfRule type="dataBar" id="{c77e0ff4-fc46-47d7-8553-b312c5e0c32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e8b67cb-c921-4962-b6f8-2d132a4041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E317:E318</xm:sqref>
        </x14:conditionalFormatting>
        <x14:conditionalFormatting xmlns:xm="http://schemas.microsoft.com/office/excel/2006/main">
          <x14:cfRule type="dataBar" id="{45114f0b-245c-4f96-bd7c-e48702484c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b9a51ec-e5ae-4211-a575-dc946cffa4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E319:E320</xm:sqref>
        </x14:conditionalFormatting>
        <x14:conditionalFormatting xmlns:xm="http://schemas.microsoft.com/office/excel/2006/main">
          <x14:cfRule type="dataBar" id="{b0ca6c72-5343-4945-8daa-37377f42be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8373f6e-84ba-4fd5-a62d-2b7b5b243e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E321:E322</xm:sqref>
        </x14:conditionalFormatting>
        <x14:conditionalFormatting xmlns:xm="http://schemas.microsoft.com/office/excel/2006/main">
          <x14:cfRule type="dataBar" id="{351b3de9-e3ed-4467-9e02-45d14ceaa1e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162849e-b1e0-4da6-b76e-8644ccd1a2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E323:E324</xm:sqref>
        </x14:conditionalFormatting>
        <x14:conditionalFormatting xmlns:xm="http://schemas.microsoft.com/office/excel/2006/main">
          <x14:cfRule type="dataBar" id="{cd6512f4-cb21-4762-a95c-0737c0e84be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902eb32-ab15-46f0-a757-64a46aec065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E325:E326</xm:sqref>
        </x14:conditionalFormatting>
        <x14:conditionalFormatting xmlns:xm="http://schemas.microsoft.com/office/excel/2006/main">
          <x14:cfRule type="dataBar" id="{4a9150a2-cd8f-4e1a-b2a5-c5817380b61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b8fb417-0c36-4ce1-9cee-9bc59d0421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E327:E328</xm:sqref>
        </x14:conditionalFormatting>
        <x14:conditionalFormatting xmlns:xm="http://schemas.microsoft.com/office/excel/2006/main">
          <x14:cfRule type="dataBar" id="{87fdc526-3153-45a6-8c12-9fb2cd829a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2ced65a-4b1e-4b66-ba62-e322348612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E329:E330</xm:sqref>
        </x14:conditionalFormatting>
        <x14:conditionalFormatting xmlns:xm="http://schemas.microsoft.com/office/excel/2006/main">
          <x14:cfRule type="dataBar" id="{3968aece-09f7-44db-877e-420bf3cd9fa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c02984c-1280-46ad-97a5-fed8819130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E331:E332</xm:sqref>
        </x14:conditionalFormatting>
        <x14:conditionalFormatting xmlns:xm="http://schemas.microsoft.com/office/excel/2006/main">
          <x14:cfRule type="dataBar" id="{c410cd4b-2871-4f23-b41b-187ff4133e1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1ec125e-813e-4e90-a1e4-08824dafe51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E333:E334</xm:sqref>
        </x14:conditionalFormatting>
        <x14:conditionalFormatting xmlns:xm="http://schemas.microsoft.com/office/excel/2006/main">
          <x14:cfRule type="dataBar" id="{5be61e4a-f4b2-4fe5-bb7b-fc1b574a6b4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c5424a1-036f-4afa-91b3-6962d6a325d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E335:E336</xm:sqref>
        </x14:conditionalFormatting>
        <x14:conditionalFormatting xmlns:xm="http://schemas.microsoft.com/office/excel/2006/main">
          <x14:cfRule type="dataBar" id="{a238fb69-e1de-448d-be53-0c4d4efce96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bb27b3a-6b4b-432f-9e58-810caea6443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E337:E338</xm:sqref>
        </x14:conditionalFormatting>
        <x14:conditionalFormatting xmlns:xm="http://schemas.microsoft.com/office/excel/2006/main">
          <x14:cfRule type="dataBar" id="{44bae016-ed2d-448a-a2a3-2fb1aaa9d2b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72cae3d-5301-495a-a66a-4d15d63f4f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E339:E340</xm:sqref>
        </x14:conditionalFormatting>
        <x14:conditionalFormatting xmlns:xm="http://schemas.microsoft.com/office/excel/2006/main">
          <x14:cfRule type="dataBar" id="{3b64e71c-d57d-4c1f-9e7b-b80974df5a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b6e3eab-7a85-466b-8d6a-ebbab170f3e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E341:E342</xm:sqref>
        </x14:conditionalFormatting>
        <x14:conditionalFormatting xmlns:xm="http://schemas.microsoft.com/office/excel/2006/main">
          <x14:cfRule type="dataBar" id="{b1e63156-08e8-4c34-84de-0282399203e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fdb1279-6958-4184-95e0-86bc7dbde8c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E343:E344</xm:sqref>
        </x14:conditionalFormatting>
        <x14:conditionalFormatting xmlns:xm="http://schemas.microsoft.com/office/excel/2006/main">
          <x14:cfRule type="dataBar" id="{8404fc61-1f6c-4df8-874c-66b3fa6fff7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2e89078-5ddc-4d13-a98c-d17c60e58b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E345:E346</xm:sqref>
        </x14:conditionalFormatting>
        <x14:conditionalFormatting xmlns:xm="http://schemas.microsoft.com/office/excel/2006/main">
          <x14:cfRule type="dataBar" id="{89dae286-3653-42db-935c-4c83527f51a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db67e1f-c400-4168-8975-f99f1adbeb4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E347:E348</xm:sqref>
        </x14:conditionalFormatting>
        <x14:conditionalFormatting xmlns:xm="http://schemas.microsoft.com/office/excel/2006/main">
          <x14:cfRule type="dataBar" id="{0fbb0d42-05b3-4a84-8170-e7e3d3b6a0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36b4e91-ea3f-479d-9e56-13aa950346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E349:E350</xm:sqref>
        </x14:conditionalFormatting>
        <x14:conditionalFormatting xmlns:xm="http://schemas.microsoft.com/office/excel/2006/main">
          <x14:cfRule type="dataBar" id="{d57d6abb-fb0b-4982-b70b-3d25f9e205e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6da744e-17e4-4b2e-94c5-a8983e0f8a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E351:E352</xm:sqref>
        </x14:conditionalFormatting>
        <x14:conditionalFormatting xmlns:xm="http://schemas.microsoft.com/office/excel/2006/main">
          <x14:cfRule type="dataBar" id="{3a76cb50-4b5f-49be-bfc8-ed16d142baa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9a8b4cf-aff9-41d5-82d8-b85f68b0b8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E353:E354</xm:sqref>
        </x14:conditionalFormatting>
        <x14:conditionalFormatting xmlns:xm="http://schemas.microsoft.com/office/excel/2006/main">
          <x14:cfRule type="dataBar" id="{67f0d489-032e-45f6-ab8a-f7e914bb33a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8768002-3488-4b35-9eaa-d038dfbd9ff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E355:E356</xm:sqref>
        </x14:conditionalFormatting>
        <x14:conditionalFormatting xmlns:xm="http://schemas.microsoft.com/office/excel/2006/main">
          <x14:cfRule type="dataBar" id="{d0c3a310-2bd1-4234-a65f-195053a4e74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4955ab6-9087-43fb-a007-6e53627202b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E357:E358</xm:sqref>
        </x14:conditionalFormatting>
        <x14:conditionalFormatting xmlns:xm="http://schemas.microsoft.com/office/excel/2006/main">
          <x14:cfRule type="dataBar" id="{7fb232b4-b4ae-4570-afa5-ed79950b3ce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271969f-9af9-44b2-8d7e-8f44eeb6e00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E359:E360</xm:sqref>
        </x14:conditionalFormatting>
        <x14:conditionalFormatting xmlns:xm="http://schemas.microsoft.com/office/excel/2006/main">
          <x14:cfRule type="dataBar" id="{1fc2e876-9afb-4ff8-ae04-03f8453399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85f799e-420e-491e-b1f1-829fda7e9b9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E361:E362</xm:sqref>
        </x14:conditionalFormatting>
        <x14:conditionalFormatting xmlns:xm="http://schemas.microsoft.com/office/excel/2006/main">
          <x14:cfRule type="dataBar" id="{4984bd46-b98a-482b-915e-c051b90c6fe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35fafe4-a88d-4eec-adaf-0a0cf544d2a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E363:E364</xm:sqref>
        </x14:conditionalFormatting>
        <x14:conditionalFormatting xmlns:xm="http://schemas.microsoft.com/office/excel/2006/main">
          <x14:cfRule type="dataBar" id="{c69d6ce8-16e8-472a-8a45-5e5d7a1274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7748722-72c9-46c7-986b-c4aab09b4b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E365:E366</xm:sqref>
        </x14:conditionalFormatting>
        <x14:conditionalFormatting xmlns:xm="http://schemas.microsoft.com/office/excel/2006/main">
          <x14:cfRule type="dataBar" id="{9af0be55-a3ca-4d69-aaf5-d15398100c9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42b30cb-116e-4939-90d3-ef0c4af3da8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E367:E368</xm:sqref>
        </x14:conditionalFormatting>
        <x14:conditionalFormatting xmlns:xm="http://schemas.microsoft.com/office/excel/2006/main">
          <x14:cfRule type="dataBar" id="{b824ddc8-f4c1-435d-a90c-8f07ce071bc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57ea4bc-fde9-4dbf-aae7-85d2fce70a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E369:E370</xm:sqref>
        </x14:conditionalFormatting>
        <x14:conditionalFormatting xmlns:xm="http://schemas.microsoft.com/office/excel/2006/main">
          <x14:cfRule type="dataBar" id="{cb04f99d-e83a-43be-8129-7716f5441af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ae0fe39-8740-45ef-8878-22923abfff1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E371:E372</xm:sqref>
        </x14:conditionalFormatting>
        <x14:conditionalFormatting xmlns:xm="http://schemas.microsoft.com/office/excel/2006/main">
          <x14:cfRule type="dataBar" id="{a61f47db-0cfb-460d-8bb6-e9a1a2d8f8c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F7:F21</xm:sqref>
        </x14:conditionalFormatting>
        <x14:conditionalFormatting xmlns:xm="http://schemas.microsoft.com/office/excel/2006/main">
          <x14:cfRule type="dataBar" id="{b41334b2-66bf-4a97-aeef-6e6a814dc87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F7:F34</xm:sqref>
        </x14:conditionalFormatting>
        <x14:conditionalFormatting xmlns:xm="http://schemas.microsoft.com/office/excel/2006/main">
          <x14:cfRule type="dataBar" id="{5b9e0c65-960c-4e3f-ab41-e0797e48053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75b55f2-2075-4278-9fb6-4b69aaf8fd5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F35:F41</xm:sqref>
        </x14:conditionalFormatting>
        <x14:conditionalFormatting xmlns:xm="http://schemas.microsoft.com/office/excel/2006/main">
          <x14:cfRule type="dataBar" id="{22f7aceb-363f-47f5-afb5-c4c180aa342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d1d4a06-3c43-4a6b-b8fe-e84116b37a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F42:F48</xm:sqref>
        </x14:conditionalFormatting>
        <x14:conditionalFormatting xmlns:xm="http://schemas.microsoft.com/office/excel/2006/main">
          <x14:cfRule type="dataBar" id="{058676f0-6098-423e-a976-4ee3f9f0e6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d9d3098-e437-4650-9dd8-3f85bd96e74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F49:F55</xm:sqref>
        </x14:conditionalFormatting>
        <x14:conditionalFormatting xmlns:xm="http://schemas.microsoft.com/office/excel/2006/main">
          <x14:cfRule type="dataBar" id="{377abdad-554e-44f7-833d-91bcf67822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3437aa0-7483-4182-94e6-9546cb71351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F56:F62</xm:sqref>
        </x14:conditionalFormatting>
        <x14:conditionalFormatting xmlns:xm="http://schemas.microsoft.com/office/excel/2006/main">
          <x14:cfRule type="dataBar" id="{fc409361-1998-44e9-858a-22b46519131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4e3c2d1-c095-42e4-9544-eeba8eb9bce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F63:F69</xm:sqref>
        </x14:conditionalFormatting>
        <x14:conditionalFormatting xmlns:xm="http://schemas.microsoft.com/office/excel/2006/main">
          <x14:cfRule type="dataBar" id="{2755450c-581d-4ccd-bf0f-97074ca94b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31df5a4-cd7a-4e25-b727-89db93cea9f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F70:F76</xm:sqref>
        </x14:conditionalFormatting>
        <x14:conditionalFormatting xmlns:xm="http://schemas.microsoft.com/office/excel/2006/main">
          <x14:cfRule type="dataBar" id="{e6b7072b-f6ae-4f46-a03d-fc55ea0f70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3c17938-c08d-46f2-aed9-7e6101435cf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F77:F83</xm:sqref>
        </x14:conditionalFormatting>
        <x14:conditionalFormatting xmlns:xm="http://schemas.microsoft.com/office/excel/2006/main">
          <x14:cfRule type="dataBar" id="{fb5c1e92-c9f3-4bf9-9218-e1d2e306d63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d48220a-ba71-4927-9804-6c74fc04f6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F84:F90</xm:sqref>
        </x14:conditionalFormatting>
        <x14:conditionalFormatting xmlns:xm="http://schemas.microsoft.com/office/excel/2006/main">
          <x14:cfRule type="dataBar" id="{f3ea9779-0c6c-4506-a44a-45b20574f34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4b03a2e-783d-4887-81f1-b9c949fb957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F91:F97</xm:sqref>
        </x14:conditionalFormatting>
        <x14:conditionalFormatting xmlns:xm="http://schemas.microsoft.com/office/excel/2006/main">
          <x14:cfRule type="dataBar" id="{b0c6368d-ef1c-47a9-9891-271edc4d4b0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0fc8aee-0763-42ab-a95c-ce18f14fbea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F98:F104</xm:sqref>
        </x14:conditionalFormatting>
        <x14:conditionalFormatting xmlns:xm="http://schemas.microsoft.com/office/excel/2006/main">
          <x14:cfRule type="dataBar" id="{ee5189f8-a6af-456f-b053-f2c4127292c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ca09889-b6df-42d6-8bb0-644fec47bf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F105:F111</xm:sqref>
        </x14:conditionalFormatting>
        <x14:conditionalFormatting xmlns:xm="http://schemas.microsoft.com/office/excel/2006/main">
          <x14:cfRule type="dataBar" id="{67ab31f3-7732-4600-af41-457cb89df0c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13ec79b-0984-4391-915c-c8bc488ce0a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F112:F118</xm:sqref>
        </x14:conditionalFormatting>
        <x14:conditionalFormatting xmlns:xm="http://schemas.microsoft.com/office/excel/2006/main">
          <x14:cfRule type="dataBar" id="{b3011e3d-c434-40ea-9c40-cbcc6afabf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a64841b-30ae-4380-bfa2-aacb28499c5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F119:F125</xm:sqref>
        </x14:conditionalFormatting>
        <x14:conditionalFormatting xmlns:xm="http://schemas.microsoft.com/office/excel/2006/main">
          <x14:cfRule type="dataBar" id="{30b9e041-9b6a-4e1d-9fa3-4ca9446958f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49a0723-b464-47f2-876c-bcaf0bb0816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F126:F132</xm:sqref>
        </x14:conditionalFormatting>
        <x14:conditionalFormatting xmlns:xm="http://schemas.microsoft.com/office/excel/2006/main">
          <x14:cfRule type="dataBar" id="{9b65ad04-1060-426a-bee3-87e1f4299e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24c8e36-355d-4cc9-bd8c-d0eb08ddb4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F133:F139</xm:sqref>
        </x14:conditionalFormatting>
        <x14:conditionalFormatting xmlns:xm="http://schemas.microsoft.com/office/excel/2006/main">
          <x14:cfRule type="dataBar" id="{473d71bd-2d83-4ea3-9445-5ef8c31287c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22614c3-23b8-4d2f-81ce-b8ee70eea06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F140:F146</xm:sqref>
        </x14:conditionalFormatting>
        <x14:conditionalFormatting xmlns:xm="http://schemas.microsoft.com/office/excel/2006/main">
          <x14:cfRule type="dataBar" id="{96c9e618-c0f5-4f6f-aa76-0f2b4a6827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227d910-67df-44fb-83ee-8c88d1c24f7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F147:F153</xm:sqref>
        </x14:conditionalFormatting>
        <x14:conditionalFormatting xmlns:xm="http://schemas.microsoft.com/office/excel/2006/main">
          <x14:cfRule type="dataBar" id="{b4f94543-29f4-4b56-bb97-26295026717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ec7f889-4007-4707-9fad-464d4a6829d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F154:F160</xm:sqref>
        </x14:conditionalFormatting>
        <x14:conditionalFormatting xmlns:xm="http://schemas.microsoft.com/office/excel/2006/main">
          <x14:cfRule type="dataBar" id="{b8b42683-b42d-4625-b372-cb9b4bbcf29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9410947-0a2b-4da3-ae37-2032a93cbdd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F161:F167</xm:sqref>
        </x14:conditionalFormatting>
        <x14:conditionalFormatting xmlns:xm="http://schemas.microsoft.com/office/excel/2006/main">
          <x14:cfRule type="dataBar" id="{b997c096-acf9-4ab3-8354-370a751fa8b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b7e8131-088f-4af0-be0b-a684efbb4ef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F168:F174</xm:sqref>
        </x14:conditionalFormatting>
        <x14:conditionalFormatting xmlns:xm="http://schemas.microsoft.com/office/excel/2006/main">
          <x14:cfRule type="dataBar" id="{103bea91-dbb2-4515-8489-6ad98268c2b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faf2dca-80a6-4226-9a1b-a56ecb1bf09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F175:F181</xm:sqref>
        </x14:conditionalFormatting>
        <x14:conditionalFormatting xmlns:xm="http://schemas.microsoft.com/office/excel/2006/main">
          <x14:cfRule type="dataBar" id="{0c77bfd2-0518-4ce1-adc5-275425deaca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4a51795-eb06-4ab2-8fc1-d432fe11839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F182:F188</xm:sqref>
        </x14:conditionalFormatting>
        <x14:conditionalFormatting xmlns:xm="http://schemas.microsoft.com/office/excel/2006/main">
          <x14:cfRule type="dataBar" id="{a55d75b6-9e53-4491-a585-913e72b1b4a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ceb8abf-a7d2-4f90-8abe-b54ae02bc1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F189:F195</xm:sqref>
        </x14:conditionalFormatting>
        <x14:conditionalFormatting xmlns:xm="http://schemas.microsoft.com/office/excel/2006/main">
          <x14:cfRule type="dataBar" id="{b519f216-6e81-44a0-8b8b-106b2593475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93fba4d-e406-417b-9dbe-cee5082bdd4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F196:F202</xm:sqref>
        </x14:conditionalFormatting>
        <x14:conditionalFormatting xmlns:xm="http://schemas.microsoft.com/office/excel/2006/main">
          <x14:cfRule type="dataBar" id="{7377a8b4-89ff-44e0-98c8-17a889c0673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c972829-cf39-4878-9480-86d1426551a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F203:F209</xm:sqref>
        </x14:conditionalFormatting>
        <x14:conditionalFormatting xmlns:xm="http://schemas.microsoft.com/office/excel/2006/main">
          <x14:cfRule type="dataBar" id="{451aef41-5cba-4435-a1dd-4aaf2799f93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a5913c4-b04e-4e6a-ada0-80b92b913ac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F210:F216</xm:sqref>
        </x14:conditionalFormatting>
        <x14:conditionalFormatting xmlns:xm="http://schemas.microsoft.com/office/excel/2006/main">
          <x14:cfRule type="dataBar" id="{b6da2bba-d8f2-4df2-aeb2-58bc3906624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c0bdbab-c61f-4058-9b49-c825c2208aa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F217:F223</xm:sqref>
        </x14:conditionalFormatting>
        <x14:conditionalFormatting xmlns:xm="http://schemas.microsoft.com/office/excel/2006/main">
          <x14:cfRule type="dataBar" id="{992cf54f-b6cc-4d19-b674-49d831cb49d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c9a225f-4f55-48ae-8d9d-88c2f68793d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F224:F230</xm:sqref>
        </x14:conditionalFormatting>
        <x14:conditionalFormatting xmlns:xm="http://schemas.microsoft.com/office/excel/2006/main">
          <x14:cfRule type="dataBar" id="{98f08874-dffa-4aea-88d5-a4edd4ff5c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d1ab965-e8f5-4d6f-943a-a39f34dc4b1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F231:F237</xm:sqref>
        </x14:conditionalFormatting>
        <x14:conditionalFormatting xmlns:xm="http://schemas.microsoft.com/office/excel/2006/main">
          <x14:cfRule type="dataBar" id="{2b6db59c-f8e9-435f-8c99-ef87b257337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fbe1064-e947-4025-8662-59fc704b17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F238:F244</xm:sqref>
        </x14:conditionalFormatting>
        <x14:conditionalFormatting xmlns:xm="http://schemas.microsoft.com/office/excel/2006/main">
          <x14:cfRule type="dataBar" id="{5a64d703-7991-495f-90d4-32a12559d07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691abcc-6880-4eec-8139-8c2ee554c8e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F245:F251</xm:sqref>
        </x14:conditionalFormatting>
        <x14:conditionalFormatting xmlns:xm="http://schemas.microsoft.com/office/excel/2006/main">
          <x14:cfRule type="dataBar" id="{e15090e3-fb37-4f7d-bbe3-e0f44220f7a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cf9f07e-f168-41ae-9471-cf7db09e12c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F252:F258</xm:sqref>
        </x14:conditionalFormatting>
        <x14:conditionalFormatting xmlns:xm="http://schemas.microsoft.com/office/excel/2006/main">
          <x14:cfRule type="dataBar" id="{08db7abe-600d-4350-a544-6896b54f3f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1a187db-d691-49fa-adaa-da133df05f0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F259:F265</xm:sqref>
        </x14:conditionalFormatting>
        <x14:conditionalFormatting xmlns:xm="http://schemas.microsoft.com/office/excel/2006/main">
          <x14:cfRule type="dataBar" id="{be9b2af4-a888-4583-8144-6c90ec8434d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86f6f3a-0c18-4e63-b5c8-d3726ae9ae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F266:F272</xm:sqref>
        </x14:conditionalFormatting>
        <x14:conditionalFormatting xmlns:xm="http://schemas.microsoft.com/office/excel/2006/main">
          <x14:cfRule type="dataBar" id="{01a139bf-6c57-46a5-b999-a7d59a479b6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cd53704-87ad-4015-85ff-3f08e62608c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F273:F279</xm:sqref>
        </x14:conditionalFormatting>
        <x14:conditionalFormatting xmlns:xm="http://schemas.microsoft.com/office/excel/2006/main">
          <x14:cfRule type="dataBar" id="{ba8dd021-5ece-4cc7-a0c7-149c42bb46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ab04e69-89f5-4522-b45b-0c4c12c8637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F280:F286</xm:sqref>
        </x14:conditionalFormatting>
        <x14:conditionalFormatting xmlns:xm="http://schemas.microsoft.com/office/excel/2006/main">
          <x14:cfRule type="dataBar" id="{2413bb88-b024-4c4c-aaab-8d6772fe941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246ce6b-801e-4cf3-bee5-8b35d5bf2b1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F287:F293</xm:sqref>
        </x14:conditionalFormatting>
        <x14:conditionalFormatting xmlns:xm="http://schemas.microsoft.com/office/excel/2006/main">
          <x14:cfRule type="dataBar" id="{cee868a6-dc1e-4779-b986-38e91f6008a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82e071d-b534-42d4-9af5-bc1a05ad574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F294:F300</xm:sqref>
        </x14:conditionalFormatting>
        <x14:conditionalFormatting xmlns:xm="http://schemas.microsoft.com/office/excel/2006/main">
          <x14:cfRule type="dataBar" id="{693a0036-3e7e-4312-bdb8-19b230642fe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4d615f5-89f1-411b-a5b5-8a9db208100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F301:F306</xm:sqref>
        </x14:conditionalFormatting>
        <x14:conditionalFormatting xmlns:xm="http://schemas.microsoft.com/office/excel/2006/main">
          <x14:cfRule type="dataBar" id="{e55d1460-c40c-4b1f-a05b-ea9fd42bec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47cbd14-c84d-485c-83b0-5488482500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F307:F308</xm:sqref>
        </x14:conditionalFormatting>
        <x14:conditionalFormatting xmlns:xm="http://schemas.microsoft.com/office/excel/2006/main">
          <x14:cfRule type="dataBar" id="{67d0897c-a910-41ec-8986-bc52f3adfd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ba1e3c0-dfb5-47b8-bb59-22e64ced293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F309:F310</xm:sqref>
        </x14:conditionalFormatting>
        <x14:conditionalFormatting xmlns:xm="http://schemas.microsoft.com/office/excel/2006/main">
          <x14:cfRule type="dataBar" id="{b69feaa8-e58c-4dad-b8e2-ff41049d54f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05276a9-dc9a-4389-8e7e-17f5f91593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F311:F312</xm:sqref>
        </x14:conditionalFormatting>
        <x14:conditionalFormatting xmlns:xm="http://schemas.microsoft.com/office/excel/2006/main">
          <x14:cfRule type="dataBar" id="{46f98b51-37fc-4302-b5b4-52ccf932ecd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043901f-7470-4047-b052-b88ce54e36d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F313:F314</xm:sqref>
        </x14:conditionalFormatting>
        <x14:conditionalFormatting xmlns:xm="http://schemas.microsoft.com/office/excel/2006/main">
          <x14:cfRule type="dataBar" id="{fa1d85dc-8bc2-46ed-89a4-d78e65f02c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9ffbd3c-5460-4305-9d1f-123c3c24a87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F315:F316</xm:sqref>
        </x14:conditionalFormatting>
        <x14:conditionalFormatting xmlns:xm="http://schemas.microsoft.com/office/excel/2006/main">
          <x14:cfRule type="dataBar" id="{aa369e06-260e-464f-82ea-4560c0f072f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d769ce0-cbc7-480d-814a-70a184718f2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F317:F318</xm:sqref>
        </x14:conditionalFormatting>
        <x14:conditionalFormatting xmlns:xm="http://schemas.microsoft.com/office/excel/2006/main">
          <x14:cfRule type="dataBar" id="{709a3149-3764-4f57-ab4d-8199a67d525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d67c241-e38f-4b54-a205-70c815697e7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F319:F320</xm:sqref>
        </x14:conditionalFormatting>
        <x14:conditionalFormatting xmlns:xm="http://schemas.microsoft.com/office/excel/2006/main">
          <x14:cfRule type="dataBar" id="{c54f5975-4dcc-497c-9206-14a14be2835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dcee4d8-6dc5-4a6d-8d92-04a6016f1ec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F321:F322</xm:sqref>
        </x14:conditionalFormatting>
        <x14:conditionalFormatting xmlns:xm="http://schemas.microsoft.com/office/excel/2006/main">
          <x14:cfRule type="dataBar" id="{37c2620a-c115-466f-8e4a-8978010f99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d485b8d-f697-41d3-b12d-294ebc43dd5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F323:F324</xm:sqref>
        </x14:conditionalFormatting>
        <x14:conditionalFormatting xmlns:xm="http://schemas.microsoft.com/office/excel/2006/main">
          <x14:cfRule type="dataBar" id="{67818868-2c10-493f-a211-e2c83a34533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9c5e2e0-48be-4e67-b592-da029f51a14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F325:F326</xm:sqref>
        </x14:conditionalFormatting>
        <x14:conditionalFormatting xmlns:xm="http://schemas.microsoft.com/office/excel/2006/main">
          <x14:cfRule type="dataBar" id="{41829838-ca32-426d-b9cd-f94bd245ae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2553ca1-93aa-4539-bd3e-db736feeb94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F327:F328</xm:sqref>
        </x14:conditionalFormatting>
        <x14:conditionalFormatting xmlns:xm="http://schemas.microsoft.com/office/excel/2006/main">
          <x14:cfRule type="dataBar" id="{dcf86d46-5074-4620-bdb3-8118ac0b208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ee3d090-5971-40c2-a8f8-ff53493a522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F329:F330</xm:sqref>
        </x14:conditionalFormatting>
        <x14:conditionalFormatting xmlns:xm="http://schemas.microsoft.com/office/excel/2006/main">
          <x14:cfRule type="dataBar" id="{c46b9c0c-eea6-4c80-99df-221d5da3d47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1de4d98-7d22-4e11-a1d0-b323c618bdb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F331:F332</xm:sqref>
        </x14:conditionalFormatting>
        <x14:conditionalFormatting xmlns:xm="http://schemas.microsoft.com/office/excel/2006/main">
          <x14:cfRule type="dataBar" id="{e010d0da-a67d-42fe-a882-e8be9df503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51c793f-626d-45a8-b09e-674a6021843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F333:F334</xm:sqref>
        </x14:conditionalFormatting>
        <x14:conditionalFormatting xmlns:xm="http://schemas.microsoft.com/office/excel/2006/main">
          <x14:cfRule type="dataBar" id="{38b71659-acf8-4b7d-b898-5290797d49e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5b9136e-e5a3-487e-a03d-635cd6aae6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F335:F336</xm:sqref>
        </x14:conditionalFormatting>
        <x14:conditionalFormatting xmlns:xm="http://schemas.microsoft.com/office/excel/2006/main">
          <x14:cfRule type="dataBar" id="{bd1dc244-6f10-4e32-abda-a879542e5d8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0d53631-1bf5-4e1a-8b1b-2f0372545f7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F337:F338</xm:sqref>
        </x14:conditionalFormatting>
        <x14:conditionalFormatting xmlns:xm="http://schemas.microsoft.com/office/excel/2006/main">
          <x14:cfRule type="dataBar" id="{b1eb2e8c-a129-42b3-b373-b27b62ab97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6f51023-6db3-4759-af8b-c3a806827b0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F339:F340</xm:sqref>
        </x14:conditionalFormatting>
        <x14:conditionalFormatting xmlns:xm="http://schemas.microsoft.com/office/excel/2006/main">
          <x14:cfRule type="dataBar" id="{60c1776a-b4dd-450b-bd39-484e44ce9ac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703d491-ea13-40e2-96ac-e45976f39a9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F341:F342</xm:sqref>
        </x14:conditionalFormatting>
        <x14:conditionalFormatting xmlns:xm="http://schemas.microsoft.com/office/excel/2006/main">
          <x14:cfRule type="dataBar" id="{6ed6692b-66ff-4ac7-876d-2b5dfe52d76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6982593-61fb-4c89-bf3f-b35128b327f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F343:F344</xm:sqref>
        </x14:conditionalFormatting>
        <x14:conditionalFormatting xmlns:xm="http://schemas.microsoft.com/office/excel/2006/main">
          <x14:cfRule type="dataBar" id="{c73cd3ec-c2bb-4a88-884e-ee530991d7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289f10b-b472-4aa8-9cb6-342016d3f23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F345:F346</xm:sqref>
        </x14:conditionalFormatting>
        <x14:conditionalFormatting xmlns:xm="http://schemas.microsoft.com/office/excel/2006/main">
          <x14:cfRule type="dataBar" id="{181d7428-ae36-46fb-92a0-57d323cfb59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22989a4-37bb-4c2d-a0d1-dfbb45f00e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F347:F348</xm:sqref>
        </x14:conditionalFormatting>
        <x14:conditionalFormatting xmlns:xm="http://schemas.microsoft.com/office/excel/2006/main">
          <x14:cfRule type="dataBar" id="{1d149ba9-721b-4642-bc9d-bbb5ed167c5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740dc15-8a37-47e3-bf7e-32925759b24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F349:F350</xm:sqref>
        </x14:conditionalFormatting>
        <x14:conditionalFormatting xmlns:xm="http://schemas.microsoft.com/office/excel/2006/main">
          <x14:cfRule type="dataBar" id="{f98d9fda-9d96-47da-b8b9-0ec3e87afff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9cb2879-bebb-4a79-bc7e-9aba5ed8dc1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F351:F352</xm:sqref>
        </x14:conditionalFormatting>
        <x14:conditionalFormatting xmlns:xm="http://schemas.microsoft.com/office/excel/2006/main">
          <x14:cfRule type="dataBar" id="{9cfa8ec6-d54a-45de-b1bf-7eb5290680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b364352-742c-495c-9099-6f1b3a94531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F353:F354</xm:sqref>
        </x14:conditionalFormatting>
        <x14:conditionalFormatting xmlns:xm="http://schemas.microsoft.com/office/excel/2006/main">
          <x14:cfRule type="dataBar" id="{677b5da9-871a-42e5-9949-2debd247152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7072ce3-c992-4e94-b088-dfe0b2e204f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F355:F356</xm:sqref>
        </x14:conditionalFormatting>
        <x14:conditionalFormatting xmlns:xm="http://schemas.microsoft.com/office/excel/2006/main">
          <x14:cfRule type="dataBar" id="{0ab506bf-cc7a-4318-9441-cbdf82c528e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b73e547-854d-42bf-88d0-d7d80183dbe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F357:F358</xm:sqref>
        </x14:conditionalFormatting>
        <x14:conditionalFormatting xmlns:xm="http://schemas.microsoft.com/office/excel/2006/main">
          <x14:cfRule type="dataBar" id="{349e9e1c-5f7e-488f-9822-cb2763b3f45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e70d921-888a-42e6-a6ea-f688ed96aa8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F359:F360</xm:sqref>
        </x14:conditionalFormatting>
        <x14:conditionalFormatting xmlns:xm="http://schemas.microsoft.com/office/excel/2006/main">
          <x14:cfRule type="dataBar" id="{706cbc26-8f69-43d1-bf03-d597beee8ce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02e4668-05a3-4df0-aa39-b5f70f74f04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F361:F362</xm:sqref>
        </x14:conditionalFormatting>
        <x14:conditionalFormatting xmlns:xm="http://schemas.microsoft.com/office/excel/2006/main">
          <x14:cfRule type="dataBar" id="{e1cf4860-bb39-4163-aa9c-73804232fba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c5041fe-3526-492c-99e6-4b02b5a15f6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F363:F364</xm:sqref>
        </x14:conditionalFormatting>
        <x14:conditionalFormatting xmlns:xm="http://schemas.microsoft.com/office/excel/2006/main">
          <x14:cfRule type="dataBar" id="{1b17e442-bc2a-46a8-acff-3b58b3b2f4d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7695a26-4c39-40bb-87c3-b64058f858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F365:F366</xm:sqref>
        </x14:conditionalFormatting>
        <x14:conditionalFormatting xmlns:xm="http://schemas.microsoft.com/office/excel/2006/main">
          <x14:cfRule type="dataBar" id="{9c6487dc-e61a-486e-84b2-b49eb671bfd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34c2232-8685-4e6e-95f2-50cec18ca3f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F367:F368</xm:sqref>
        </x14:conditionalFormatting>
        <x14:conditionalFormatting xmlns:xm="http://schemas.microsoft.com/office/excel/2006/main">
          <x14:cfRule type="dataBar" id="{0530d30a-59cf-4651-8960-87c02f29c03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85b2d49-cf44-4ce6-ad79-047b2c2b09f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F369:F370</xm:sqref>
        </x14:conditionalFormatting>
        <x14:conditionalFormatting xmlns:xm="http://schemas.microsoft.com/office/excel/2006/main">
          <x14:cfRule type="dataBar" id="{ebb5d0e5-2b5c-41bf-ac64-5ebb55eb11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76d12a6-7178-49bf-9fa3-c3feae389f4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F371:F372</xm:sqref>
        </x14:conditionalFormatting>
        <x14:conditionalFormatting xmlns:xm="http://schemas.microsoft.com/office/excel/2006/main">
          <x14:cfRule type="dataBar" id="{1559ff07-6591-496b-9ecb-a54ab72a83b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G7:G21</xm:sqref>
        </x14:conditionalFormatting>
        <x14:conditionalFormatting xmlns:xm="http://schemas.microsoft.com/office/excel/2006/main">
          <x14:cfRule type="dataBar" id="{64170bd1-5dd8-44ec-9e01-d267270780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G7:G23</xm:sqref>
        </x14:conditionalFormatting>
        <x14:conditionalFormatting xmlns:xm="http://schemas.microsoft.com/office/excel/2006/main">
          <x14:cfRule type="dataBar" id="{b2a5fa3d-577f-4dcb-b068-5394049429f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2bf8550-d64e-497f-8eaa-a21568c94f4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G35:G41</xm:sqref>
        </x14:conditionalFormatting>
        <x14:conditionalFormatting xmlns:xm="http://schemas.microsoft.com/office/excel/2006/main">
          <x14:cfRule type="dataBar" id="{c5a60b32-e2a9-4b41-be49-3764a131d68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eeb2053-b159-443c-bdc5-c7c26c2438f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G42:G48</xm:sqref>
        </x14:conditionalFormatting>
        <x14:conditionalFormatting xmlns:xm="http://schemas.microsoft.com/office/excel/2006/main">
          <x14:cfRule type="dataBar" id="{dab8df9f-7cb0-441b-a016-3820715755a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c21ac96-7601-47f1-b343-ca824efe439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G49:G55</xm:sqref>
        </x14:conditionalFormatting>
        <x14:conditionalFormatting xmlns:xm="http://schemas.microsoft.com/office/excel/2006/main">
          <x14:cfRule type="dataBar" id="{299a9c6b-3f58-4a9b-9cea-12cbea8166a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8949fd0-d074-4fca-bfa0-ee1045ce566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G56:G62</xm:sqref>
        </x14:conditionalFormatting>
        <x14:conditionalFormatting xmlns:xm="http://schemas.microsoft.com/office/excel/2006/main">
          <x14:cfRule type="dataBar" id="{e4ce78eb-b25a-4734-b02f-769fead57d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decc26d-08b9-43bf-b2d9-9790fee8654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G63:G69</xm:sqref>
        </x14:conditionalFormatting>
        <x14:conditionalFormatting xmlns:xm="http://schemas.microsoft.com/office/excel/2006/main">
          <x14:cfRule type="dataBar" id="{754f2683-a110-405c-bdf8-e4061df8525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c988ebc-fd64-4886-ae5f-0854c33a94d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G70:G76</xm:sqref>
        </x14:conditionalFormatting>
        <x14:conditionalFormatting xmlns:xm="http://schemas.microsoft.com/office/excel/2006/main">
          <x14:cfRule type="dataBar" id="{4efe83bb-7ed7-4345-8991-4d93507340a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32322b5-db5a-43f0-a7e0-9fb8cc92aeb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G77:G83</xm:sqref>
        </x14:conditionalFormatting>
        <x14:conditionalFormatting xmlns:xm="http://schemas.microsoft.com/office/excel/2006/main">
          <x14:cfRule type="dataBar" id="{ef18c072-0563-4938-87ed-a1e73c3776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f17fd35-9b19-40bf-9d56-9384d901084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G84:G90</xm:sqref>
        </x14:conditionalFormatting>
        <x14:conditionalFormatting xmlns:xm="http://schemas.microsoft.com/office/excel/2006/main">
          <x14:cfRule type="dataBar" id="{04a6b420-9fd3-4eff-9baa-821184817d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69d022c-c8fd-419c-9573-006e2706a65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G91:G97</xm:sqref>
        </x14:conditionalFormatting>
        <x14:conditionalFormatting xmlns:xm="http://schemas.microsoft.com/office/excel/2006/main">
          <x14:cfRule type="dataBar" id="{eda2fe64-5a19-4bf2-97a3-9cf3324e4a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7ebec5c-2d0e-4c41-a8cc-ba84e61e8c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G98:G104</xm:sqref>
        </x14:conditionalFormatting>
        <x14:conditionalFormatting xmlns:xm="http://schemas.microsoft.com/office/excel/2006/main">
          <x14:cfRule type="dataBar" id="{aa82625e-77ae-4db3-80ca-402f57ad03b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be4e7fa-e067-437b-828c-c3a0400f906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G105:G111</xm:sqref>
        </x14:conditionalFormatting>
        <x14:conditionalFormatting xmlns:xm="http://schemas.microsoft.com/office/excel/2006/main">
          <x14:cfRule type="dataBar" id="{4b07f119-e387-4b7b-8338-b38b5dae71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cf81323-364e-432e-ae93-4ea90192650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G112:G118</xm:sqref>
        </x14:conditionalFormatting>
        <x14:conditionalFormatting xmlns:xm="http://schemas.microsoft.com/office/excel/2006/main">
          <x14:cfRule type="dataBar" id="{69a29fba-5e14-4d34-8bd5-c945fecea82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0953248-092c-4b8b-91e7-3cda570e9f2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G119:G125</xm:sqref>
        </x14:conditionalFormatting>
        <x14:conditionalFormatting xmlns:xm="http://schemas.microsoft.com/office/excel/2006/main">
          <x14:cfRule type="dataBar" id="{1e60e864-fde5-47c3-9187-32ea6ddb9c8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eb1c756-e4dc-4049-a331-90e34dea5a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G126:G132</xm:sqref>
        </x14:conditionalFormatting>
        <x14:conditionalFormatting xmlns:xm="http://schemas.microsoft.com/office/excel/2006/main">
          <x14:cfRule type="dataBar" id="{63a94af2-01bf-490f-9c67-dd6f80c4b1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c53fc68-2e8a-463a-b9c6-77ea595e6bd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G133:G139</xm:sqref>
        </x14:conditionalFormatting>
        <x14:conditionalFormatting xmlns:xm="http://schemas.microsoft.com/office/excel/2006/main">
          <x14:cfRule type="dataBar" id="{556ae020-8d6f-4c92-95b1-b2f8a72e951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5258355-904a-4459-9c3e-98e01f266fb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G140:G146</xm:sqref>
        </x14:conditionalFormatting>
        <x14:conditionalFormatting xmlns:xm="http://schemas.microsoft.com/office/excel/2006/main">
          <x14:cfRule type="dataBar" id="{ae74600b-586a-4e73-9e43-02ae3b98f6d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8c2232f-5eae-4061-a15e-2500ef044f0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G147:G153</xm:sqref>
        </x14:conditionalFormatting>
        <x14:conditionalFormatting xmlns:xm="http://schemas.microsoft.com/office/excel/2006/main">
          <x14:cfRule type="dataBar" id="{324c16a8-c42a-42c9-92af-15d2f7b6d33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baa66d7-dae2-432b-9cf2-98a16f9229d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G154:G160</xm:sqref>
        </x14:conditionalFormatting>
        <x14:conditionalFormatting xmlns:xm="http://schemas.microsoft.com/office/excel/2006/main">
          <x14:cfRule type="dataBar" id="{c83f74b3-d7b5-4e0d-8d10-dd6f58459cf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9b43e92-1460-483d-ad7c-d269b69fc45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G161:G167</xm:sqref>
        </x14:conditionalFormatting>
        <x14:conditionalFormatting xmlns:xm="http://schemas.microsoft.com/office/excel/2006/main">
          <x14:cfRule type="dataBar" id="{9c78d0df-770f-4c99-a380-fd9c8298fd0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4c5755c-9fdd-489c-9ab7-70e2ee9e8b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G168:G174</xm:sqref>
        </x14:conditionalFormatting>
        <x14:conditionalFormatting xmlns:xm="http://schemas.microsoft.com/office/excel/2006/main">
          <x14:cfRule type="dataBar" id="{7babfe5d-1139-43ba-a329-97eae0040f6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b74528b-eac2-4aba-a71d-b8ce3b3a05b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G175:G181</xm:sqref>
        </x14:conditionalFormatting>
        <x14:conditionalFormatting xmlns:xm="http://schemas.microsoft.com/office/excel/2006/main">
          <x14:cfRule type="dataBar" id="{bf57159b-c234-4b6b-842a-8c1ff92a1b4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89dd40b-b7e0-4d96-be86-8f41803f6c4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G182:G188</xm:sqref>
        </x14:conditionalFormatting>
        <x14:conditionalFormatting xmlns:xm="http://schemas.microsoft.com/office/excel/2006/main">
          <x14:cfRule type="dataBar" id="{bf4b117a-a683-40a9-a6e2-a98184a1e8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3ba1e13-77dd-4175-984c-23d570cf59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G189:G195</xm:sqref>
        </x14:conditionalFormatting>
        <x14:conditionalFormatting xmlns:xm="http://schemas.microsoft.com/office/excel/2006/main">
          <x14:cfRule type="dataBar" id="{b34399ac-f1e5-45c6-aa67-12ed4a15fcd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9d2d4dd-fd0a-40eb-955d-834498a63dc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G196:G202</xm:sqref>
        </x14:conditionalFormatting>
        <x14:conditionalFormatting xmlns:xm="http://schemas.microsoft.com/office/excel/2006/main">
          <x14:cfRule type="dataBar" id="{f28ea70f-7e4a-4f9d-9119-08f2e94f62f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495619f-2af3-4890-ab16-4e91a02aa05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G203:G209</xm:sqref>
        </x14:conditionalFormatting>
        <x14:conditionalFormatting xmlns:xm="http://schemas.microsoft.com/office/excel/2006/main">
          <x14:cfRule type="dataBar" id="{f73cc92d-80ae-4375-a553-11612bf13c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d8422f2-76a3-4887-815e-4bee36c83ee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G210:G216</xm:sqref>
        </x14:conditionalFormatting>
        <x14:conditionalFormatting xmlns:xm="http://schemas.microsoft.com/office/excel/2006/main">
          <x14:cfRule type="dataBar" id="{374a9720-250d-4e54-993c-55cc6988436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be3d43a-50b1-4ce1-af95-aeb9ea26a8e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G217:G223</xm:sqref>
        </x14:conditionalFormatting>
        <x14:conditionalFormatting xmlns:xm="http://schemas.microsoft.com/office/excel/2006/main">
          <x14:cfRule type="dataBar" id="{cb09f17b-4189-43a8-838b-1324c0f115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a65a2a3-497d-4854-ab37-a4a5cdc9073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G224:G230</xm:sqref>
        </x14:conditionalFormatting>
        <x14:conditionalFormatting xmlns:xm="http://schemas.microsoft.com/office/excel/2006/main">
          <x14:cfRule type="dataBar" id="{8ebb24d0-f0e5-4fd3-a26d-df810989fe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28c51fa-497d-4b6b-8f42-58dbc488140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G231:G237</xm:sqref>
        </x14:conditionalFormatting>
        <x14:conditionalFormatting xmlns:xm="http://schemas.microsoft.com/office/excel/2006/main">
          <x14:cfRule type="dataBar" id="{289e8895-dc5d-4ff5-b7b2-2d8bdf5203c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f2a0c8e-5591-4ed1-99a1-8f45dd9f6a6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G238:G244</xm:sqref>
        </x14:conditionalFormatting>
        <x14:conditionalFormatting xmlns:xm="http://schemas.microsoft.com/office/excel/2006/main">
          <x14:cfRule type="dataBar" id="{02e69dcb-1f7d-4cdf-9f9a-c7f7e88650c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05829b1-3b91-4184-9903-419842d6230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G245:G251</xm:sqref>
        </x14:conditionalFormatting>
        <x14:conditionalFormatting xmlns:xm="http://schemas.microsoft.com/office/excel/2006/main">
          <x14:cfRule type="dataBar" id="{9ec7e7a7-a5e4-4a31-baac-1073bd7dbd9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2ae348f-7e2a-467d-9677-c2bf575e40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G252:G258</xm:sqref>
        </x14:conditionalFormatting>
        <x14:conditionalFormatting xmlns:xm="http://schemas.microsoft.com/office/excel/2006/main">
          <x14:cfRule type="dataBar" id="{236dea29-4b59-4fa4-bee7-cf64570acad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51dc2e3-8654-4a6f-974f-734b2279a93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G259:G265</xm:sqref>
        </x14:conditionalFormatting>
        <x14:conditionalFormatting xmlns:xm="http://schemas.microsoft.com/office/excel/2006/main">
          <x14:cfRule type="dataBar" id="{db9fef6f-e379-4c72-bba9-35dfb746a22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1c80d4a-048c-45d5-b23b-534655ccbfd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G266:G272</xm:sqref>
        </x14:conditionalFormatting>
        <x14:conditionalFormatting xmlns:xm="http://schemas.microsoft.com/office/excel/2006/main">
          <x14:cfRule type="dataBar" id="{e7089bdc-95a7-4e9f-9a43-09f1c08d2c5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98f2c3f-5b21-42d1-9061-c1ab6896c04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G273:G279</xm:sqref>
        </x14:conditionalFormatting>
        <x14:conditionalFormatting xmlns:xm="http://schemas.microsoft.com/office/excel/2006/main">
          <x14:cfRule type="dataBar" id="{542d2ae6-f31b-4e87-b52c-e8f095eb68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0db6ef1-8530-41c4-b8a6-03b7e42573f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G280:G286</xm:sqref>
        </x14:conditionalFormatting>
        <x14:conditionalFormatting xmlns:xm="http://schemas.microsoft.com/office/excel/2006/main">
          <x14:cfRule type="dataBar" id="{064b4f4b-a6d9-426f-9118-17803aa6643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bd5e688-ae68-45b9-92d7-b3b29206ccb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G287:G293</xm:sqref>
        </x14:conditionalFormatting>
        <x14:conditionalFormatting xmlns:xm="http://schemas.microsoft.com/office/excel/2006/main">
          <x14:cfRule type="dataBar" id="{3fd9f437-6d3f-45bd-9000-64a3fbb0b9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72f317e-cce7-41df-8014-b37a572e4da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G294:G300</xm:sqref>
        </x14:conditionalFormatting>
        <x14:conditionalFormatting xmlns:xm="http://schemas.microsoft.com/office/excel/2006/main">
          <x14:cfRule type="dataBar" id="{a232acff-c94c-4a65-8f0e-91c4c202709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2332327-de22-4840-ae6a-ff4e86e367c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G301:G306</xm:sqref>
        </x14:conditionalFormatting>
        <x14:conditionalFormatting xmlns:xm="http://schemas.microsoft.com/office/excel/2006/main">
          <x14:cfRule type="dataBar" id="{964f56b3-8c75-4d33-9fc7-6ca5b61c937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9d95f4f-f655-48fa-9e0b-b10b1ac6c0f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G307:G308</xm:sqref>
        </x14:conditionalFormatting>
        <x14:conditionalFormatting xmlns:xm="http://schemas.microsoft.com/office/excel/2006/main">
          <x14:cfRule type="dataBar" id="{7ccdc34b-eb16-49da-a95b-7da2ac68dfc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cd13b04-1512-48ef-b094-ca68433994c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G309:G310</xm:sqref>
        </x14:conditionalFormatting>
        <x14:conditionalFormatting xmlns:xm="http://schemas.microsoft.com/office/excel/2006/main">
          <x14:cfRule type="dataBar" id="{3b23e452-a763-4401-bb43-dc483e7fab2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c26c87e-0746-4a0b-b981-7a9ac6278b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G311:G312</xm:sqref>
        </x14:conditionalFormatting>
        <x14:conditionalFormatting xmlns:xm="http://schemas.microsoft.com/office/excel/2006/main">
          <x14:cfRule type="dataBar" id="{ad95effe-3112-4483-af69-4d4a5d12375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bbef2fc-7f1f-419d-8ae4-48e621aa32a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G313:G314</xm:sqref>
        </x14:conditionalFormatting>
        <x14:conditionalFormatting xmlns:xm="http://schemas.microsoft.com/office/excel/2006/main">
          <x14:cfRule type="dataBar" id="{7547c0f8-0546-44d3-8c22-3795af025ab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a5127e7-3b6c-4e6f-96e4-17e1295cce7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G315:G316</xm:sqref>
        </x14:conditionalFormatting>
        <x14:conditionalFormatting xmlns:xm="http://schemas.microsoft.com/office/excel/2006/main">
          <x14:cfRule type="dataBar" id="{a9239e93-5b63-4b2d-b0c0-f115d64a7b3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4b0c3ed-b02f-43d1-bd0a-855136d8902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G317:G318</xm:sqref>
        </x14:conditionalFormatting>
        <x14:conditionalFormatting xmlns:xm="http://schemas.microsoft.com/office/excel/2006/main">
          <x14:cfRule type="dataBar" id="{956787dc-56d3-4e6a-bf33-f5494502964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bd3bd4b-cfe6-4b72-8a3a-d0e28ae4df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G319:G320</xm:sqref>
        </x14:conditionalFormatting>
        <x14:conditionalFormatting xmlns:xm="http://schemas.microsoft.com/office/excel/2006/main">
          <x14:cfRule type="dataBar" id="{c4272b31-bcd8-47a4-bc43-3e56fed5a4a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1aae99a-8549-4dc3-92ea-9dd88aac3f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G321:G322</xm:sqref>
        </x14:conditionalFormatting>
        <x14:conditionalFormatting xmlns:xm="http://schemas.microsoft.com/office/excel/2006/main">
          <x14:cfRule type="dataBar" id="{a96b6aaa-8ac7-4aa6-93c6-47550252230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eae56c0-7ea4-4a2a-9a92-6ee82788550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G323:G324</xm:sqref>
        </x14:conditionalFormatting>
        <x14:conditionalFormatting xmlns:xm="http://schemas.microsoft.com/office/excel/2006/main">
          <x14:cfRule type="dataBar" id="{ad98c9e9-a5cd-4164-9577-0aab1aaaded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6f9b8cd-2513-40d8-ad68-14b0e21722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G325:G326</xm:sqref>
        </x14:conditionalFormatting>
        <x14:conditionalFormatting xmlns:xm="http://schemas.microsoft.com/office/excel/2006/main">
          <x14:cfRule type="dataBar" id="{b43cdcbb-48ce-4e41-a8ef-5cc87e6cf1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ba6b600-b362-4ab6-af64-17b7aad6a65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G327:G328</xm:sqref>
        </x14:conditionalFormatting>
        <x14:conditionalFormatting xmlns:xm="http://schemas.microsoft.com/office/excel/2006/main">
          <x14:cfRule type="dataBar" id="{0fa64e39-3b88-4f90-964b-73ddd61684f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fcb4917-861b-4ecb-96c3-08710f6a893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G329:G330</xm:sqref>
        </x14:conditionalFormatting>
        <x14:conditionalFormatting xmlns:xm="http://schemas.microsoft.com/office/excel/2006/main">
          <x14:cfRule type="dataBar" id="{8c91ea62-06ed-4b4c-ab8f-c3a4113a970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c0f1a77-18f4-42c9-ab10-72213df7b3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G331:G332</xm:sqref>
        </x14:conditionalFormatting>
        <x14:conditionalFormatting xmlns:xm="http://schemas.microsoft.com/office/excel/2006/main">
          <x14:cfRule type="dataBar" id="{e1f9e2b1-99a8-4541-82ff-81fc69a70fc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fe9d9d6-a3d0-4d3f-9643-7acc0d99829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G333:G334</xm:sqref>
        </x14:conditionalFormatting>
        <x14:conditionalFormatting xmlns:xm="http://schemas.microsoft.com/office/excel/2006/main">
          <x14:cfRule type="dataBar" id="{c22b3cb0-8e9a-492c-938e-9165c309fc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1c4922a-e7a9-4d56-bfb0-298b845c1e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G335:G336</xm:sqref>
        </x14:conditionalFormatting>
        <x14:conditionalFormatting xmlns:xm="http://schemas.microsoft.com/office/excel/2006/main">
          <x14:cfRule type="dataBar" id="{f52f5bd9-4aff-43dc-820f-caf643ac540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5197b85-34b7-4179-9e8f-7c79e2f04cf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G337:G338</xm:sqref>
        </x14:conditionalFormatting>
        <x14:conditionalFormatting xmlns:xm="http://schemas.microsoft.com/office/excel/2006/main">
          <x14:cfRule type="dataBar" id="{8131354e-6718-4f65-ac03-745acb78ab6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a3de229-62c9-4e2a-af5e-3cd098baeb3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G339:G340</xm:sqref>
        </x14:conditionalFormatting>
        <x14:conditionalFormatting xmlns:xm="http://schemas.microsoft.com/office/excel/2006/main">
          <x14:cfRule type="dataBar" id="{c8e9e474-b358-45d4-af33-7f004c75024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c6a29b2-b1ee-43cb-ac32-bd96d6e341e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G341:G342</xm:sqref>
        </x14:conditionalFormatting>
        <x14:conditionalFormatting xmlns:xm="http://schemas.microsoft.com/office/excel/2006/main">
          <x14:cfRule type="dataBar" id="{1b4d991c-97b8-487f-b0c6-164f035f95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5e09ed3-0de8-4552-a0ea-56085404a98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G343:G344</xm:sqref>
        </x14:conditionalFormatting>
        <x14:conditionalFormatting xmlns:xm="http://schemas.microsoft.com/office/excel/2006/main">
          <x14:cfRule type="dataBar" id="{9180bf25-5b38-482b-b869-7e5983e8c0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3dbabba-848d-4171-81d6-8b923ebbcb3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G345:G346</xm:sqref>
        </x14:conditionalFormatting>
        <x14:conditionalFormatting xmlns:xm="http://schemas.microsoft.com/office/excel/2006/main">
          <x14:cfRule type="dataBar" id="{8d7b9222-02f4-42e7-b50f-5e3eddac0c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f0d657b-c162-4cbe-b884-550780430ec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G347:G348</xm:sqref>
        </x14:conditionalFormatting>
        <x14:conditionalFormatting xmlns:xm="http://schemas.microsoft.com/office/excel/2006/main">
          <x14:cfRule type="dataBar" id="{91d36243-7e61-43fb-81e0-9f24d88c299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b3a33b9-112c-45aa-bde2-4d87910075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G349:G350</xm:sqref>
        </x14:conditionalFormatting>
        <x14:conditionalFormatting xmlns:xm="http://schemas.microsoft.com/office/excel/2006/main">
          <x14:cfRule type="dataBar" id="{28631428-e933-46e2-8a47-cc9b64aa44a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ebdc847-f0fe-4fae-9bca-b086de93a97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G351:G352</xm:sqref>
        </x14:conditionalFormatting>
        <x14:conditionalFormatting xmlns:xm="http://schemas.microsoft.com/office/excel/2006/main">
          <x14:cfRule type="dataBar" id="{a51c313f-2a77-4c4b-b4e9-25a71bbb34c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04aac0b-ae22-478d-93f3-46d0e7a5619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G353:G354</xm:sqref>
        </x14:conditionalFormatting>
        <x14:conditionalFormatting xmlns:xm="http://schemas.microsoft.com/office/excel/2006/main">
          <x14:cfRule type="dataBar" id="{b75919d4-7ac7-475b-b61a-ddaf140123b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3c91f87-83b1-45ee-b9b0-c15764706ae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G355:G356</xm:sqref>
        </x14:conditionalFormatting>
        <x14:conditionalFormatting xmlns:xm="http://schemas.microsoft.com/office/excel/2006/main">
          <x14:cfRule type="dataBar" id="{6b107ceb-0dfd-49d2-bea4-b4def9b864e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0665941-f7b7-4d0b-93da-625816402cc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G357:G358</xm:sqref>
        </x14:conditionalFormatting>
        <x14:conditionalFormatting xmlns:xm="http://schemas.microsoft.com/office/excel/2006/main">
          <x14:cfRule type="dataBar" id="{7c606ff4-293a-4f98-bd4e-94c6d8e7c8f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d9c9e67-3c04-4bad-8570-ed0b6b4352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G359:G360</xm:sqref>
        </x14:conditionalFormatting>
        <x14:conditionalFormatting xmlns:xm="http://schemas.microsoft.com/office/excel/2006/main">
          <x14:cfRule type="dataBar" id="{6843dbf0-c837-4b29-b88b-2c24463afec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bdd4f33-4bfd-4902-a422-a3252c6734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G361:G362</xm:sqref>
        </x14:conditionalFormatting>
        <x14:conditionalFormatting xmlns:xm="http://schemas.microsoft.com/office/excel/2006/main">
          <x14:cfRule type="dataBar" id="{63823e4d-0221-4961-b6ac-f4c8b99925c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ac51eb1-f184-4fd8-a70a-beb48b2261d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G363:G364</xm:sqref>
        </x14:conditionalFormatting>
        <x14:conditionalFormatting xmlns:xm="http://schemas.microsoft.com/office/excel/2006/main">
          <x14:cfRule type="dataBar" id="{dc51dff5-dbe2-492c-863c-1436d2e994f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feb32fa-3715-421c-8271-6decbb7082f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G365:G366</xm:sqref>
        </x14:conditionalFormatting>
        <x14:conditionalFormatting xmlns:xm="http://schemas.microsoft.com/office/excel/2006/main">
          <x14:cfRule type="dataBar" id="{1e6b6ff7-c1fe-4e49-9c97-d8806947ae5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08d07e4-3c4f-4c72-887e-fb8ee2001b7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G367:G368</xm:sqref>
        </x14:conditionalFormatting>
        <x14:conditionalFormatting xmlns:xm="http://schemas.microsoft.com/office/excel/2006/main">
          <x14:cfRule type="dataBar" id="{ea257f93-4fce-40d3-9c53-933fe0077ad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3c64797-2f02-44b1-8bfa-6e8b879c106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G369:G370</xm:sqref>
        </x14:conditionalFormatting>
        <x14:conditionalFormatting xmlns:xm="http://schemas.microsoft.com/office/excel/2006/main">
          <x14:cfRule type="dataBar" id="{062967d5-8492-4b53-a7e3-81bf564dd2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a91f95d-9a90-4ad2-b8bb-6fe1dee5167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G371:G372</xm:sqref>
        </x14:conditionalFormatting>
        <x14:conditionalFormatting xmlns:xm="http://schemas.microsoft.com/office/excel/2006/main">
          <x14:cfRule type="dataBar" id="{03ad137e-41b1-40be-8f83-0110e992eb3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H7:H21</xm:sqref>
        </x14:conditionalFormatting>
        <x14:conditionalFormatting xmlns:xm="http://schemas.microsoft.com/office/excel/2006/main">
          <x14:cfRule type="dataBar" id="{bf6bad36-9294-4f7e-a6e8-0b4711e9d7f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H7:H23</xm:sqref>
        </x14:conditionalFormatting>
        <x14:conditionalFormatting xmlns:xm="http://schemas.microsoft.com/office/excel/2006/main">
          <x14:cfRule type="dataBar" id="{761bf76b-a4dd-4445-901b-a6fa8766cd6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H35:H41</xm:sqref>
        </x14:conditionalFormatting>
        <x14:conditionalFormatting xmlns:xm="http://schemas.microsoft.com/office/excel/2006/main">
          <x14:cfRule type="dataBar" id="{43a443be-33c8-4ef9-b5b3-3969359cc13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H42:H48</xm:sqref>
        </x14:conditionalFormatting>
        <x14:conditionalFormatting xmlns:xm="http://schemas.microsoft.com/office/excel/2006/main">
          <x14:cfRule type="dataBar" id="{27578555-c9a9-41b8-84a4-cd81b68aa4b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H49:H55</xm:sqref>
        </x14:conditionalFormatting>
        <x14:conditionalFormatting xmlns:xm="http://schemas.microsoft.com/office/excel/2006/main">
          <x14:cfRule type="dataBar" id="{93158919-db76-4c16-8372-bc7b46377fa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H56:H62</xm:sqref>
        </x14:conditionalFormatting>
        <x14:conditionalFormatting xmlns:xm="http://schemas.microsoft.com/office/excel/2006/main">
          <x14:cfRule type="dataBar" id="{4960b6b8-35cf-44ea-babd-d75df7c7d3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H63:H69</xm:sqref>
        </x14:conditionalFormatting>
        <x14:conditionalFormatting xmlns:xm="http://schemas.microsoft.com/office/excel/2006/main">
          <x14:cfRule type="dataBar" id="{bcb00b61-8ac5-4457-b3f3-c5a2421eb57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H70:H76</xm:sqref>
        </x14:conditionalFormatting>
        <x14:conditionalFormatting xmlns:xm="http://schemas.microsoft.com/office/excel/2006/main">
          <x14:cfRule type="dataBar" id="{a5bc726d-0aaf-4cd6-b729-0d12fa83b3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H77:H83</xm:sqref>
        </x14:conditionalFormatting>
        <x14:conditionalFormatting xmlns:xm="http://schemas.microsoft.com/office/excel/2006/main">
          <x14:cfRule type="dataBar" id="{de6c4517-2c63-470a-afc0-f0dcc1e1fb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H84:H90</xm:sqref>
        </x14:conditionalFormatting>
        <x14:conditionalFormatting xmlns:xm="http://schemas.microsoft.com/office/excel/2006/main">
          <x14:cfRule type="dataBar" id="{d0c0ebc6-c325-43b9-84f8-91b98bd422d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H91:H97</xm:sqref>
        </x14:conditionalFormatting>
        <x14:conditionalFormatting xmlns:xm="http://schemas.microsoft.com/office/excel/2006/main">
          <x14:cfRule type="dataBar" id="{d23d7ecf-3991-49ba-bac6-a9f3a1eb56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H98:H104</xm:sqref>
        </x14:conditionalFormatting>
        <x14:conditionalFormatting xmlns:xm="http://schemas.microsoft.com/office/excel/2006/main">
          <x14:cfRule type="dataBar" id="{f6095192-1eea-467c-852a-7b244fdcc0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H105:H111</xm:sqref>
        </x14:conditionalFormatting>
        <x14:conditionalFormatting xmlns:xm="http://schemas.microsoft.com/office/excel/2006/main">
          <x14:cfRule type="dataBar" id="{dff1b2ce-037d-46b6-85c5-4488b0264b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H112:H118</xm:sqref>
        </x14:conditionalFormatting>
        <x14:conditionalFormatting xmlns:xm="http://schemas.microsoft.com/office/excel/2006/main">
          <x14:cfRule type="dataBar" id="{fa4605f6-ca06-49da-97ff-c17c5989823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H119:H125</xm:sqref>
        </x14:conditionalFormatting>
        <x14:conditionalFormatting xmlns:xm="http://schemas.microsoft.com/office/excel/2006/main">
          <x14:cfRule type="dataBar" id="{2df6fe19-cdd9-4562-8977-27a36df4a8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H126:H132</xm:sqref>
        </x14:conditionalFormatting>
        <x14:conditionalFormatting xmlns:xm="http://schemas.microsoft.com/office/excel/2006/main">
          <x14:cfRule type="dataBar" id="{65268db4-5399-4661-971c-65a629e35ca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H133:H139</xm:sqref>
        </x14:conditionalFormatting>
        <x14:conditionalFormatting xmlns:xm="http://schemas.microsoft.com/office/excel/2006/main">
          <x14:cfRule type="dataBar" id="{1905aef8-b30c-4e64-9b51-cfb5c844ab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H140:H146</xm:sqref>
        </x14:conditionalFormatting>
        <x14:conditionalFormatting xmlns:xm="http://schemas.microsoft.com/office/excel/2006/main">
          <x14:cfRule type="dataBar" id="{ffb6439c-d6f8-422f-88c6-bc178c5513d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H147:H153</xm:sqref>
        </x14:conditionalFormatting>
        <x14:conditionalFormatting xmlns:xm="http://schemas.microsoft.com/office/excel/2006/main">
          <x14:cfRule type="dataBar" id="{4c7aa85d-0f27-4e68-844e-b20d05a3f87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H154:H160</xm:sqref>
        </x14:conditionalFormatting>
        <x14:conditionalFormatting xmlns:xm="http://schemas.microsoft.com/office/excel/2006/main">
          <x14:cfRule type="dataBar" id="{32e16778-6e6d-40e1-8445-6bf467b5a7c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H161:H167</xm:sqref>
        </x14:conditionalFormatting>
        <x14:conditionalFormatting xmlns:xm="http://schemas.microsoft.com/office/excel/2006/main">
          <x14:cfRule type="dataBar" id="{c1cee6d7-c675-4290-a89b-ede180c6470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H168:H174</xm:sqref>
        </x14:conditionalFormatting>
        <x14:conditionalFormatting xmlns:xm="http://schemas.microsoft.com/office/excel/2006/main">
          <x14:cfRule type="dataBar" id="{53044b42-57dd-44ff-be8a-53650396685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H175:H181</xm:sqref>
        </x14:conditionalFormatting>
        <x14:conditionalFormatting xmlns:xm="http://schemas.microsoft.com/office/excel/2006/main">
          <x14:cfRule type="dataBar" id="{dc03f5b9-65de-4997-8878-f49b46ba872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H182:H188</xm:sqref>
        </x14:conditionalFormatting>
        <x14:conditionalFormatting xmlns:xm="http://schemas.microsoft.com/office/excel/2006/main">
          <x14:cfRule type="dataBar" id="{0b14e2cc-2c7d-4992-9a6a-a745038b19f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H189:H195</xm:sqref>
        </x14:conditionalFormatting>
        <x14:conditionalFormatting xmlns:xm="http://schemas.microsoft.com/office/excel/2006/main">
          <x14:cfRule type="dataBar" id="{30ec7c73-03ea-4d57-98d4-68256736bb5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H196:H202</xm:sqref>
        </x14:conditionalFormatting>
        <x14:conditionalFormatting xmlns:xm="http://schemas.microsoft.com/office/excel/2006/main">
          <x14:cfRule type="dataBar" id="{e4b41856-60d9-44ba-85bf-177937180a8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H203:H209</xm:sqref>
        </x14:conditionalFormatting>
        <x14:conditionalFormatting xmlns:xm="http://schemas.microsoft.com/office/excel/2006/main">
          <x14:cfRule type="dataBar" id="{b6a9e6a9-2911-4285-9562-d03266a6ab1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H210:H216</xm:sqref>
        </x14:conditionalFormatting>
        <x14:conditionalFormatting xmlns:xm="http://schemas.microsoft.com/office/excel/2006/main">
          <x14:cfRule type="dataBar" id="{d5d005cb-4aa2-44e0-924c-70e528d787d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H217:H223</xm:sqref>
        </x14:conditionalFormatting>
        <x14:conditionalFormatting xmlns:xm="http://schemas.microsoft.com/office/excel/2006/main">
          <x14:cfRule type="dataBar" id="{5a7b3345-68f9-4248-90b2-f4aef000178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H224:H230</xm:sqref>
        </x14:conditionalFormatting>
        <x14:conditionalFormatting xmlns:xm="http://schemas.microsoft.com/office/excel/2006/main">
          <x14:cfRule type="dataBar" id="{23053456-8c63-4cc7-bc59-80fc4352a56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H231:H237</xm:sqref>
        </x14:conditionalFormatting>
        <x14:conditionalFormatting xmlns:xm="http://schemas.microsoft.com/office/excel/2006/main">
          <x14:cfRule type="dataBar" id="{84a8ecab-5a1a-4ea0-9e0c-434946a71db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H238:H244</xm:sqref>
        </x14:conditionalFormatting>
        <x14:conditionalFormatting xmlns:xm="http://schemas.microsoft.com/office/excel/2006/main">
          <x14:cfRule type="dataBar" id="{8489a8f9-c190-43c1-a7d6-e5dc5f33544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H245:H251</xm:sqref>
        </x14:conditionalFormatting>
        <x14:conditionalFormatting xmlns:xm="http://schemas.microsoft.com/office/excel/2006/main">
          <x14:cfRule type="dataBar" id="{973620d3-2987-4594-b28f-f291b2efe85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H252:H258</xm:sqref>
        </x14:conditionalFormatting>
        <x14:conditionalFormatting xmlns:xm="http://schemas.microsoft.com/office/excel/2006/main">
          <x14:cfRule type="dataBar" id="{69cab708-d838-4ea2-b396-ad10e030811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H259:H265</xm:sqref>
        </x14:conditionalFormatting>
        <x14:conditionalFormatting xmlns:xm="http://schemas.microsoft.com/office/excel/2006/main">
          <x14:cfRule type="dataBar" id="{60f786bf-26aa-428a-b48b-0bb571941ba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H266:H272</xm:sqref>
        </x14:conditionalFormatting>
        <x14:conditionalFormatting xmlns:xm="http://schemas.microsoft.com/office/excel/2006/main">
          <x14:cfRule type="dataBar" id="{818f3352-a9be-42c2-9caf-8b974f9cf4c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H273:H279</xm:sqref>
        </x14:conditionalFormatting>
        <x14:conditionalFormatting xmlns:xm="http://schemas.microsoft.com/office/excel/2006/main">
          <x14:cfRule type="dataBar" id="{5ad69e5f-d9fc-4ce4-95ab-82ef5434d5f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H280:H286</xm:sqref>
        </x14:conditionalFormatting>
        <x14:conditionalFormatting xmlns:xm="http://schemas.microsoft.com/office/excel/2006/main">
          <x14:cfRule type="dataBar" id="{fda5a480-9791-455d-abd3-9900fb871b8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H287:H293</xm:sqref>
        </x14:conditionalFormatting>
        <x14:conditionalFormatting xmlns:xm="http://schemas.microsoft.com/office/excel/2006/main">
          <x14:cfRule type="dataBar" id="{5f2a4d7e-fe89-4af8-a208-9213c79ffe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H294:H300</xm:sqref>
        </x14:conditionalFormatting>
        <x14:conditionalFormatting xmlns:xm="http://schemas.microsoft.com/office/excel/2006/main">
          <x14:cfRule type="dataBar" id="{d17d8d30-8e05-4a53-9e19-2514b9c11b0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H301:H306</xm:sqref>
        </x14:conditionalFormatting>
        <x14:conditionalFormatting xmlns:xm="http://schemas.microsoft.com/office/excel/2006/main">
          <x14:cfRule type="dataBar" id="{6ae77c32-b63a-425f-bcab-03cb630f3b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H307:H308</xm:sqref>
        </x14:conditionalFormatting>
        <x14:conditionalFormatting xmlns:xm="http://schemas.microsoft.com/office/excel/2006/main">
          <x14:cfRule type="dataBar" id="{462297a4-3786-4c2f-8689-9da3d2e697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H309:H310</xm:sqref>
        </x14:conditionalFormatting>
        <x14:conditionalFormatting xmlns:xm="http://schemas.microsoft.com/office/excel/2006/main">
          <x14:cfRule type="dataBar" id="{182d2d36-87ee-4eeb-9d51-dda2c4124f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H311:H312</xm:sqref>
        </x14:conditionalFormatting>
        <x14:conditionalFormatting xmlns:xm="http://schemas.microsoft.com/office/excel/2006/main">
          <x14:cfRule type="dataBar" id="{83112387-c47a-459c-b672-212045742dc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H313:H314</xm:sqref>
        </x14:conditionalFormatting>
        <x14:conditionalFormatting xmlns:xm="http://schemas.microsoft.com/office/excel/2006/main">
          <x14:cfRule type="dataBar" id="{54a9d71f-d9e3-4bf2-afa8-d72a59927d7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H315:H316</xm:sqref>
        </x14:conditionalFormatting>
        <x14:conditionalFormatting xmlns:xm="http://schemas.microsoft.com/office/excel/2006/main">
          <x14:cfRule type="dataBar" id="{684ea792-1a10-4695-aa55-62dfe84082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H317:H318</xm:sqref>
        </x14:conditionalFormatting>
        <x14:conditionalFormatting xmlns:xm="http://schemas.microsoft.com/office/excel/2006/main">
          <x14:cfRule type="dataBar" id="{de938c6c-1798-4f9a-ae9f-97575b2ce7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H319:H320</xm:sqref>
        </x14:conditionalFormatting>
        <x14:conditionalFormatting xmlns:xm="http://schemas.microsoft.com/office/excel/2006/main">
          <x14:cfRule type="dataBar" id="{1cfe3767-6d29-48fa-aab5-5c968b06087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H321:H322</xm:sqref>
        </x14:conditionalFormatting>
        <x14:conditionalFormatting xmlns:xm="http://schemas.microsoft.com/office/excel/2006/main">
          <x14:cfRule type="dataBar" id="{7d26d427-0bff-4d02-931b-04f28dee844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H323:H324</xm:sqref>
        </x14:conditionalFormatting>
        <x14:conditionalFormatting xmlns:xm="http://schemas.microsoft.com/office/excel/2006/main">
          <x14:cfRule type="dataBar" id="{eb7460f7-3dd8-4b82-984d-710c0e40896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H325:H326</xm:sqref>
        </x14:conditionalFormatting>
        <x14:conditionalFormatting xmlns:xm="http://schemas.microsoft.com/office/excel/2006/main">
          <x14:cfRule type="dataBar" id="{13bcdc73-153d-4b4c-baaa-c6a125e47c2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H327:H328</xm:sqref>
        </x14:conditionalFormatting>
        <x14:conditionalFormatting xmlns:xm="http://schemas.microsoft.com/office/excel/2006/main">
          <x14:cfRule type="dataBar" id="{d2449786-36bb-4ea6-84da-b7ff84c762f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H329:H330</xm:sqref>
        </x14:conditionalFormatting>
        <x14:conditionalFormatting xmlns:xm="http://schemas.microsoft.com/office/excel/2006/main">
          <x14:cfRule type="dataBar" id="{242cc857-9666-432b-9ca0-2dba97ad529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H331:H332</xm:sqref>
        </x14:conditionalFormatting>
        <x14:conditionalFormatting xmlns:xm="http://schemas.microsoft.com/office/excel/2006/main">
          <x14:cfRule type="dataBar" id="{b8de94e8-067b-417b-96b0-ae17eb1542d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H333:H334</xm:sqref>
        </x14:conditionalFormatting>
        <x14:conditionalFormatting xmlns:xm="http://schemas.microsoft.com/office/excel/2006/main">
          <x14:cfRule type="dataBar" id="{a37ddf48-8e6b-498a-bbe6-7fdf2258060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H335:H336</xm:sqref>
        </x14:conditionalFormatting>
        <x14:conditionalFormatting xmlns:xm="http://schemas.microsoft.com/office/excel/2006/main">
          <x14:cfRule type="dataBar" id="{c34bef74-27a5-4ec9-b5de-4d8d563b9a0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H337:H338</xm:sqref>
        </x14:conditionalFormatting>
        <x14:conditionalFormatting xmlns:xm="http://schemas.microsoft.com/office/excel/2006/main">
          <x14:cfRule type="dataBar" id="{3983b177-dfad-4d23-8b33-2c913027f6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H339:H340</xm:sqref>
        </x14:conditionalFormatting>
        <x14:conditionalFormatting xmlns:xm="http://schemas.microsoft.com/office/excel/2006/main">
          <x14:cfRule type="dataBar" id="{be1cd3d1-ecd4-4103-a4f3-29d72e25a3f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H341:H342</xm:sqref>
        </x14:conditionalFormatting>
        <x14:conditionalFormatting xmlns:xm="http://schemas.microsoft.com/office/excel/2006/main">
          <x14:cfRule type="dataBar" id="{be7833c2-022a-4988-9c89-87180c0179d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H343:H344</xm:sqref>
        </x14:conditionalFormatting>
        <x14:conditionalFormatting xmlns:xm="http://schemas.microsoft.com/office/excel/2006/main">
          <x14:cfRule type="dataBar" id="{1f88e52e-ac6d-4962-923c-69d98c9b14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H345:H346</xm:sqref>
        </x14:conditionalFormatting>
        <x14:conditionalFormatting xmlns:xm="http://schemas.microsoft.com/office/excel/2006/main">
          <x14:cfRule type="dataBar" id="{5d339e81-b7df-4c77-924f-2a37e65dba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H347:H348</xm:sqref>
        </x14:conditionalFormatting>
        <x14:conditionalFormatting xmlns:xm="http://schemas.microsoft.com/office/excel/2006/main">
          <x14:cfRule type="dataBar" id="{704024c0-e805-4cbe-b835-85196cc02a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H349:H350</xm:sqref>
        </x14:conditionalFormatting>
        <x14:conditionalFormatting xmlns:xm="http://schemas.microsoft.com/office/excel/2006/main">
          <x14:cfRule type="dataBar" id="{19fd94bb-e331-464c-99a7-2a37c8c1f41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H351:H352</xm:sqref>
        </x14:conditionalFormatting>
        <x14:conditionalFormatting xmlns:xm="http://schemas.microsoft.com/office/excel/2006/main">
          <x14:cfRule type="dataBar" id="{70cc0253-446f-4c02-967e-b21d3e900e6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H353:H354</xm:sqref>
        </x14:conditionalFormatting>
        <x14:conditionalFormatting xmlns:xm="http://schemas.microsoft.com/office/excel/2006/main">
          <x14:cfRule type="dataBar" id="{d6b82e8d-2074-4792-9d01-6021abc7738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H355:H356</xm:sqref>
        </x14:conditionalFormatting>
        <x14:conditionalFormatting xmlns:xm="http://schemas.microsoft.com/office/excel/2006/main">
          <x14:cfRule type="dataBar" id="{b000b477-d4f1-4d16-adcc-f26b94b48cf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H357:H358</xm:sqref>
        </x14:conditionalFormatting>
        <x14:conditionalFormatting xmlns:xm="http://schemas.microsoft.com/office/excel/2006/main">
          <x14:cfRule type="dataBar" id="{e7652dda-9104-4a5c-8872-2704e2f03f0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H359:H360</xm:sqref>
        </x14:conditionalFormatting>
        <x14:conditionalFormatting xmlns:xm="http://schemas.microsoft.com/office/excel/2006/main">
          <x14:cfRule type="dataBar" id="{96e8d7b9-2acb-40ac-8eb7-1a1315c0d71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H361:H362</xm:sqref>
        </x14:conditionalFormatting>
        <x14:conditionalFormatting xmlns:xm="http://schemas.microsoft.com/office/excel/2006/main">
          <x14:cfRule type="dataBar" id="{4571a002-d560-4d67-9de9-ca6d5f4f1d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H363:H364</xm:sqref>
        </x14:conditionalFormatting>
        <x14:conditionalFormatting xmlns:xm="http://schemas.microsoft.com/office/excel/2006/main">
          <x14:cfRule type="dataBar" id="{f8a2259c-e9b1-4f4b-802c-13372af4082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H365:H366</xm:sqref>
        </x14:conditionalFormatting>
        <x14:conditionalFormatting xmlns:xm="http://schemas.microsoft.com/office/excel/2006/main">
          <x14:cfRule type="dataBar" id="{7ae6b4f6-360b-462f-84dc-00e664e5d94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H367:H368</xm:sqref>
        </x14:conditionalFormatting>
        <x14:conditionalFormatting xmlns:xm="http://schemas.microsoft.com/office/excel/2006/main">
          <x14:cfRule type="dataBar" id="{bb12afc9-1c6e-4d16-8558-c2db3788a5b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H369:H370</xm:sqref>
        </x14:conditionalFormatting>
        <x14:conditionalFormatting xmlns:xm="http://schemas.microsoft.com/office/excel/2006/main">
          <x14:cfRule type="dataBar" id="{7eb098c8-1da6-4e8e-947c-fb027ee2053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H371:H372</xm:sqref>
        </x14:conditionalFormatting>
        <x14:conditionalFormatting xmlns:xm="http://schemas.microsoft.com/office/excel/2006/main">
          <x14:cfRule type="dataBar" id="{d2adb2f9-0d31-4175-8d1f-a1146b68617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E24:E34 E7:E22</xm:sqref>
        </x14:conditionalFormatting>
        <x14:conditionalFormatting xmlns:xm="http://schemas.microsoft.com/office/excel/2006/main">
          <x14:cfRule type="dataBar" id="{f09d484f-a2f5-4886-bc07-669a7423643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E24:F34 E7:F22</xm:sqref>
        </x14:conditionalFormatting>
        <x14:conditionalFormatting xmlns:xm="http://schemas.microsoft.com/office/excel/2006/main">
          <x14:cfRule type="dataBar" id="{dd8d2ee5-f955-44ac-b778-a09b85abc5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F24:F34 F7:F22</xm:sqref>
        </x14:conditionalFormatting>
        <x14:conditionalFormatting xmlns:xm="http://schemas.microsoft.com/office/excel/2006/main">
          <x14:cfRule type="dataBar" id="{b0cf5548-eb1a-4b29-a0ee-7384c20147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G24 G7:G21</xm:sqref>
        </x14:conditionalFormatting>
        <x14:conditionalFormatting xmlns:xm="http://schemas.microsoft.com/office/excel/2006/main">
          <x14:cfRule type="dataBar" id="{d3a68cbb-9266-4679-84c4-dd11592f0f9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fa5048e-dfc6-42fa-9237-8f223d0b255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G24:G34 G7:G22</xm:sqref>
        </x14:conditionalFormatting>
        <x14:conditionalFormatting xmlns:xm="http://schemas.microsoft.com/office/excel/2006/main">
          <x14:cfRule type="dataBar" id="{17e0abe1-79dc-4998-b882-ae59b773e55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H24 H7:H21</xm:sqref>
        </x14:conditionalFormatting>
        <x14:conditionalFormatting xmlns:xm="http://schemas.microsoft.com/office/excel/2006/main">
          <x14:cfRule type="dataBar" id="{2ad9621e-3e40-4153-9aa5-492fbff7d2b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H24:H34 H7:H22</xm:sqref>
        </x14:conditionalFormatting>
        <x14:conditionalFormatting xmlns:xm="http://schemas.microsoft.com/office/excel/2006/main">
          <x14:cfRule type="dataBar" id="{6a0feb89-1892-43ad-b14b-9a8ce598f1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E35:F41</xm:sqref>
        </x14:conditionalFormatting>
        <x14:conditionalFormatting xmlns:xm="http://schemas.microsoft.com/office/excel/2006/main">
          <x14:cfRule type="dataBar" id="{c35566d5-0d89-4554-90c6-7528147ddc9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E42:F48</xm:sqref>
        </x14:conditionalFormatting>
        <x14:conditionalFormatting xmlns:xm="http://schemas.microsoft.com/office/excel/2006/main">
          <x14:cfRule type="dataBar" id="{690f42c4-00be-4b0c-9155-6ccf66050e9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E49:F55</xm:sqref>
        </x14:conditionalFormatting>
        <x14:conditionalFormatting xmlns:xm="http://schemas.microsoft.com/office/excel/2006/main">
          <x14:cfRule type="dataBar" id="{7710b1e9-9cbd-4ea9-a663-9fb8ed5e9d7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E56:F62</xm:sqref>
        </x14:conditionalFormatting>
        <x14:conditionalFormatting xmlns:xm="http://schemas.microsoft.com/office/excel/2006/main">
          <x14:cfRule type="dataBar" id="{5c8a4288-76c5-49cc-ac52-11a345ce89f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E63:F69</xm:sqref>
        </x14:conditionalFormatting>
        <x14:conditionalFormatting xmlns:xm="http://schemas.microsoft.com/office/excel/2006/main">
          <x14:cfRule type="dataBar" id="{5cc49182-245f-49b4-bbd5-e66cb033190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E70:F76</xm:sqref>
        </x14:conditionalFormatting>
        <x14:conditionalFormatting xmlns:xm="http://schemas.microsoft.com/office/excel/2006/main">
          <x14:cfRule type="dataBar" id="{790ad422-3489-4d8c-972f-94e23b13ef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E77:F83</xm:sqref>
        </x14:conditionalFormatting>
        <x14:conditionalFormatting xmlns:xm="http://schemas.microsoft.com/office/excel/2006/main">
          <x14:cfRule type="dataBar" id="{863b1ed6-e487-44d3-bb5f-7b48c059064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E84:F90</xm:sqref>
        </x14:conditionalFormatting>
        <x14:conditionalFormatting xmlns:xm="http://schemas.microsoft.com/office/excel/2006/main">
          <x14:cfRule type="dataBar" id="{df54851f-66e2-4c18-a9d3-1903068d4b1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E91:F97</xm:sqref>
        </x14:conditionalFormatting>
        <x14:conditionalFormatting xmlns:xm="http://schemas.microsoft.com/office/excel/2006/main">
          <x14:cfRule type="dataBar" id="{7fb5a82b-5462-4b78-85ff-e9c569a2c05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E98:F104</xm:sqref>
        </x14:conditionalFormatting>
        <x14:conditionalFormatting xmlns:xm="http://schemas.microsoft.com/office/excel/2006/main">
          <x14:cfRule type="dataBar" id="{f9cce5fb-56ba-437d-9c70-a226ed741d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E105:F111</xm:sqref>
        </x14:conditionalFormatting>
        <x14:conditionalFormatting xmlns:xm="http://schemas.microsoft.com/office/excel/2006/main">
          <x14:cfRule type="dataBar" id="{817f3c3b-bfb9-4ebc-8a02-14e9040496e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E112:F118</xm:sqref>
        </x14:conditionalFormatting>
        <x14:conditionalFormatting xmlns:xm="http://schemas.microsoft.com/office/excel/2006/main">
          <x14:cfRule type="dataBar" id="{71c8f801-3f73-421b-9b81-fdc59f7f74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E119:F125</xm:sqref>
        </x14:conditionalFormatting>
        <x14:conditionalFormatting xmlns:xm="http://schemas.microsoft.com/office/excel/2006/main">
          <x14:cfRule type="dataBar" id="{37de43ad-4f9a-46f7-93a9-f39cd68eac7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E126:F132</xm:sqref>
        </x14:conditionalFormatting>
        <x14:conditionalFormatting xmlns:xm="http://schemas.microsoft.com/office/excel/2006/main">
          <x14:cfRule type="dataBar" id="{f70f73f3-a45b-4f9f-b2b4-4d332bccecc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E133:F139</xm:sqref>
        </x14:conditionalFormatting>
        <x14:conditionalFormatting xmlns:xm="http://schemas.microsoft.com/office/excel/2006/main">
          <x14:cfRule type="dataBar" id="{65d0f3b2-4cd9-45c6-8e75-e76c2dc86e5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E140:F146</xm:sqref>
        </x14:conditionalFormatting>
        <x14:conditionalFormatting xmlns:xm="http://schemas.microsoft.com/office/excel/2006/main">
          <x14:cfRule type="dataBar" id="{9e4cb6b7-d20d-43ac-adb1-d142b3c7827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E147:F153</xm:sqref>
        </x14:conditionalFormatting>
        <x14:conditionalFormatting xmlns:xm="http://schemas.microsoft.com/office/excel/2006/main">
          <x14:cfRule type="dataBar" id="{14dd86d2-1190-4273-aaec-3036a368e6f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E154:F160</xm:sqref>
        </x14:conditionalFormatting>
        <x14:conditionalFormatting xmlns:xm="http://schemas.microsoft.com/office/excel/2006/main">
          <x14:cfRule type="dataBar" id="{046042a1-8255-4d3e-b588-d55ddad1b52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E161:F167</xm:sqref>
        </x14:conditionalFormatting>
        <x14:conditionalFormatting xmlns:xm="http://schemas.microsoft.com/office/excel/2006/main">
          <x14:cfRule type="dataBar" id="{dfc60726-eb23-42e6-9e71-2d2b271c5d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E168:F174</xm:sqref>
        </x14:conditionalFormatting>
        <x14:conditionalFormatting xmlns:xm="http://schemas.microsoft.com/office/excel/2006/main">
          <x14:cfRule type="dataBar" id="{a8749b0f-bc8b-4848-89d1-7761ae80845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E175:F181</xm:sqref>
        </x14:conditionalFormatting>
        <x14:conditionalFormatting xmlns:xm="http://schemas.microsoft.com/office/excel/2006/main">
          <x14:cfRule type="dataBar" id="{3a8c78dc-c276-48fd-952e-86983e72f35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E182:F188</xm:sqref>
        </x14:conditionalFormatting>
        <x14:conditionalFormatting xmlns:xm="http://schemas.microsoft.com/office/excel/2006/main">
          <x14:cfRule type="dataBar" id="{e3440e91-a03a-4a67-aa07-5efd285ac91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E189:F195</xm:sqref>
        </x14:conditionalFormatting>
        <x14:conditionalFormatting xmlns:xm="http://schemas.microsoft.com/office/excel/2006/main">
          <x14:cfRule type="dataBar" id="{32404884-da2d-4773-aefa-6647433b761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E196:F202</xm:sqref>
        </x14:conditionalFormatting>
        <x14:conditionalFormatting xmlns:xm="http://schemas.microsoft.com/office/excel/2006/main">
          <x14:cfRule type="dataBar" id="{a7529f73-b502-4c4d-86d3-8f008f82502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E203:F209</xm:sqref>
        </x14:conditionalFormatting>
        <x14:conditionalFormatting xmlns:xm="http://schemas.microsoft.com/office/excel/2006/main">
          <x14:cfRule type="dataBar" id="{4c849a48-381e-428b-a559-0fd530850af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E210:F216</xm:sqref>
        </x14:conditionalFormatting>
        <x14:conditionalFormatting xmlns:xm="http://schemas.microsoft.com/office/excel/2006/main">
          <x14:cfRule type="dataBar" id="{822b67a2-1981-420b-bfd5-30e97c85f9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E217:F223</xm:sqref>
        </x14:conditionalFormatting>
        <x14:conditionalFormatting xmlns:xm="http://schemas.microsoft.com/office/excel/2006/main">
          <x14:cfRule type="dataBar" id="{927c3b61-3594-4600-9699-6767a0ca7f1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E224:F230</xm:sqref>
        </x14:conditionalFormatting>
        <x14:conditionalFormatting xmlns:xm="http://schemas.microsoft.com/office/excel/2006/main">
          <x14:cfRule type="dataBar" id="{9b9fa53c-97a7-47e4-9ec8-e562e194af2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E231:F237</xm:sqref>
        </x14:conditionalFormatting>
        <x14:conditionalFormatting xmlns:xm="http://schemas.microsoft.com/office/excel/2006/main">
          <x14:cfRule type="dataBar" id="{fb2cdb9a-79ab-4c6b-90d6-769f7e86929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E238:F244</xm:sqref>
        </x14:conditionalFormatting>
        <x14:conditionalFormatting xmlns:xm="http://schemas.microsoft.com/office/excel/2006/main">
          <x14:cfRule type="dataBar" id="{e0f472af-b396-4e12-a93d-41f59a095d0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E245:F251</xm:sqref>
        </x14:conditionalFormatting>
        <x14:conditionalFormatting xmlns:xm="http://schemas.microsoft.com/office/excel/2006/main">
          <x14:cfRule type="dataBar" id="{4472c845-a1e9-4ebc-aba7-78b7055307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E252:F258</xm:sqref>
        </x14:conditionalFormatting>
        <x14:conditionalFormatting xmlns:xm="http://schemas.microsoft.com/office/excel/2006/main">
          <x14:cfRule type="dataBar" id="{72c3e1ed-b968-4361-b110-f7829c0e30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E259:F265</xm:sqref>
        </x14:conditionalFormatting>
        <x14:conditionalFormatting xmlns:xm="http://schemas.microsoft.com/office/excel/2006/main">
          <x14:cfRule type="dataBar" id="{1124306d-72f3-45fe-a5d4-76625fa4666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E266:F272</xm:sqref>
        </x14:conditionalFormatting>
        <x14:conditionalFormatting xmlns:xm="http://schemas.microsoft.com/office/excel/2006/main">
          <x14:cfRule type="dataBar" id="{ccf2bedb-1213-43cb-97fb-a9a1a7e93ba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E273:F279</xm:sqref>
        </x14:conditionalFormatting>
        <x14:conditionalFormatting xmlns:xm="http://schemas.microsoft.com/office/excel/2006/main">
          <x14:cfRule type="dataBar" id="{4fb00fec-f2ff-41de-885b-16d1d0e37f0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E280:F286</xm:sqref>
        </x14:conditionalFormatting>
        <x14:conditionalFormatting xmlns:xm="http://schemas.microsoft.com/office/excel/2006/main">
          <x14:cfRule type="dataBar" id="{d2975b1b-e746-490b-87a7-57d110d6760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E287:F293</xm:sqref>
        </x14:conditionalFormatting>
        <x14:conditionalFormatting xmlns:xm="http://schemas.microsoft.com/office/excel/2006/main">
          <x14:cfRule type="dataBar" id="{631ce4ac-54ed-427f-a216-b230255f03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E294:F300</xm:sqref>
        </x14:conditionalFormatting>
        <x14:conditionalFormatting xmlns:xm="http://schemas.microsoft.com/office/excel/2006/main">
          <x14:cfRule type="dataBar" id="{1609d493-664a-40d7-b27a-2092bf3d67c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E301:F306</xm:sqref>
        </x14:conditionalFormatting>
        <x14:conditionalFormatting xmlns:xm="http://schemas.microsoft.com/office/excel/2006/main">
          <x14:cfRule type="dataBar" id="{e10c92c9-7ffa-44ec-8f8a-c3bf676b4c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E307:F308</xm:sqref>
        </x14:conditionalFormatting>
        <x14:conditionalFormatting xmlns:xm="http://schemas.microsoft.com/office/excel/2006/main">
          <x14:cfRule type="dataBar" id="{5ec5cbb2-3910-452a-a1fe-be800d9ee7e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E309:F310</xm:sqref>
        </x14:conditionalFormatting>
        <x14:conditionalFormatting xmlns:xm="http://schemas.microsoft.com/office/excel/2006/main">
          <x14:cfRule type="dataBar" id="{1b67dd74-dd91-4e9b-abd8-7cb9a509b2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E311:F312</xm:sqref>
        </x14:conditionalFormatting>
        <x14:conditionalFormatting xmlns:xm="http://schemas.microsoft.com/office/excel/2006/main">
          <x14:cfRule type="dataBar" id="{2ea73b6e-b441-4f1c-9ee9-636a4a4da2f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E313:F314</xm:sqref>
        </x14:conditionalFormatting>
        <x14:conditionalFormatting xmlns:xm="http://schemas.microsoft.com/office/excel/2006/main">
          <x14:cfRule type="dataBar" id="{4b5bb52f-cdda-4014-a2f6-ce053583b9b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E315:F316</xm:sqref>
        </x14:conditionalFormatting>
        <x14:conditionalFormatting xmlns:xm="http://schemas.microsoft.com/office/excel/2006/main">
          <x14:cfRule type="dataBar" id="{515c02b3-e931-41ed-901e-2fc62cbe43b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E317:F318</xm:sqref>
        </x14:conditionalFormatting>
        <x14:conditionalFormatting xmlns:xm="http://schemas.microsoft.com/office/excel/2006/main">
          <x14:cfRule type="dataBar" id="{fffa08ce-15c4-4912-80ab-8fc34656b34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E319:F320</xm:sqref>
        </x14:conditionalFormatting>
        <x14:conditionalFormatting xmlns:xm="http://schemas.microsoft.com/office/excel/2006/main">
          <x14:cfRule type="dataBar" id="{b812825b-edd4-40a9-b666-6a94d185439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E321:F322</xm:sqref>
        </x14:conditionalFormatting>
        <x14:conditionalFormatting xmlns:xm="http://schemas.microsoft.com/office/excel/2006/main">
          <x14:cfRule type="dataBar" id="{e2ff4047-668d-497b-8e7e-8010ef27162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E323:F324</xm:sqref>
        </x14:conditionalFormatting>
        <x14:conditionalFormatting xmlns:xm="http://schemas.microsoft.com/office/excel/2006/main">
          <x14:cfRule type="dataBar" id="{d7435b35-ab33-44d1-b20a-a82ae20fb8e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E325:F326</xm:sqref>
        </x14:conditionalFormatting>
        <x14:conditionalFormatting xmlns:xm="http://schemas.microsoft.com/office/excel/2006/main">
          <x14:cfRule type="dataBar" id="{851e2e28-2d62-4245-a183-8b839ed5b30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E327:F328</xm:sqref>
        </x14:conditionalFormatting>
        <x14:conditionalFormatting xmlns:xm="http://schemas.microsoft.com/office/excel/2006/main">
          <x14:cfRule type="dataBar" id="{00930a0a-018c-4577-acbc-7894a4432f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E329:F330</xm:sqref>
        </x14:conditionalFormatting>
        <x14:conditionalFormatting xmlns:xm="http://schemas.microsoft.com/office/excel/2006/main">
          <x14:cfRule type="dataBar" id="{edf6b4c3-768e-4a08-9662-587e5d4e76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E331:F332</xm:sqref>
        </x14:conditionalFormatting>
        <x14:conditionalFormatting xmlns:xm="http://schemas.microsoft.com/office/excel/2006/main">
          <x14:cfRule type="dataBar" id="{54c3bfbc-3247-4f8a-b8ce-03d9621ee6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E333:F334</xm:sqref>
        </x14:conditionalFormatting>
        <x14:conditionalFormatting xmlns:xm="http://schemas.microsoft.com/office/excel/2006/main">
          <x14:cfRule type="dataBar" id="{81aecdae-7899-4d4e-b866-467f1aea745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E335:F336</xm:sqref>
        </x14:conditionalFormatting>
        <x14:conditionalFormatting xmlns:xm="http://schemas.microsoft.com/office/excel/2006/main">
          <x14:cfRule type="dataBar" id="{932a50d1-f9ed-479f-ac03-5a41b22aa14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E337:F338</xm:sqref>
        </x14:conditionalFormatting>
        <x14:conditionalFormatting xmlns:xm="http://schemas.microsoft.com/office/excel/2006/main">
          <x14:cfRule type="dataBar" id="{515c4426-0bfa-4333-b966-ffc628adbed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E339:F340</xm:sqref>
        </x14:conditionalFormatting>
        <x14:conditionalFormatting xmlns:xm="http://schemas.microsoft.com/office/excel/2006/main">
          <x14:cfRule type="dataBar" id="{521f5e48-9cb1-4141-beca-eb92c164c49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E341:F342</xm:sqref>
        </x14:conditionalFormatting>
        <x14:conditionalFormatting xmlns:xm="http://schemas.microsoft.com/office/excel/2006/main">
          <x14:cfRule type="dataBar" id="{7011d05f-bd33-4c6d-8db3-71e2c7eb635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E343:F344</xm:sqref>
        </x14:conditionalFormatting>
        <x14:conditionalFormatting xmlns:xm="http://schemas.microsoft.com/office/excel/2006/main">
          <x14:cfRule type="dataBar" id="{109a3c70-9bb1-4232-9376-9b9b0d48c9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E345:F346</xm:sqref>
        </x14:conditionalFormatting>
        <x14:conditionalFormatting xmlns:xm="http://schemas.microsoft.com/office/excel/2006/main">
          <x14:cfRule type="dataBar" id="{c9371a1e-fffe-42f4-a1da-2d092bd328d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E347:F348</xm:sqref>
        </x14:conditionalFormatting>
        <x14:conditionalFormatting xmlns:xm="http://schemas.microsoft.com/office/excel/2006/main">
          <x14:cfRule type="dataBar" id="{4c4758a3-c0d8-4f1a-a36c-15ecbc35900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E349:F350</xm:sqref>
        </x14:conditionalFormatting>
        <x14:conditionalFormatting xmlns:xm="http://schemas.microsoft.com/office/excel/2006/main">
          <x14:cfRule type="dataBar" id="{8ea8e95c-ee69-493c-b178-b31884f6940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E351:F352</xm:sqref>
        </x14:conditionalFormatting>
        <x14:conditionalFormatting xmlns:xm="http://schemas.microsoft.com/office/excel/2006/main">
          <x14:cfRule type="dataBar" id="{49a5e6fe-d943-4047-98fb-a399c8c52e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E353:F354</xm:sqref>
        </x14:conditionalFormatting>
        <x14:conditionalFormatting xmlns:xm="http://schemas.microsoft.com/office/excel/2006/main">
          <x14:cfRule type="dataBar" id="{742acbf5-8caa-42ad-b565-3d21eb621ee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E355:F356</xm:sqref>
        </x14:conditionalFormatting>
        <x14:conditionalFormatting xmlns:xm="http://schemas.microsoft.com/office/excel/2006/main">
          <x14:cfRule type="dataBar" id="{c3e02143-c6e7-4f9b-803d-0fd223424e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E357:F358</xm:sqref>
        </x14:conditionalFormatting>
        <x14:conditionalFormatting xmlns:xm="http://schemas.microsoft.com/office/excel/2006/main">
          <x14:cfRule type="dataBar" id="{06dc9293-eeba-48c7-9c8f-369400f6b51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E359:F360</xm:sqref>
        </x14:conditionalFormatting>
        <x14:conditionalFormatting xmlns:xm="http://schemas.microsoft.com/office/excel/2006/main">
          <x14:cfRule type="dataBar" id="{e9a91e77-3e13-4ca2-8c8d-48ac729d676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E361:F362</xm:sqref>
        </x14:conditionalFormatting>
        <x14:conditionalFormatting xmlns:xm="http://schemas.microsoft.com/office/excel/2006/main">
          <x14:cfRule type="dataBar" id="{0575d062-8f2c-401a-a9c8-2613c6ccfe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E363:F364</xm:sqref>
        </x14:conditionalFormatting>
        <x14:conditionalFormatting xmlns:xm="http://schemas.microsoft.com/office/excel/2006/main">
          <x14:cfRule type="dataBar" id="{390454cd-85e2-4d2d-b7eb-b41e0bc0a5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E365:F366</xm:sqref>
        </x14:conditionalFormatting>
        <x14:conditionalFormatting xmlns:xm="http://schemas.microsoft.com/office/excel/2006/main">
          <x14:cfRule type="dataBar" id="{825bc4d2-fb89-4143-a00e-ea178a73b5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E367:F368</xm:sqref>
        </x14:conditionalFormatting>
        <x14:conditionalFormatting xmlns:xm="http://schemas.microsoft.com/office/excel/2006/main">
          <x14:cfRule type="dataBar" id="{52d30e4a-85f9-4856-be78-de0120a6e5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E369:F370</xm:sqref>
        </x14:conditionalFormatting>
        <x14:conditionalFormatting xmlns:xm="http://schemas.microsoft.com/office/excel/2006/main">
          <x14:cfRule type="dataBar" id="{745e926c-7ab9-4f3c-94e7-d379b0ccdcc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E371:F372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操作记录</vt:lpstr>
      <vt:lpstr>板块强度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2020-01-29T07:31:00Z</dcterms:created>
  <dcterms:modified xsi:type="dcterms:W3CDTF">2021-11-08T09:54:55Z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