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4220" activeTab="1"/>
  </bookViews>
  <sheets>
    <sheet name="操作记录" sheetId="1" r:id="rId1"/>
    <sheet name="板块强度" sheetId="2" r:id="rId2"/>
  </sheets>
  <calcPr calcId="144525"/>
</workbook>
</file>

<file path=xl/sharedStrings.xml><?xml version="1.0" encoding="utf-8"?>
<sst xmlns="http://schemas.openxmlformats.org/spreadsheetml/2006/main" count="664">
  <si>
    <t xml:space="preserve">操作记录               </t>
  </si>
  <si>
    <t>期初</t>
  </si>
  <si>
    <t>期末</t>
  </si>
  <si>
    <t>净利</t>
  </si>
  <si>
    <t>利率</t>
  </si>
  <si>
    <t>代码</t>
  </si>
  <si>
    <t>名称</t>
  </si>
  <si>
    <t>操作日期</t>
  </si>
  <si>
    <t>操作类型</t>
  </si>
  <si>
    <t>价格</t>
  </si>
  <si>
    <t>数量/手</t>
  </si>
  <si>
    <t>金额</t>
  </si>
  <si>
    <t>仓位</t>
  </si>
  <si>
    <t>手续费</t>
  </si>
  <si>
    <t>净利润</t>
  </si>
  <si>
    <t>单利率</t>
  </si>
  <si>
    <t>总利率</t>
  </si>
  <si>
    <t>个股强度</t>
  </si>
  <si>
    <t>板块强度</t>
  </si>
  <si>
    <t>开仓理由</t>
  </si>
  <si>
    <t>清仓理由</t>
  </si>
  <si>
    <t>评价</t>
  </si>
  <si>
    <t>中国平安</t>
  </si>
  <si>
    <t>开仓</t>
  </si>
  <si>
    <t>价格下跌放缓
MACD价格背离</t>
  </si>
  <si>
    <t>日线跌破5日线</t>
  </si>
  <si>
    <t>15M级别上止赢不够果断，造成利润锐减，引以为戒</t>
  </si>
  <si>
    <t>加仓</t>
  </si>
  <si>
    <t>放量上攻</t>
  </si>
  <si>
    <t>15M价格成交量类背驰</t>
  </si>
  <si>
    <t>股息</t>
  </si>
  <si>
    <t>15M级别出现3买</t>
  </si>
  <si>
    <t>减仓</t>
  </si>
  <si>
    <t>15M进入中枢震荡</t>
  </si>
  <si>
    <t xml:space="preserve">一旦出现力度不足就要先撤出来，活着才有战斗力
</t>
  </si>
  <si>
    <t>次级别类背驰</t>
  </si>
  <si>
    <t>清仓</t>
  </si>
  <si>
    <t>上证券商ETF</t>
  </si>
  <si>
    <t>日线3买，MACD回调至0</t>
  </si>
  <si>
    <t>日线3买不成立</t>
  </si>
  <si>
    <t>果敢</t>
  </si>
  <si>
    <t>15M类背驰</t>
  </si>
  <si>
    <t>15M形成3卖</t>
  </si>
  <si>
    <t>有色金属ETF</t>
  </si>
  <si>
    <t>日线3买，120线支撑</t>
  </si>
  <si>
    <t>120日线失守</t>
  </si>
  <si>
    <t>5M3卖</t>
  </si>
  <si>
    <t>清仓还是不够果断，抱有侥幸心理</t>
  </si>
  <si>
    <t>OBV缓步上升</t>
  </si>
  <si>
    <t>5M蝙蝠，类背驰</t>
  </si>
  <si>
    <t>公牛集团</t>
  </si>
  <si>
    <t>日线盘整背驰类2买，OBV放缓</t>
  </si>
  <si>
    <t>15M上涨出现类背驰</t>
  </si>
  <si>
    <t>15M鲨鱼，L1，L2中枢底部，OBV放缓</t>
  </si>
  <si>
    <t>年涨幅</t>
  </si>
  <si>
    <t>月涨幅</t>
  </si>
  <si>
    <t>年较强度</t>
  </si>
  <si>
    <t>月较强度</t>
  </si>
  <si>
    <t>年排名</t>
  </si>
  <si>
    <t>月排名</t>
  </si>
  <si>
    <t>000001</t>
  </si>
  <si>
    <t>上证指数</t>
  </si>
  <si>
    <t>深证成数</t>
  </si>
  <si>
    <t>个股计算位</t>
  </si>
  <si>
    <t>bk0490</t>
  </si>
  <si>
    <t>军工</t>
  </si>
  <si>
    <t>bk0492</t>
  </si>
  <si>
    <t>煤化工</t>
  </si>
  <si>
    <t>bk0493</t>
  </si>
  <si>
    <t>新能源</t>
  </si>
  <si>
    <t>bk0494</t>
  </si>
  <si>
    <t>节能环保</t>
  </si>
  <si>
    <t>bk0498</t>
  </si>
  <si>
    <t>ab股</t>
  </si>
  <si>
    <t>bk0499</t>
  </si>
  <si>
    <t>ah股</t>
  </si>
  <si>
    <t>bk0500</t>
  </si>
  <si>
    <t>hs300_</t>
  </si>
  <si>
    <t>bk0501</t>
  </si>
  <si>
    <t>次新股</t>
  </si>
  <si>
    <t>bk0505</t>
  </si>
  <si>
    <t>中字头</t>
  </si>
  <si>
    <t>bk0506</t>
  </si>
  <si>
    <t>创投</t>
  </si>
  <si>
    <t>bk0509</t>
  </si>
  <si>
    <t>网络游戏</t>
  </si>
  <si>
    <t>bk0511</t>
  </si>
  <si>
    <t>st股</t>
  </si>
  <si>
    <t>bk0512</t>
  </si>
  <si>
    <t>化工原料</t>
  </si>
  <si>
    <t>bk0514</t>
  </si>
  <si>
    <t>参股券商</t>
  </si>
  <si>
    <t>bk0519</t>
  </si>
  <si>
    <t>稀缺资源</t>
  </si>
  <si>
    <t>bk0520</t>
  </si>
  <si>
    <t>社保重仓</t>
  </si>
  <si>
    <t>bk0523</t>
  </si>
  <si>
    <t>新材料</t>
  </si>
  <si>
    <t>bk0524</t>
  </si>
  <si>
    <t>参股期货</t>
  </si>
  <si>
    <t>bk0525</t>
  </si>
  <si>
    <t>参股银行</t>
  </si>
  <si>
    <t>bk0528</t>
  </si>
  <si>
    <t>转债标的</t>
  </si>
  <si>
    <t>bk0534</t>
  </si>
  <si>
    <t>成渝特区</t>
  </si>
  <si>
    <t>bk0535</t>
  </si>
  <si>
    <t>qfii重仓</t>
  </si>
  <si>
    <t>bk0536</t>
  </si>
  <si>
    <t>基金重仓</t>
  </si>
  <si>
    <t>bk0547</t>
  </si>
  <si>
    <t>黄金概念</t>
  </si>
  <si>
    <t>bk0548</t>
  </si>
  <si>
    <t>生物疫苗</t>
  </si>
  <si>
    <t>bk0549</t>
  </si>
  <si>
    <t>深圳特区</t>
  </si>
  <si>
    <t>bk0552</t>
  </si>
  <si>
    <t>机构重仓</t>
  </si>
  <si>
    <t>bk0554</t>
  </si>
  <si>
    <t>物联网</t>
  </si>
  <si>
    <t>bk0556</t>
  </si>
  <si>
    <t>移动支付</t>
  </si>
  <si>
    <t>bk0561</t>
  </si>
  <si>
    <t>基本金属</t>
  </si>
  <si>
    <t>bk0566</t>
  </si>
  <si>
    <t>滨海新区</t>
  </si>
  <si>
    <t>bk0567</t>
  </si>
  <si>
    <t>股权激励</t>
  </si>
  <si>
    <t>bk0568</t>
  </si>
  <si>
    <t>深成500</t>
  </si>
  <si>
    <t>bk0570</t>
  </si>
  <si>
    <t>预亏预减</t>
  </si>
  <si>
    <t>bk0571</t>
  </si>
  <si>
    <t>预盈预增</t>
  </si>
  <si>
    <t>bk0574</t>
  </si>
  <si>
    <t>锂电池</t>
  </si>
  <si>
    <t>bk0577</t>
  </si>
  <si>
    <t>核能核电</t>
  </si>
  <si>
    <t>bk0578</t>
  </si>
  <si>
    <t>稀土永磁</t>
  </si>
  <si>
    <t>bk0579</t>
  </si>
  <si>
    <t>云计算</t>
  </si>
  <si>
    <t>bk0580</t>
  </si>
  <si>
    <t>led</t>
  </si>
  <si>
    <t>bk0581</t>
  </si>
  <si>
    <t>智能电网</t>
  </si>
  <si>
    <t>bk0588</t>
  </si>
  <si>
    <t>太阳能</t>
  </si>
  <si>
    <t>bk0592</t>
  </si>
  <si>
    <t>铁路基建</t>
  </si>
  <si>
    <t>bk0594</t>
  </si>
  <si>
    <t>长江三角</t>
  </si>
  <si>
    <t>bk0595</t>
  </si>
  <si>
    <t>风能</t>
  </si>
  <si>
    <t>bk0596</t>
  </si>
  <si>
    <t>融资融券</t>
  </si>
  <si>
    <t>bk0597</t>
  </si>
  <si>
    <t>水利建设</t>
  </si>
  <si>
    <t>bk0600</t>
  </si>
  <si>
    <t>参股新三板</t>
  </si>
  <si>
    <t>bk0601</t>
  </si>
  <si>
    <t>海工装备</t>
  </si>
  <si>
    <t>bk0603</t>
  </si>
  <si>
    <t>页岩气</t>
  </si>
  <si>
    <t>bk0604</t>
  </si>
  <si>
    <t>参股保险</t>
  </si>
  <si>
    <t>bk0606</t>
  </si>
  <si>
    <t>油气设服</t>
  </si>
  <si>
    <t>bk0610</t>
  </si>
  <si>
    <t>央视50_</t>
  </si>
  <si>
    <t>bk0611</t>
  </si>
  <si>
    <t>上证50_</t>
  </si>
  <si>
    <t>bk0612</t>
  </si>
  <si>
    <t>上证180_</t>
  </si>
  <si>
    <t>bk0614</t>
  </si>
  <si>
    <t>食品安全</t>
  </si>
  <si>
    <t>bk0615</t>
  </si>
  <si>
    <t>中药</t>
  </si>
  <si>
    <t>bk0617</t>
  </si>
  <si>
    <t>石墨烯</t>
  </si>
  <si>
    <t>bk0619</t>
  </si>
  <si>
    <t>3d打印</t>
  </si>
  <si>
    <t>bk0622</t>
  </si>
  <si>
    <t>地热能</t>
  </si>
  <si>
    <t>bk0625</t>
  </si>
  <si>
    <t>通用航空</t>
  </si>
  <si>
    <t>bk0628</t>
  </si>
  <si>
    <t>智慧城市</t>
  </si>
  <si>
    <t>bk0629</t>
  </si>
  <si>
    <t>北斗导航</t>
  </si>
  <si>
    <t>bk0632</t>
  </si>
  <si>
    <t>土地流转</t>
  </si>
  <si>
    <t>bk0633</t>
  </si>
  <si>
    <t>送转预期</t>
  </si>
  <si>
    <t>bk0634</t>
  </si>
  <si>
    <t>大数据</t>
  </si>
  <si>
    <t>bk0635</t>
  </si>
  <si>
    <t>中超概念</t>
  </si>
  <si>
    <t>bk0636</t>
  </si>
  <si>
    <t>b股</t>
  </si>
  <si>
    <t>bk0637</t>
  </si>
  <si>
    <t>互联金融</t>
  </si>
  <si>
    <t>bk0638</t>
  </si>
  <si>
    <t>创业成份</t>
  </si>
  <si>
    <t>bk0640</t>
  </si>
  <si>
    <t>智能机器</t>
  </si>
  <si>
    <t>bk0641</t>
  </si>
  <si>
    <t>智能穿戴</t>
  </si>
  <si>
    <t>bk0642</t>
  </si>
  <si>
    <t>手游概念</t>
  </si>
  <si>
    <t>bk0643</t>
  </si>
  <si>
    <t>上海自贸</t>
  </si>
  <si>
    <t>bk0644</t>
  </si>
  <si>
    <t>特斯拉</t>
  </si>
  <si>
    <t>bk0653</t>
  </si>
  <si>
    <t>养老概念</t>
  </si>
  <si>
    <t>bk0655</t>
  </si>
  <si>
    <t>网络安全</t>
  </si>
  <si>
    <t>bk0656</t>
  </si>
  <si>
    <t>智能电视</t>
  </si>
  <si>
    <t>bk0662</t>
  </si>
  <si>
    <t>在线教育</t>
  </si>
  <si>
    <t>bk0664</t>
  </si>
  <si>
    <t>婴童概念</t>
  </si>
  <si>
    <t>bk0665</t>
  </si>
  <si>
    <t>电商概念</t>
  </si>
  <si>
    <t>bk0666</t>
  </si>
  <si>
    <t>苹果概念</t>
  </si>
  <si>
    <t>bk0667</t>
  </si>
  <si>
    <t>国家安防</t>
  </si>
  <si>
    <t>bk0668</t>
  </si>
  <si>
    <t>医疗器械</t>
  </si>
  <si>
    <t>bk0669</t>
  </si>
  <si>
    <t>生态农业</t>
  </si>
  <si>
    <t>bk0671</t>
  </si>
  <si>
    <t>彩票概念</t>
  </si>
  <si>
    <t>bk0672</t>
  </si>
  <si>
    <t>沪企改革</t>
  </si>
  <si>
    <t>bk0674</t>
  </si>
  <si>
    <t>蓝宝石</t>
  </si>
  <si>
    <t>bk0675</t>
  </si>
  <si>
    <t>病毒防治</t>
  </si>
  <si>
    <t>bk0676</t>
  </si>
  <si>
    <t>独家药品</t>
  </si>
  <si>
    <t>bk0679</t>
  </si>
  <si>
    <t>超导概念</t>
  </si>
  <si>
    <t>bk0680</t>
  </si>
  <si>
    <t>智能家居</t>
  </si>
  <si>
    <t>bk0682</t>
  </si>
  <si>
    <t>燃料电池</t>
  </si>
  <si>
    <t>bk0683</t>
  </si>
  <si>
    <t>国企改革</t>
  </si>
  <si>
    <t>bk0684</t>
  </si>
  <si>
    <t>京津冀</t>
  </si>
  <si>
    <t>bk0685</t>
  </si>
  <si>
    <t>举牌</t>
  </si>
  <si>
    <t>bk0689</t>
  </si>
  <si>
    <t>阿里概念</t>
  </si>
  <si>
    <t>bk0690</t>
  </si>
  <si>
    <t>氟化工</t>
  </si>
  <si>
    <t>bk0692</t>
  </si>
  <si>
    <t>在线旅游</t>
  </si>
  <si>
    <t>bk0693</t>
  </si>
  <si>
    <t>基因测序</t>
  </si>
  <si>
    <t>bk0695</t>
  </si>
  <si>
    <t>小金属</t>
  </si>
  <si>
    <t>bk0696</t>
  </si>
  <si>
    <t>国产软件</t>
  </si>
  <si>
    <t>bk0697</t>
  </si>
  <si>
    <t>ipo受益</t>
  </si>
  <si>
    <t>bk0698</t>
  </si>
  <si>
    <t>免疫治疗</t>
  </si>
  <si>
    <t>bk0699</t>
  </si>
  <si>
    <t>全息技术</t>
  </si>
  <si>
    <t>bk0700</t>
  </si>
  <si>
    <t>充电桩</t>
  </si>
  <si>
    <t>bk0701</t>
  </si>
  <si>
    <t>中证500</t>
  </si>
  <si>
    <t>bk0703</t>
  </si>
  <si>
    <t>超级电容</t>
  </si>
  <si>
    <t>bk0704</t>
  </si>
  <si>
    <t>无人机</t>
  </si>
  <si>
    <t>bk0705</t>
  </si>
  <si>
    <t>上证380</t>
  </si>
  <si>
    <t>bk0706</t>
  </si>
  <si>
    <t>人脑工程</t>
  </si>
  <si>
    <t>bk0707</t>
  </si>
  <si>
    <t>沪股通</t>
  </si>
  <si>
    <t>bk0708</t>
  </si>
  <si>
    <t>体育产业</t>
  </si>
  <si>
    <t>bk0709</t>
  </si>
  <si>
    <t>赛马概念</t>
  </si>
  <si>
    <t>bk0710</t>
  </si>
  <si>
    <t>量子通信</t>
  </si>
  <si>
    <t>bk0711</t>
  </si>
  <si>
    <t>券商概念</t>
  </si>
  <si>
    <t>bk0712</t>
  </si>
  <si>
    <t>一带一路</t>
  </si>
  <si>
    <t>bk0713</t>
  </si>
  <si>
    <t>2025规划</t>
  </si>
  <si>
    <t>bk0714</t>
  </si>
  <si>
    <t>5g概念</t>
  </si>
  <si>
    <t>bk0715</t>
  </si>
  <si>
    <t>航母概念</t>
  </si>
  <si>
    <t>bk0718</t>
  </si>
  <si>
    <t>证金持股</t>
  </si>
  <si>
    <t>bk0719</t>
  </si>
  <si>
    <t>健康中国</t>
  </si>
  <si>
    <t>bk0721</t>
  </si>
  <si>
    <t>ppp模式</t>
  </si>
  <si>
    <t>bk0722</t>
  </si>
  <si>
    <t>虚拟现实</t>
  </si>
  <si>
    <t>bk0723</t>
  </si>
  <si>
    <t>高送转</t>
  </si>
  <si>
    <t>bk0724</t>
  </si>
  <si>
    <t>海绵城市</t>
  </si>
  <si>
    <t>bk0742</t>
  </si>
  <si>
    <t>创业板综</t>
  </si>
  <si>
    <t>bk0743</t>
  </si>
  <si>
    <t>深证100r</t>
  </si>
  <si>
    <t>bk0800</t>
  </si>
  <si>
    <t>人工智能</t>
  </si>
  <si>
    <t>bk0801</t>
  </si>
  <si>
    <t>增强现实</t>
  </si>
  <si>
    <t>bk0802</t>
  </si>
  <si>
    <t>无人驾驶</t>
  </si>
  <si>
    <t>bk0803</t>
  </si>
  <si>
    <t>股权转让</t>
  </si>
  <si>
    <t>bk0804</t>
  </si>
  <si>
    <t>深股通</t>
  </si>
  <si>
    <t>bk0805</t>
  </si>
  <si>
    <t>钛白粉</t>
  </si>
  <si>
    <t>bk0806</t>
  </si>
  <si>
    <t>精准医疗</t>
  </si>
  <si>
    <t>bk0807</t>
  </si>
  <si>
    <t>共享经济</t>
  </si>
  <si>
    <t>bk0808</t>
  </si>
  <si>
    <t>军民融合</t>
  </si>
  <si>
    <t>bk0810</t>
  </si>
  <si>
    <t>工业4.0</t>
  </si>
  <si>
    <t>bk0811</t>
  </si>
  <si>
    <t>超级品牌</t>
  </si>
  <si>
    <t>bk0812</t>
  </si>
  <si>
    <t>贬值受益</t>
  </si>
  <si>
    <t>bk0813</t>
  </si>
  <si>
    <t>雄安新区</t>
  </si>
  <si>
    <t>bk0814</t>
  </si>
  <si>
    <t>大飞机</t>
  </si>
  <si>
    <t>bk0815</t>
  </si>
  <si>
    <t>昨日涨停</t>
  </si>
  <si>
    <t>bk0816</t>
  </si>
  <si>
    <t>昨日连板</t>
  </si>
  <si>
    <t>bk0817</t>
  </si>
  <si>
    <t>昨日触板</t>
  </si>
  <si>
    <t>bk0818</t>
  </si>
  <si>
    <t>可燃冰</t>
  </si>
  <si>
    <t>bk0820</t>
  </si>
  <si>
    <t>壳资源</t>
  </si>
  <si>
    <t>bk0821</t>
  </si>
  <si>
    <t>msci中国</t>
  </si>
  <si>
    <t>bk0822</t>
  </si>
  <si>
    <t>租售同权</t>
  </si>
  <si>
    <t>bk0823</t>
  </si>
  <si>
    <t>养老金</t>
  </si>
  <si>
    <t>bk0830</t>
  </si>
  <si>
    <t>区块链</t>
  </si>
  <si>
    <t>bk0831</t>
  </si>
  <si>
    <t>万达概念</t>
  </si>
  <si>
    <t>bk0832</t>
  </si>
  <si>
    <t>工业互联</t>
  </si>
  <si>
    <t>bk0833</t>
  </si>
  <si>
    <t>小米概念</t>
  </si>
  <si>
    <t>bk0834</t>
  </si>
  <si>
    <t>乡村振兴</t>
  </si>
  <si>
    <t>bk0835</t>
  </si>
  <si>
    <t>独角兽</t>
  </si>
  <si>
    <t>bk0837</t>
  </si>
  <si>
    <t>互联医疗</t>
  </si>
  <si>
    <t>bk0838</t>
  </si>
  <si>
    <t>东北振兴</t>
  </si>
  <si>
    <t>bk0839</t>
  </si>
  <si>
    <t>知识产权</t>
  </si>
  <si>
    <t>bk0840</t>
  </si>
  <si>
    <t>oled</t>
  </si>
  <si>
    <t>bk0841</t>
  </si>
  <si>
    <t>体外诊断</t>
  </si>
  <si>
    <t>bk0842</t>
  </si>
  <si>
    <t>富士康</t>
  </si>
  <si>
    <t>bk0843</t>
  </si>
  <si>
    <t>天然气</t>
  </si>
  <si>
    <t>bk0845</t>
  </si>
  <si>
    <t>百度概念</t>
  </si>
  <si>
    <t>bk0847</t>
  </si>
  <si>
    <t>影视概念</t>
  </si>
  <si>
    <t>bk0849</t>
  </si>
  <si>
    <t>京东金融</t>
  </si>
  <si>
    <t>bk0850</t>
  </si>
  <si>
    <t>进口博览</t>
  </si>
  <si>
    <t>bk0851</t>
  </si>
  <si>
    <t>纾困概念</t>
  </si>
  <si>
    <t>bk0852</t>
  </si>
  <si>
    <t>冷链物流</t>
  </si>
  <si>
    <t>bk0853</t>
  </si>
  <si>
    <t>电子竞技</t>
  </si>
  <si>
    <t>bk0854</t>
  </si>
  <si>
    <t>华为概念</t>
  </si>
  <si>
    <t>bk0855</t>
  </si>
  <si>
    <t>纳米银</t>
  </si>
  <si>
    <t>bk0856</t>
  </si>
  <si>
    <t>工业大麻</t>
  </si>
  <si>
    <t>bk0859</t>
  </si>
  <si>
    <t>超清视频</t>
  </si>
  <si>
    <t>bk0860</t>
  </si>
  <si>
    <t>边缘计算</t>
  </si>
  <si>
    <t>bk0861</t>
  </si>
  <si>
    <t>数字孪生</t>
  </si>
  <si>
    <t>bk0862</t>
  </si>
  <si>
    <t>超级真菌</t>
  </si>
  <si>
    <t>bk0864</t>
  </si>
  <si>
    <t>氢能源</t>
  </si>
  <si>
    <t>bk0865</t>
  </si>
  <si>
    <t>电子烟</t>
  </si>
  <si>
    <t>bk0866</t>
  </si>
  <si>
    <t>人造肉</t>
  </si>
  <si>
    <t>bk0868</t>
  </si>
  <si>
    <t>gdr</t>
  </si>
  <si>
    <t>bk0870</t>
  </si>
  <si>
    <t>单抗概念</t>
  </si>
  <si>
    <t>bk0872</t>
  </si>
  <si>
    <t>青蒿素</t>
  </si>
  <si>
    <t>bk0873</t>
  </si>
  <si>
    <t>垃圾分类</t>
  </si>
  <si>
    <t>bk0875</t>
  </si>
  <si>
    <t>etc</t>
  </si>
  <si>
    <t>bk0877</t>
  </si>
  <si>
    <t>pcb</t>
  </si>
  <si>
    <t>bk0878</t>
  </si>
  <si>
    <t>分拆预期</t>
  </si>
  <si>
    <t>bk0879</t>
  </si>
  <si>
    <t>标准普尔</t>
  </si>
  <si>
    <t>bk0880</t>
  </si>
  <si>
    <t>uwb概念</t>
  </si>
  <si>
    <t>bk0881</t>
  </si>
  <si>
    <t>3d玻璃</t>
  </si>
  <si>
    <t>bk0882</t>
  </si>
  <si>
    <t>猪肉概念</t>
  </si>
  <si>
    <t>bk0883</t>
  </si>
  <si>
    <t>数字货币</t>
  </si>
  <si>
    <t>bk0884</t>
  </si>
  <si>
    <t>光刻胶</t>
  </si>
  <si>
    <t>bk0885</t>
  </si>
  <si>
    <t>vpn</t>
  </si>
  <si>
    <t>bk0886</t>
  </si>
  <si>
    <t>智慧政务</t>
  </si>
  <si>
    <t>bk0887</t>
  </si>
  <si>
    <t>鸡肉概念</t>
  </si>
  <si>
    <t>bk0888</t>
  </si>
  <si>
    <t>农业种植</t>
  </si>
  <si>
    <t>bk0889</t>
  </si>
  <si>
    <t>医疗美容</t>
  </si>
  <si>
    <t>bk0890</t>
  </si>
  <si>
    <t>mlcc</t>
  </si>
  <si>
    <t>bk0891</t>
  </si>
  <si>
    <t>国产芯片</t>
  </si>
  <si>
    <t>bk0892</t>
  </si>
  <si>
    <t>乳业</t>
  </si>
  <si>
    <t>bk0893</t>
  </si>
  <si>
    <t>无线耳机</t>
  </si>
  <si>
    <t>bk0894</t>
  </si>
  <si>
    <t>阿兹海默</t>
  </si>
  <si>
    <t>bk0895</t>
  </si>
  <si>
    <t>维生素</t>
  </si>
  <si>
    <t>bk0896</t>
  </si>
  <si>
    <t>白酒</t>
  </si>
  <si>
    <t>bk0897</t>
  </si>
  <si>
    <t>ipv6</t>
  </si>
  <si>
    <t>bk0898</t>
  </si>
  <si>
    <t>胎压监测</t>
  </si>
  <si>
    <t>bk0899</t>
  </si>
  <si>
    <t>cro</t>
  </si>
  <si>
    <t>bk0900</t>
  </si>
  <si>
    <t>新能源车</t>
  </si>
  <si>
    <t>bk0901</t>
  </si>
  <si>
    <t>3d摄像头</t>
  </si>
  <si>
    <t>bk0903</t>
  </si>
  <si>
    <t>云游戏</t>
  </si>
  <si>
    <t>bk0904</t>
  </si>
  <si>
    <t>广电</t>
  </si>
  <si>
    <t>bk0905</t>
  </si>
  <si>
    <t>传感器</t>
  </si>
  <si>
    <t>bk0906</t>
  </si>
  <si>
    <t>流感</t>
  </si>
  <si>
    <t>bk0907</t>
  </si>
  <si>
    <t>转基因</t>
  </si>
  <si>
    <t>bk0908</t>
  </si>
  <si>
    <t>hit电池</t>
  </si>
  <si>
    <t>bk0909</t>
  </si>
  <si>
    <t>降解塑料</t>
  </si>
  <si>
    <t>bk0911</t>
  </si>
  <si>
    <t>口罩</t>
  </si>
  <si>
    <t>bk0912</t>
  </si>
  <si>
    <t>远程办公</t>
  </si>
  <si>
    <t>bk0913</t>
  </si>
  <si>
    <t>消毒剂</t>
  </si>
  <si>
    <t>bk0914</t>
  </si>
  <si>
    <t>医废处理</t>
  </si>
  <si>
    <t>bk0915</t>
  </si>
  <si>
    <t>wifi</t>
  </si>
  <si>
    <t>bk0916</t>
  </si>
  <si>
    <t>氮化镓</t>
  </si>
  <si>
    <t>bk0917</t>
  </si>
  <si>
    <t>半导体</t>
  </si>
  <si>
    <t>bk0918</t>
  </si>
  <si>
    <t>特高压</t>
  </si>
  <si>
    <t>bk0919</t>
  </si>
  <si>
    <t>rcs概念</t>
  </si>
  <si>
    <t>bk0920</t>
  </si>
  <si>
    <t>车联网</t>
  </si>
  <si>
    <t>bk0921</t>
  </si>
  <si>
    <t>天基互联</t>
  </si>
  <si>
    <t>bk0922</t>
  </si>
  <si>
    <t>数据中心</t>
  </si>
  <si>
    <t>bk0923</t>
  </si>
  <si>
    <t>字节概念</t>
  </si>
  <si>
    <t>bk0924</t>
  </si>
  <si>
    <t>地摊经济</t>
  </si>
  <si>
    <t>bk0925</t>
  </si>
  <si>
    <t>北交所概念</t>
  </si>
  <si>
    <t>bk0926</t>
  </si>
  <si>
    <t>湖北自贸</t>
  </si>
  <si>
    <t>bk0927</t>
  </si>
  <si>
    <t>免税概念</t>
  </si>
  <si>
    <t>bk0928</t>
  </si>
  <si>
    <t>抖音小店</t>
  </si>
  <si>
    <t>bk0929</t>
  </si>
  <si>
    <t>地塞米松</t>
  </si>
  <si>
    <t>bk0932</t>
  </si>
  <si>
    <t>尾气治理</t>
  </si>
  <si>
    <t>bk0933</t>
  </si>
  <si>
    <t>退税商店</t>
  </si>
  <si>
    <t>bk0934</t>
  </si>
  <si>
    <t>蝗虫防治</t>
  </si>
  <si>
    <t>bk0935</t>
  </si>
  <si>
    <t>中芯概念</t>
  </si>
  <si>
    <t>bk0937</t>
  </si>
  <si>
    <t>蚂蚁概念</t>
  </si>
  <si>
    <t>bk0938</t>
  </si>
  <si>
    <t>代糖概念</t>
  </si>
  <si>
    <t>bk0939</t>
  </si>
  <si>
    <t>辅助生殖</t>
  </si>
  <si>
    <t>bk0940</t>
  </si>
  <si>
    <t>网红直播</t>
  </si>
  <si>
    <t>bk0941</t>
  </si>
  <si>
    <t>疫苗冷链</t>
  </si>
  <si>
    <t>bk0942</t>
  </si>
  <si>
    <t>商汤概念</t>
  </si>
  <si>
    <t>bk0943</t>
  </si>
  <si>
    <t>汽车拆解</t>
  </si>
  <si>
    <t>bk0944</t>
  </si>
  <si>
    <t>肝素概念</t>
  </si>
  <si>
    <t>bk0945</t>
  </si>
  <si>
    <t>装配建筑</t>
  </si>
  <si>
    <t>bk0946</t>
  </si>
  <si>
    <t>eda概念</t>
  </si>
  <si>
    <t>bk0947</t>
  </si>
  <si>
    <t>屏下摄像</t>
  </si>
  <si>
    <t>bk0948</t>
  </si>
  <si>
    <t>microled</t>
  </si>
  <si>
    <t>bk0949</t>
  </si>
  <si>
    <t>氦气概念</t>
  </si>
  <si>
    <t>bk0950</t>
  </si>
  <si>
    <t>草甘膦</t>
  </si>
  <si>
    <t>bk0951</t>
  </si>
  <si>
    <t>刀片电池</t>
  </si>
  <si>
    <t>bk0952</t>
  </si>
  <si>
    <t>第三代半导体</t>
  </si>
  <si>
    <t>bk0953</t>
  </si>
  <si>
    <t>鸿蒙概念</t>
  </si>
  <si>
    <t>bk0954</t>
  </si>
  <si>
    <t>盲盒经济</t>
  </si>
  <si>
    <t>bk0955</t>
  </si>
  <si>
    <t>c2m概念</t>
  </si>
  <si>
    <t>bk0956</t>
  </si>
  <si>
    <t>esim</t>
  </si>
  <si>
    <t>bk0957</t>
  </si>
  <si>
    <t>拼多多概念</t>
  </si>
  <si>
    <t>bk0958</t>
  </si>
  <si>
    <t>虚拟电厂</t>
  </si>
  <si>
    <t>bk0959</t>
  </si>
  <si>
    <t>数字阅读</t>
  </si>
  <si>
    <t>bk0960</t>
  </si>
  <si>
    <t>无线充电</t>
  </si>
  <si>
    <t>bk0961</t>
  </si>
  <si>
    <t>有机硅</t>
  </si>
  <si>
    <t>bk0962</t>
  </si>
  <si>
    <t>rcep概念</t>
  </si>
  <si>
    <t>bk0963</t>
  </si>
  <si>
    <t>航天概念</t>
  </si>
  <si>
    <t>bk0964</t>
  </si>
  <si>
    <t>6g概念</t>
  </si>
  <si>
    <t>bk0965</t>
  </si>
  <si>
    <t>社区团购</t>
  </si>
  <si>
    <t>bk0966</t>
  </si>
  <si>
    <t>碳交易</t>
  </si>
  <si>
    <t>bk0968</t>
  </si>
  <si>
    <t>固态电池</t>
  </si>
  <si>
    <t>bk0969</t>
  </si>
  <si>
    <t>汽车芯片</t>
  </si>
  <si>
    <t>bk0970</t>
  </si>
  <si>
    <t>生物识别</t>
  </si>
  <si>
    <t>bk0971</t>
  </si>
  <si>
    <t>注册制次新股</t>
  </si>
  <si>
    <t>bk0972</t>
  </si>
  <si>
    <t>快手概念</t>
  </si>
  <si>
    <t>bk0973</t>
  </si>
  <si>
    <t>注射器概念</t>
  </si>
  <si>
    <t>bk0974</t>
  </si>
  <si>
    <t>化妆品概念</t>
  </si>
  <si>
    <t>bk0975</t>
  </si>
  <si>
    <t>磁悬浮概念</t>
  </si>
  <si>
    <t>bk0976</t>
  </si>
  <si>
    <t>被动元件</t>
  </si>
  <si>
    <t>bk0977</t>
  </si>
  <si>
    <t>碳化硅</t>
  </si>
  <si>
    <t>bk0978</t>
  </si>
  <si>
    <t>光伏建筑一体化</t>
  </si>
  <si>
    <t>bk0979</t>
  </si>
  <si>
    <t>低碳冶金</t>
  </si>
  <si>
    <t>bk0980</t>
  </si>
  <si>
    <t>债转股</t>
  </si>
  <si>
    <t>bk0981</t>
  </si>
  <si>
    <t>工业气体</t>
  </si>
  <si>
    <t>bk0982</t>
  </si>
  <si>
    <t>电子车牌</t>
  </si>
  <si>
    <t>bk0983</t>
  </si>
  <si>
    <t>核污染防治</t>
  </si>
  <si>
    <t>bk0984</t>
  </si>
  <si>
    <t>华为汽车</t>
  </si>
  <si>
    <t>bk0985</t>
  </si>
  <si>
    <t>换电概念</t>
  </si>
  <si>
    <t>bk0986</t>
  </si>
  <si>
    <t>car-t细胞疗法</t>
  </si>
  <si>
    <t>bk0987</t>
  </si>
  <si>
    <t>盐湖提锂</t>
  </si>
  <si>
    <t>bk0988</t>
  </si>
  <si>
    <t>钠离子电池</t>
  </si>
  <si>
    <t>bk0989</t>
  </si>
  <si>
    <t>储能</t>
  </si>
  <si>
    <t>bk0990</t>
  </si>
  <si>
    <t>快递概念</t>
  </si>
  <si>
    <t>bk0991</t>
  </si>
  <si>
    <t>工程机械</t>
  </si>
  <si>
    <t>bk0992</t>
  </si>
  <si>
    <t>reits概念</t>
  </si>
  <si>
    <t>bk0993</t>
  </si>
  <si>
    <t>宠物经济</t>
  </si>
  <si>
    <t>bk0994</t>
  </si>
  <si>
    <t>空间站概念</t>
  </si>
  <si>
    <t>bk0995</t>
  </si>
  <si>
    <t>华为昇腾</t>
  </si>
  <si>
    <t>bk0996</t>
  </si>
  <si>
    <t>毛发医疗</t>
  </si>
  <si>
    <t>bk0997</t>
  </si>
  <si>
    <t>nft概念</t>
  </si>
</sst>
</file>

<file path=xl/styles.xml><?xml version="1.0" encoding="utf-8"?>
<styleSheet xmlns="http://schemas.openxmlformats.org/spreadsheetml/2006/main">
  <numFmts count="6">
    <numFmt numFmtId="176" formatCode="0_ "/>
    <numFmt numFmtId="177" formatCode="0.00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b/>
      <sz val="16"/>
      <color theme="0"/>
      <name val="Kaiti SC Black"/>
      <charset val="134"/>
    </font>
    <font>
      <b/>
      <sz val="16"/>
      <color theme="1"/>
      <name val="Kaiti SC Black"/>
      <charset val="134"/>
    </font>
    <font>
      <b/>
      <sz val="14"/>
      <color theme="1"/>
      <name val="Kaiti SC Black"/>
      <charset val="134"/>
    </font>
    <font>
      <sz val="35"/>
      <color theme="0"/>
      <name val="魏碑-简"/>
      <charset val="134"/>
    </font>
    <font>
      <sz val="20"/>
      <color theme="0"/>
      <name val="魏碑-简"/>
      <charset val="134"/>
    </font>
    <font>
      <b/>
      <sz val="15"/>
      <color theme="1"/>
      <name val="Kaiti SC Bold"/>
      <charset val="134"/>
    </font>
    <font>
      <b/>
      <sz val="15"/>
      <color rgb="FFFF0000"/>
      <name val="Kaiti SC Bold"/>
      <charset val="134"/>
    </font>
    <font>
      <b/>
      <sz val="15"/>
      <color theme="9" tint="-0.5"/>
      <name val="Kaiti SC Bold"/>
      <charset val="134"/>
    </font>
    <font>
      <b/>
      <sz val="15"/>
      <name val="Kaiti SC Bold"/>
      <charset val="134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2C4267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</fills>
  <borders count="23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6" fillId="38" borderId="0">
      <alignment vertical="center"/>
    </xf>
    <xf numFmtId="0" fontId="13" fillId="30" borderId="0">
      <alignment vertical="center"/>
    </xf>
    <xf numFmtId="0" fontId="16" fillId="26" borderId="0">
      <alignment vertical="center"/>
    </xf>
    <xf numFmtId="0" fontId="28" fillId="39" borderId="17">
      <alignment vertical="center"/>
    </xf>
    <xf numFmtId="0" fontId="13" fillId="37" borderId="0">
      <alignment vertical="center"/>
    </xf>
    <xf numFmtId="0" fontId="13" fillId="35" borderId="0">
      <alignment vertical="center"/>
    </xf>
    <xf numFmtId="44" fontId="0" fillId="0" borderId="0">
      <alignment vertical="center"/>
    </xf>
    <xf numFmtId="0" fontId="16" fillId="36" borderId="0">
      <alignment vertical="center"/>
    </xf>
    <xf numFmtId="9" fontId="0" fillId="0" borderId="0">
      <alignment vertical="center"/>
    </xf>
    <xf numFmtId="0" fontId="16" fillId="32" borderId="0">
      <alignment vertical="center"/>
    </xf>
    <xf numFmtId="0" fontId="16" fillId="27" borderId="0">
      <alignment vertical="center"/>
    </xf>
    <xf numFmtId="0" fontId="16" fillId="34" borderId="0">
      <alignment vertical="center"/>
    </xf>
    <xf numFmtId="0" fontId="16" fillId="14" borderId="0">
      <alignment vertical="center"/>
    </xf>
    <xf numFmtId="0" fontId="16" fillId="33" borderId="0">
      <alignment vertical="center"/>
    </xf>
    <xf numFmtId="0" fontId="15" fillId="12" borderId="17">
      <alignment vertical="center"/>
    </xf>
    <xf numFmtId="0" fontId="16" fillId="2" borderId="0">
      <alignment vertical="center"/>
    </xf>
    <xf numFmtId="0" fontId="26" fillId="25" borderId="0">
      <alignment vertical="center"/>
    </xf>
    <xf numFmtId="0" fontId="13" fillId="11" borderId="0">
      <alignment vertical="center"/>
    </xf>
    <xf numFmtId="0" fontId="24" fillId="23" borderId="0">
      <alignment vertical="center"/>
    </xf>
    <xf numFmtId="0" fontId="13" fillId="24" borderId="0">
      <alignment vertical="center"/>
    </xf>
    <xf numFmtId="0" fontId="23" fillId="0" borderId="20">
      <alignment vertical="center"/>
    </xf>
    <xf numFmtId="0" fontId="12" fillId="10" borderId="0">
      <alignment vertical="center"/>
    </xf>
    <xf numFmtId="0" fontId="21" fillId="18" borderId="19">
      <alignment vertical="center"/>
    </xf>
    <xf numFmtId="0" fontId="19" fillId="12" borderId="18">
      <alignment vertical="center"/>
    </xf>
    <xf numFmtId="0" fontId="20" fillId="0" borderId="16">
      <alignment vertical="center"/>
    </xf>
    <xf numFmtId="0" fontId="18" fillId="0" borderId="0">
      <alignment vertical="center"/>
    </xf>
    <xf numFmtId="0" fontId="13" fillId="17" borderId="0">
      <alignment vertical="center"/>
    </xf>
    <xf numFmtId="0" fontId="17" fillId="0" borderId="0">
      <alignment vertical="center"/>
    </xf>
    <xf numFmtId="42" fontId="0" fillId="0" borderId="0">
      <alignment vertical="center"/>
    </xf>
    <xf numFmtId="0" fontId="13" fillId="16" borderId="0">
      <alignment vertical="center"/>
    </xf>
    <xf numFmtId="43" fontId="0" fillId="0" borderId="0">
      <alignment vertical="center"/>
    </xf>
    <xf numFmtId="0" fontId="25" fillId="0" borderId="0">
      <alignment vertical="center"/>
    </xf>
    <xf numFmtId="0" fontId="27" fillId="0" borderId="0">
      <alignment vertical="center"/>
    </xf>
    <xf numFmtId="0" fontId="13" fillId="15" borderId="0">
      <alignment vertical="center"/>
    </xf>
    <xf numFmtId="0" fontId="22" fillId="0" borderId="0">
      <alignment vertical="center"/>
    </xf>
    <xf numFmtId="0" fontId="16" fillId="21" borderId="0">
      <alignment vertical="center"/>
    </xf>
    <xf numFmtId="0" fontId="0" fillId="22" borderId="21">
      <alignment vertical="center"/>
    </xf>
    <xf numFmtId="0" fontId="13" fillId="20" borderId="0">
      <alignment vertical="center"/>
    </xf>
    <xf numFmtId="0" fontId="16" fillId="19" borderId="0">
      <alignment vertical="center"/>
    </xf>
    <xf numFmtId="0" fontId="13" fillId="13" borderId="0">
      <alignment vertical="center"/>
    </xf>
    <xf numFmtId="0" fontId="14" fillId="0" borderId="0">
      <alignment vertical="center"/>
    </xf>
    <xf numFmtId="41" fontId="0" fillId="0" borderId="0">
      <alignment vertical="center"/>
    </xf>
    <xf numFmtId="0" fontId="11" fillId="0" borderId="16">
      <alignment vertical="center"/>
    </xf>
    <xf numFmtId="0" fontId="13" fillId="29" borderId="0">
      <alignment vertical="center"/>
    </xf>
    <xf numFmtId="0" fontId="17" fillId="0" borderId="22">
      <alignment vertical="center"/>
    </xf>
    <xf numFmtId="0" fontId="16" fillId="28" borderId="0">
      <alignment vertical="center"/>
    </xf>
    <xf numFmtId="0" fontId="13" fillId="31" borderId="0">
      <alignment vertical="center"/>
    </xf>
    <xf numFmtId="0" fontId="10" fillId="0" borderId="15">
      <alignment vertical="center"/>
    </xf>
  </cellStyleXfs>
  <cellXfs count="68">
    <xf numFmtId="0" fontId="0" fillId="0" borderId="0" xfId="0" applyAlignment="1">
      <alignment vertical="center"/>
    </xf>
    <xf numFmtId="0" fontId="0" fillId="0" borderId="0" xfId="0" applyAlignment="1"/>
    <xf numFmtId="177" fontId="0" fillId="0" borderId="0" xfId="0" applyNumberFormat="1" applyAlignment="1"/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177" fontId="2" fillId="3" borderId="0" xfId="0" applyNumberFormat="1" applyFont="1" applyFill="1" applyAlignment="1">
      <alignment horizontal="center" vertical="center"/>
    </xf>
    <xf numFmtId="177" fontId="2" fillId="4" borderId="0" xfId="0" applyNumberFormat="1" applyFont="1" applyFill="1" applyAlignment="1">
      <alignment horizontal="center" vertical="center"/>
    </xf>
    <xf numFmtId="177" fontId="2" fillId="5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22" fontId="6" fillId="8" borderId="2" xfId="0" applyNumberFormat="1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0" fillId="0" borderId="3" xfId="0" applyBorder="1" applyAlignment="1"/>
    <xf numFmtId="0" fontId="8" fillId="8" borderId="2" xfId="0" applyFont="1" applyFill="1" applyBorder="1" applyAlignment="1">
      <alignment horizontal="center" vertical="center"/>
    </xf>
    <xf numFmtId="0" fontId="0" fillId="0" borderId="4" xfId="0" applyBorder="1" applyAlignment="1"/>
    <xf numFmtId="0" fontId="6" fillId="9" borderId="2" xfId="0" applyFont="1" applyFill="1" applyBorder="1" applyAlignment="1">
      <alignment horizontal="center" vertical="center"/>
    </xf>
    <xf numFmtId="22" fontId="6" fillId="9" borderId="2" xfId="0" applyNumberFormat="1" applyFon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177" fontId="5" fillId="6" borderId="5" xfId="0" applyNumberFormat="1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176" fontId="6" fillId="8" borderId="2" xfId="0" applyNumberFormat="1" applyFont="1" applyFill="1" applyBorder="1" applyAlignment="1">
      <alignment horizontal="center" vertical="center"/>
    </xf>
    <xf numFmtId="176" fontId="6" fillId="5" borderId="2" xfId="0" applyNumberFormat="1" applyFont="1" applyFill="1" applyBorder="1" applyAlignment="1">
      <alignment horizontal="center" vertical="center"/>
    </xf>
    <xf numFmtId="0" fontId="0" fillId="0" borderId="6" xfId="0" applyBorder="1" applyAlignment="1"/>
    <xf numFmtId="0" fontId="5" fillId="7" borderId="7" xfId="0" applyFont="1" applyFill="1" applyBorder="1" applyAlignment="1">
      <alignment horizontal="center" vertical="center"/>
    </xf>
    <xf numFmtId="176" fontId="6" fillId="5" borderId="5" xfId="0" applyNumberFormat="1" applyFont="1" applyFill="1" applyBorder="1" applyAlignment="1">
      <alignment horizontal="center" vertical="center"/>
    </xf>
    <xf numFmtId="0" fontId="0" fillId="0" borderId="8" xfId="0" applyBorder="1" applyAlignment="1"/>
    <xf numFmtId="0" fontId="0" fillId="0" borderId="9" xfId="0" applyBorder="1" applyAlignment="1"/>
    <xf numFmtId="0" fontId="0" fillId="0" borderId="7" xfId="0" applyBorder="1" applyAlignment="1"/>
    <xf numFmtId="0" fontId="0" fillId="0" borderId="10" xfId="0" applyBorder="1" applyAlignment="1"/>
    <xf numFmtId="176" fontId="7" fillId="8" borderId="2" xfId="0" applyNumberFormat="1" applyFont="1" applyFill="1" applyBorder="1" applyAlignment="1">
      <alignment horizontal="center" vertical="center"/>
    </xf>
    <xf numFmtId="177" fontId="6" fillId="8" borderId="2" xfId="0" applyNumberFormat="1" applyFont="1" applyFill="1" applyBorder="1" applyAlignment="1">
      <alignment horizontal="center" vertical="center"/>
    </xf>
    <xf numFmtId="177" fontId="6" fillId="8" borderId="5" xfId="0" applyNumberFormat="1" applyFont="1" applyFill="1" applyBorder="1" applyAlignment="1">
      <alignment horizontal="center" vertical="center"/>
    </xf>
    <xf numFmtId="176" fontId="6" fillId="0" borderId="2" xfId="0" applyNumberFormat="1" applyFont="1" applyBorder="1" applyAlignment="1">
      <alignment vertical="center"/>
    </xf>
    <xf numFmtId="177" fontId="6" fillId="0" borderId="2" xfId="0" applyNumberFormat="1" applyFont="1" applyBorder="1" applyAlignment="1">
      <alignment vertical="center"/>
    </xf>
    <xf numFmtId="177" fontId="6" fillId="0" borderId="5" xfId="0" applyNumberFormat="1" applyFont="1" applyBorder="1" applyAlignment="1">
      <alignment vertical="center"/>
    </xf>
    <xf numFmtId="176" fontId="7" fillId="9" borderId="2" xfId="0" applyNumberFormat="1" applyFont="1" applyFill="1" applyBorder="1" applyAlignment="1">
      <alignment horizontal="center" vertical="center"/>
    </xf>
    <xf numFmtId="177" fontId="6" fillId="9" borderId="2" xfId="0" applyNumberFormat="1" applyFont="1" applyFill="1" applyBorder="1" applyAlignment="1">
      <alignment horizontal="center" vertical="center"/>
    </xf>
    <xf numFmtId="177" fontId="6" fillId="9" borderId="5" xfId="0" applyNumberFormat="1" applyFont="1" applyFill="1" applyBorder="1" applyAlignment="1">
      <alignment horizontal="center" vertical="center"/>
    </xf>
    <xf numFmtId="176" fontId="6" fillId="5" borderId="2" xfId="0" applyNumberFormat="1" applyFont="1" applyFill="1" applyBorder="1" applyAlignment="1">
      <alignment vertical="center"/>
    </xf>
    <xf numFmtId="0" fontId="0" fillId="0" borderId="2" xfId="0" applyBorder="1" applyAlignment="1">
      <alignment vertical="center"/>
    </xf>
    <xf numFmtId="177" fontId="6" fillId="5" borderId="5" xfId="0" applyNumberFormat="1" applyFont="1" applyFill="1" applyBorder="1" applyAlignment="1">
      <alignment vertical="center"/>
    </xf>
    <xf numFmtId="0" fontId="5" fillId="8" borderId="2" xfId="0" applyFont="1" applyFill="1" applyBorder="1" applyAlignment="1">
      <alignment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5" fillId="8" borderId="8" xfId="0" applyFont="1" applyFill="1" applyBorder="1" applyAlignment="1">
      <alignment horizontal="center" vertical="center" wrapText="1"/>
    </xf>
    <xf numFmtId="0" fontId="0" fillId="0" borderId="11" xfId="0" applyBorder="1" applyAlignment="1"/>
    <xf numFmtId="0" fontId="6" fillId="9" borderId="2" xfId="0" applyFont="1" applyFill="1" applyBorder="1" applyAlignment="1">
      <alignment horizontal="center" vertical="center" wrapText="1"/>
    </xf>
    <xf numFmtId="0" fontId="0" fillId="0" borderId="12" xfId="0" applyBorder="1" applyAlignment="1"/>
    <xf numFmtId="0" fontId="6" fillId="9" borderId="5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5" fillId="8" borderId="6" xfId="0" applyFont="1" applyFill="1" applyBorder="1" applyAlignment="1">
      <alignment vertical="center" wrapText="1"/>
    </xf>
    <xf numFmtId="0" fontId="5" fillId="7" borderId="11" xfId="0" applyFont="1" applyFill="1" applyBorder="1" applyAlignment="1">
      <alignment horizontal="center" vertical="center"/>
    </xf>
    <xf numFmtId="0" fontId="0" fillId="0" borderId="13" xfId="0" applyBorder="1" applyAlignment="1"/>
    <xf numFmtId="0" fontId="6" fillId="0" borderId="2" xfId="0" applyFont="1" applyBorder="1" applyAlignment="1">
      <alignment vertical="center"/>
    </xf>
    <xf numFmtId="0" fontId="5" fillId="8" borderId="13" xfId="0" applyFont="1" applyFill="1" applyBorder="1" applyAlignment="1">
      <alignment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0" fillId="0" borderId="14" xfId="0" applyBorder="1" applyAlignment="1"/>
    <xf numFmtId="0" fontId="6" fillId="9" borderId="13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2" fillId="3" borderId="0" xfId="0" applyFont="1" applyFill="1" applyAlignment="1" quotePrefix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42"/>
  <sheetViews>
    <sheetView zoomScale="90" zoomScaleNormal="90" workbookViewId="0">
      <selection activeCell="Q25" sqref="Q25"/>
    </sheetView>
  </sheetViews>
  <sheetFormatPr defaultColWidth="9" defaultRowHeight="16.8"/>
  <cols>
    <col min="1" max="6" width="20.6923076923077" style="1" customWidth="1"/>
    <col min="7" max="7" width="15.6923076923077" style="1" customWidth="1"/>
    <col min="8" max="8" width="20.6923076923077" style="1" customWidth="1"/>
    <col min="9" max="12" width="15.6923076923077" style="1" customWidth="1"/>
    <col min="13" max="17" width="10.6923076923077" style="1" customWidth="1"/>
    <col min="18" max="21" width="25.6923076923077" style="1" customWidth="1"/>
    <col min="22" max="22" width="35.6923076923077" style="1" customWidth="1"/>
  </cols>
  <sheetData>
    <row r="1" ht="50" customHeight="1" spans="1:1">
      <c r="A1" s="13" t="s">
        <v>0</v>
      </c>
    </row>
    <row r="2" ht="33" customHeight="1" spans="1:22">
      <c r="A2" s="14" t="s">
        <v>1</v>
      </c>
      <c r="B2" s="14">
        <v>551200</v>
      </c>
      <c r="C2" s="14" t="s">
        <v>2</v>
      </c>
      <c r="D2" s="14">
        <f>SUM(G4:G1004)+B2+SUM(I4:I1004)</f>
        <v>559660.2</v>
      </c>
      <c r="E2" s="14" t="s">
        <v>3</v>
      </c>
      <c r="F2" s="14">
        <f>D2-B2</f>
        <v>8460.19999999995</v>
      </c>
      <c r="G2" s="14" t="s">
        <v>4</v>
      </c>
      <c r="H2" s="26">
        <f>100*F2/B2</f>
        <v>1.5348693759071</v>
      </c>
      <c r="I2" s="30"/>
      <c r="J2" s="30"/>
      <c r="K2" s="30"/>
      <c r="L2" s="30"/>
      <c r="M2" s="49"/>
      <c r="N2" s="50">
        <v>12</v>
      </c>
      <c r="O2" s="50">
        <v>1</v>
      </c>
      <c r="P2" s="50">
        <v>12</v>
      </c>
      <c r="Q2" s="50">
        <v>1</v>
      </c>
      <c r="R2" s="59"/>
      <c r="S2" s="59"/>
      <c r="T2" s="59"/>
      <c r="U2" s="59"/>
      <c r="V2" s="63"/>
    </row>
    <row r="3" ht="25" customHeight="1" spans="1:22">
      <c r="A3" s="15" t="s">
        <v>5</v>
      </c>
      <c r="B3" s="15" t="s">
        <v>6</v>
      </c>
      <c r="C3" s="15" t="s">
        <v>7</v>
      </c>
      <c r="D3" s="15" t="s">
        <v>8</v>
      </c>
      <c r="E3" s="15" t="s">
        <v>9</v>
      </c>
      <c r="F3" s="15" t="s">
        <v>10</v>
      </c>
      <c r="G3" s="15" t="s">
        <v>11</v>
      </c>
      <c r="H3" s="27" t="s">
        <v>12</v>
      </c>
      <c r="I3" s="27" t="s">
        <v>13</v>
      </c>
      <c r="J3" s="27" t="s">
        <v>14</v>
      </c>
      <c r="K3" s="31" t="s">
        <v>15</v>
      </c>
      <c r="L3" s="31" t="s">
        <v>16</v>
      </c>
      <c r="M3" s="51"/>
      <c r="N3" s="27" t="s">
        <v>17</v>
      </c>
      <c r="O3" s="52"/>
      <c r="P3" s="27" t="s">
        <v>18</v>
      </c>
      <c r="Q3" s="52"/>
      <c r="R3" s="31" t="s">
        <v>19</v>
      </c>
      <c r="S3" s="36"/>
      <c r="T3" s="60" t="s">
        <v>20</v>
      </c>
      <c r="U3" s="52"/>
      <c r="V3" s="27" t="s">
        <v>21</v>
      </c>
    </row>
    <row r="4" ht="25" customHeight="1" spans="1:22">
      <c r="A4" s="16">
        <v>601318</v>
      </c>
      <c r="B4" s="16" t="s">
        <v>22</v>
      </c>
      <c r="C4" s="17">
        <v>44483.0636574074</v>
      </c>
      <c r="D4" s="18" t="s">
        <v>23</v>
      </c>
      <c r="E4" s="16">
        <v>51.37</v>
      </c>
      <c r="F4" s="16">
        <v>20</v>
      </c>
      <c r="G4" s="16">
        <f>F4*E4*100*-1</f>
        <v>-102740</v>
      </c>
      <c r="H4" s="28">
        <f>ABS(G4/B2*100)</f>
        <v>18.6393323657475</v>
      </c>
      <c r="I4" s="16">
        <v>-15.4</v>
      </c>
      <c r="J4" s="32"/>
      <c r="K4" s="33"/>
      <c r="L4" s="33"/>
      <c r="N4" s="22">
        <v>-40.89</v>
      </c>
      <c r="O4" s="22">
        <v>0.74</v>
      </c>
      <c r="P4" s="22">
        <v>-10.95</v>
      </c>
      <c r="Q4" s="22">
        <v>-1.99</v>
      </c>
      <c r="R4" s="53" t="s">
        <v>24</v>
      </c>
      <c r="S4" s="54"/>
      <c r="T4" s="22" t="s">
        <v>25</v>
      </c>
      <c r="U4" s="54"/>
      <c r="V4" s="64" t="s">
        <v>26</v>
      </c>
    </row>
    <row r="5" ht="25" customHeight="1" spans="1:22">
      <c r="A5" s="19"/>
      <c r="B5" s="19"/>
      <c r="C5" s="17">
        <v>44484.1087962963</v>
      </c>
      <c r="D5" s="18" t="s">
        <v>27</v>
      </c>
      <c r="E5" s="16">
        <v>50.73</v>
      </c>
      <c r="F5" s="16">
        <v>10</v>
      </c>
      <c r="G5" s="16">
        <f>F5*E5*100*-1</f>
        <v>-50730</v>
      </c>
      <c r="H5" s="28">
        <f>ABS(SUM(G4:G5)/B2*100)</f>
        <v>27.8428882438316</v>
      </c>
      <c r="I5" s="16">
        <v>-10</v>
      </c>
      <c r="J5" s="34"/>
      <c r="N5" s="19"/>
      <c r="O5" s="19"/>
      <c r="P5" s="19"/>
      <c r="Q5" s="19"/>
      <c r="R5" s="35"/>
      <c r="S5" s="52"/>
      <c r="T5" s="35"/>
      <c r="U5" s="52"/>
      <c r="V5" s="19"/>
    </row>
    <row r="6" ht="25" customHeight="1" spans="1:22">
      <c r="A6" s="19"/>
      <c r="B6" s="19"/>
      <c r="C6" s="17">
        <v>44487.4039351852</v>
      </c>
      <c r="D6" s="18" t="s">
        <v>27</v>
      </c>
      <c r="E6" s="16">
        <v>50.32</v>
      </c>
      <c r="F6" s="16">
        <v>10</v>
      </c>
      <c r="G6" s="16">
        <f>F6*E6*100*-1</f>
        <v>-50320</v>
      </c>
      <c r="H6" s="28">
        <f>ABS(SUM(G4:G6)/B2*100)</f>
        <v>36.97206095791</v>
      </c>
      <c r="I6" s="16">
        <v>-10</v>
      </c>
      <c r="J6" s="34"/>
      <c r="N6" s="19"/>
      <c r="O6" s="19"/>
      <c r="P6" s="19"/>
      <c r="Q6" s="19"/>
      <c r="R6" s="22" t="s">
        <v>28</v>
      </c>
      <c r="S6" s="61"/>
      <c r="T6" s="22" t="s">
        <v>29</v>
      </c>
      <c r="U6" s="54"/>
      <c r="V6" s="19"/>
    </row>
    <row r="7" ht="25" customHeight="1" spans="1:22">
      <c r="A7" s="19"/>
      <c r="B7" s="19"/>
      <c r="C7" s="17">
        <v>44491.4094907407</v>
      </c>
      <c r="D7" s="16" t="s">
        <v>30</v>
      </c>
      <c r="E7" s="16">
        <v>0.88</v>
      </c>
      <c r="F7" s="16">
        <v>40</v>
      </c>
      <c r="G7" s="16">
        <f>F7*E7*100</f>
        <v>3520</v>
      </c>
      <c r="H7" s="29"/>
      <c r="I7" s="16">
        <v>-70</v>
      </c>
      <c r="J7" s="34"/>
      <c r="N7" s="19"/>
      <c r="O7" s="19"/>
      <c r="P7" s="19"/>
      <c r="Q7" s="19"/>
      <c r="R7" s="22" t="s">
        <v>31</v>
      </c>
      <c r="S7" s="54"/>
      <c r="T7" s="35"/>
      <c r="U7" s="52"/>
      <c r="V7" s="21"/>
    </row>
    <row r="8" ht="25" customHeight="1" spans="1:22">
      <c r="A8" s="19"/>
      <c r="B8" s="19"/>
      <c r="C8" s="17">
        <v>44497.4114583333</v>
      </c>
      <c r="D8" s="20" t="s">
        <v>32</v>
      </c>
      <c r="E8" s="16">
        <v>51.11</v>
      </c>
      <c r="F8" s="16">
        <v>10</v>
      </c>
      <c r="G8" s="16">
        <f>F8*E8*100</f>
        <v>51110</v>
      </c>
      <c r="H8" s="19"/>
      <c r="I8" s="16">
        <v>-61</v>
      </c>
      <c r="J8" s="34"/>
      <c r="N8" s="19"/>
      <c r="O8" s="19"/>
      <c r="P8" s="19"/>
      <c r="Q8" s="19"/>
      <c r="R8" s="35"/>
      <c r="S8" s="52"/>
      <c r="T8" s="22" t="s">
        <v>33</v>
      </c>
      <c r="U8" s="54"/>
      <c r="V8" s="64" t="s">
        <v>34</v>
      </c>
    </row>
    <row r="9" ht="25" customHeight="1" spans="1:22">
      <c r="A9" s="19"/>
      <c r="B9" s="19"/>
      <c r="C9" s="17">
        <v>44497.0777777778</v>
      </c>
      <c r="D9" s="20" t="s">
        <v>32</v>
      </c>
      <c r="E9" s="16">
        <v>51.22</v>
      </c>
      <c r="F9" s="16">
        <v>10</v>
      </c>
      <c r="G9" s="16">
        <f>F9*E9*100</f>
        <v>51220</v>
      </c>
      <c r="H9" s="19"/>
      <c r="I9" s="16">
        <v>-61</v>
      </c>
      <c r="J9" s="35"/>
      <c r="K9" s="36"/>
      <c r="L9" s="36"/>
      <c r="N9" s="19"/>
      <c r="O9" s="19"/>
      <c r="P9" s="19"/>
      <c r="Q9" s="19"/>
      <c r="R9" s="22" t="s">
        <v>35</v>
      </c>
      <c r="S9" s="54"/>
      <c r="T9" s="34"/>
      <c r="U9" s="65"/>
      <c r="V9" s="19"/>
    </row>
    <row r="10" ht="25" customHeight="1" spans="1:22">
      <c r="A10" s="21"/>
      <c r="B10" s="21"/>
      <c r="C10" s="17">
        <v>44498.4114583333</v>
      </c>
      <c r="D10" s="20" t="s">
        <v>36</v>
      </c>
      <c r="E10" s="16">
        <v>49.94</v>
      </c>
      <c r="F10" s="16">
        <v>20</v>
      </c>
      <c r="G10" s="16">
        <f>F10*E10*100</f>
        <v>99880</v>
      </c>
      <c r="H10" s="21"/>
      <c r="I10" s="16">
        <v>-115</v>
      </c>
      <c r="J10" s="37">
        <f>SUM(G4:G10,I4:I10)</f>
        <v>1597.60000000003</v>
      </c>
      <c r="K10" s="38">
        <f>ABS(J10*100/SUM(G4:G6))</f>
        <v>0.783944256342328</v>
      </c>
      <c r="L10" s="39">
        <f>100*J10/B2</f>
        <v>0.28984034833092</v>
      </c>
      <c r="N10" s="21"/>
      <c r="O10" s="21"/>
      <c r="P10" s="21"/>
      <c r="Q10" s="21"/>
      <c r="R10" s="35"/>
      <c r="S10" s="52"/>
      <c r="T10" s="35"/>
      <c r="U10" s="52"/>
      <c r="V10" s="21"/>
    </row>
    <row r="11" ht="25" customHeight="1" spans="1:22">
      <c r="A11" s="22">
        <v>512400</v>
      </c>
      <c r="B11" s="22" t="s">
        <v>37</v>
      </c>
      <c r="C11" s="23">
        <v>44496.4094907407</v>
      </c>
      <c r="D11" s="24" t="s">
        <v>23</v>
      </c>
      <c r="E11" s="22">
        <v>1.22</v>
      </c>
      <c r="F11" s="22">
        <v>1100</v>
      </c>
      <c r="G11" s="22">
        <f>F11*E11*100*-1</f>
        <v>-134200</v>
      </c>
      <c r="H11" s="28">
        <f>ABS(G11/B2*100)</f>
        <v>24.3468795355588</v>
      </c>
      <c r="I11" s="22">
        <v>-13</v>
      </c>
      <c r="J11" s="40"/>
      <c r="K11" s="41"/>
      <c r="L11" s="42"/>
      <c r="N11" s="53"/>
      <c r="O11" s="54"/>
      <c r="P11" s="22">
        <v>-6.68</v>
      </c>
      <c r="Q11" s="22">
        <v>-1.66</v>
      </c>
      <c r="R11" s="22" t="s">
        <v>38</v>
      </c>
      <c r="S11" s="61"/>
      <c r="T11" s="22" t="s">
        <v>39</v>
      </c>
      <c r="U11" s="61"/>
      <c r="V11" s="66" t="s">
        <v>40</v>
      </c>
    </row>
    <row r="12" ht="25" customHeight="1" spans="1:22">
      <c r="A12" s="21"/>
      <c r="B12" s="21"/>
      <c r="C12" s="23">
        <v>44501.4114583333</v>
      </c>
      <c r="D12" s="25" t="s">
        <v>36</v>
      </c>
      <c r="E12" s="22">
        <v>1.24</v>
      </c>
      <c r="F12" s="22">
        <v>1100</v>
      </c>
      <c r="G12" s="22">
        <f>F12*E12*100</f>
        <v>136400</v>
      </c>
      <c r="H12" s="29"/>
      <c r="I12" s="22">
        <v>-12</v>
      </c>
      <c r="J12" s="43">
        <f>SUM(I12,I11,G11,G12)</f>
        <v>2175</v>
      </c>
      <c r="K12" s="44">
        <f>ABS(J12*100/G11)</f>
        <v>1.62071535022355</v>
      </c>
      <c r="L12" s="45">
        <f>100*J12/B2</f>
        <v>0.394593613933237</v>
      </c>
      <c r="N12" s="35"/>
      <c r="O12" s="52"/>
      <c r="P12" s="21"/>
      <c r="Q12" s="21"/>
      <c r="R12" s="22" t="s">
        <v>41</v>
      </c>
      <c r="S12" s="61"/>
      <c r="T12" s="22" t="s">
        <v>42</v>
      </c>
      <c r="U12" s="61"/>
      <c r="V12" s="52"/>
    </row>
    <row r="13" ht="25" customHeight="1" spans="1:22">
      <c r="A13" s="22">
        <v>512400</v>
      </c>
      <c r="B13" s="22" t="s">
        <v>43</v>
      </c>
      <c r="C13" s="23">
        <v>44503.4094907407</v>
      </c>
      <c r="D13" s="24" t="s">
        <v>23</v>
      </c>
      <c r="E13" s="22">
        <v>1.329</v>
      </c>
      <c r="F13" s="22">
        <v>750</v>
      </c>
      <c r="G13" s="22">
        <f>F13*E13*100*-1</f>
        <v>-99675</v>
      </c>
      <c r="H13" s="28">
        <f>ABS(G13/B2*100)</f>
        <v>18.0832728592163</v>
      </c>
      <c r="I13" s="22">
        <v>-10</v>
      </c>
      <c r="J13" s="40"/>
      <c r="K13" s="41"/>
      <c r="L13" s="42"/>
      <c r="N13" s="53"/>
      <c r="O13" s="54"/>
      <c r="P13" s="22">
        <v>30.69</v>
      </c>
      <c r="Q13" s="22">
        <v>-3.45</v>
      </c>
      <c r="R13" s="22" t="s">
        <v>44</v>
      </c>
      <c r="S13" s="61"/>
      <c r="T13" s="22" t="s">
        <v>45</v>
      </c>
      <c r="U13" s="22" t="s">
        <v>46</v>
      </c>
      <c r="V13" s="64" t="s">
        <v>47</v>
      </c>
    </row>
    <row r="14" ht="25" customHeight="1" spans="1:22">
      <c r="A14" s="21"/>
      <c r="B14" s="21"/>
      <c r="C14" s="23">
        <v>44504.4114583333</v>
      </c>
      <c r="D14" s="25" t="s">
        <v>36</v>
      </c>
      <c r="E14" s="22">
        <v>1.338</v>
      </c>
      <c r="F14" s="22">
        <v>750</v>
      </c>
      <c r="G14" s="22">
        <f>F14*E14*100</f>
        <v>100350</v>
      </c>
      <c r="H14" s="29"/>
      <c r="I14" s="22">
        <v>-10</v>
      </c>
      <c r="J14" s="43">
        <f>SUM(I14,I13,G13,G14)</f>
        <v>655.000000000015</v>
      </c>
      <c r="K14" s="44">
        <f>ABS(J14*100/G13)</f>
        <v>0.657135690995751</v>
      </c>
      <c r="L14" s="45">
        <f>100*J14/B2</f>
        <v>0.118831640058058</v>
      </c>
      <c r="N14" s="35"/>
      <c r="O14" s="52"/>
      <c r="P14" s="21"/>
      <c r="Q14" s="21"/>
      <c r="R14" s="22" t="s">
        <v>48</v>
      </c>
      <c r="S14" s="22" t="s">
        <v>49</v>
      </c>
      <c r="T14" s="21"/>
      <c r="U14" s="21"/>
      <c r="V14" s="21"/>
    </row>
    <row r="15" ht="25" customHeight="1" spans="1:22">
      <c r="A15" s="16">
        <v>603195</v>
      </c>
      <c r="B15" s="16" t="s">
        <v>50</v>
      </c>
      <c r="C15" s="17">
        <v>44503.5520833333</v>
      </c>
      <c r="D15" s="18" t="s">
        <v>23</v>
      </c>
      <c r="E15" s="16">
        <v>155.71</v>
      </c>
      <c r="F15" s="16">
        <v>10</v>
      </c>
      <c r="G15" s="16">
        <f>F15*E15*100*-1</f>
        <v>-155710</v>
      </c>
      <c r="H15" s="28">
        <f>ABS(G15/B2*100)</f>
        <v>28.2492743105951</v>
      </c>
      <c r="I15" s="16">
        <v>-23.4</v>
      </c>
      <c r="J15" s="46"/>
      <c r="K15" s="47"/>
      <c r="L15" s="48"/>
      <c r="N15" s="55">
        <v>-22.39</v>
      </c>
      <c r="O15" s="22">
        <v>1.42</v>
      </c>
      <c r="P15" s="22"/>
      <c r="Q15" s="22"/>
      <c r="R15" s="22" t="s">
        <v>51</v>
      </c>
      <c r="S15" s="61"/>
      <c r="T15" s="22" t="s">
        <v>52</v>
      </c>
      <c r="U15" s="54"/>
      <c r="V15" s="67" t="s">
        <v>40</v>
      </c>
    </row>
    <row r="16" ht="25" customHeight="1" spans="1:22">
      <c r="A16" s="21"/>
      <c r="B16" s="21"/>
      <c r="C16" s="17">
        <v>44505.5665509259</v>
      </c>
      <c r="D16" s="20" t="s">
        <v>36</v>
      </c>
      <c r="E16" s="16">
        <v>159.95</v>
      </c>
      <c r="F16" s="16">
        <v>10</v>
      </c>
      <c r="G16" s="16">
        <f>F16*E16*100</f>
        <v>159950</v>
      </c>
      <c r="H16" s="29"/>
      <c r="I16" s="16">
        <v>-184</v>
      </c>
      <c r="J16" s="37">
        <f>SUM(I16,I15,G15,G16)</f>
        <v>4032.60000000001</v>
      </c>
      <c r="K16" s="38">
        <f>ABS(J16*100/G15)</f>
        <v>2.58981439856143</v>
      </c>
      <c r="L16" s="39">
        <f>100*J16/B2</f>
        <v>0.731603773584907</v>
      </c>
      <c r="N16" s="35"/>
      <c r="O16" s="21"/>
      <c r="P16" s="21"/>
      <c r="Q16" s="21"/>
      <c r="R16" s="22" t="s">
        <v>53</v>
      </c>
      <c r="S16" s="61"/>
      <c r="T16" s="35"/>
      <c r="U16" s="52"/>
      <c r="V16" s="21"/>
    </row>
    <row r="17" ht="25" customHeight="1" spans="14:22">
      <c r="N17" s="56"/>
      <c r="O17" s="56"/>
      <c r="P17" s="57"/>
      <c r="Q17" s="57"/>
      <c r="R17" s="56"/>
      <c r="S17" s="56"/>
      <c r="T17" s="56"/>
      <c r="U17" s="56"/>
      <c r="V17" s="57"/>
    </row>
    <row r="18" ht="25" customHeight="1" spans="14:22">
      <c r="N18" s="56"/>
      <c r="O18" s="56"/>
      <c r="P18" s="57"/>
      <c r="Q18" s="57"/>
      <c r="R18" s="56"/>
      <c r="S18" s="56"/>
      <c r="T18" s="56"/>
      <c r="U18" s="56"/>
      <c r="V18" s="57"/>
    </row>
    <row r="19" ht="25" customHeight="1" spans="1:22">
      <c r="A19"/>
      <c r="B19"/>
      <c r="C19"/>
      <c r="D19"/>
      <c r="E19"/>
      <c r="F19"/>
      <c r="G19"/>
      <c r="H19"/>
      <c r="I19"/>
      <c r="J19"/>
      <c r="K19"/>
      <c r="L19"/>
      <c r="N19" s="56"/>
      <c r="O19" s="56"/>
      <c r="P19" s="58"/>
      <c r="Q19" s="62"/>
      <c r="R19" s="62"/>
      <c r="S19" s="62"/>
      <c r="T19" s="62"/>
      <c r="U19" s="62"/>
      <c r="V19" s="62"/>
    </row>
    <row r="20" ht="25" customHeight="1" spans="1:22">
      <c r="A20"/>
      <c r="B20"/>
      <c r="C20"/>
      <c r="D20"/>
      <c r="E20"/>
      <c r="F20"/>
      <c r="G20"/>
      <c r="H20"/>
      <c r="I20"/>
      <c r="J20"/>
      <c r="K20"/>
      <c r="L20"/>
      <c r="N20" s="56"/>
      <c r="O20" s="56"/>
      <c r="P20" s="57"/>
      <c r="Q20" s="57"/>
      <c r="R20" s="56"/>
      <c r="S20" s="56"/>
      <c r="T20" s="56"/>
      <c r="U20" s="56"/>
      <c r="V20" s="57"/>
    </row>
    <row r="21" ht="25" customHeight="1" spans="1:22">
      <c r="A21"/>
      <c r="B21"/>
      <c r="C21"/>
      <c r="D21"/>
      <c r="E21"/>
      <c r="F21"/>
      <c r="G21"/>
      <c r="H21"/>
      <c r="I21"/>
      <c r="J21"/>
      <c r="K21"/>
      <c r="L21"/>
      <c r="N21" s="56"/>
      <c r="O21" s="56"/>
      <c r="P21" s="57"/>
      <c r="Q21" s="57"/>
      <c r="R21" s="56"/>
      <c r="S21" s="56"/>
      <c r="T21" s="56"/>
      <c r="U21" s="56"/>
      <c r="V21" s="57"/>
    </row>
    <row r="22" ht="25" customHeight="1" spans="1:22">
      <c r="A22"/>
      <c r="B22"/>
      <c r="C22"/>
      <c r="D22"/>
      <c r="E22"/>
      <c r="F22"/>
      <c r="G22"/>
      <c r="H22"/>
      <c r="I22"/>
      <c r="J22"/>
      <c r="K22"/>
      <c r="L22"/>
      <c r="N22" s="56"/>
      <c r="O22" s="56"/>
      <c r="P22" s="58"/>
      <c r="Q22" s="62"/>
      <c r="R22" s="62"/>
      <c r="S22" s="62"/>
      <c r="T22" s="62"/>
      <c r="U22" s="62"/>
      <c r="V22" s="62"/>
    </row>
    <row r="23" spans="1:12">
      <c r="A23"/>
      <c r="B23"/>
      <c r="C23"/>
      <c r="D23"/>
      <c r="E23"/>
      <c r="F23"/>
      <c r="G23"/>
      <c r="H23"/>
      <c r="I23"/>
      <c r="J23"/>
      <c r="K23"/>
      <c r="L23"/>
    </row>
    <row r="24" spans="1:12">
      <c r="A24"/>
      <c r="B24"/>
      <c r="C24"/>
      <c r="D24"/>
      <c r="E24"/>
      <c r="F24"/>
      <c r="G24"/>
      <c r="H24"/>
      <c r="I24"/>
      <c r="J24"/>
      <c r="K24"/>
      <c r="L24"/>
    </row>
    <row r="25" spans="1:12">
      <c r="A25"/>
      <c r="B25"/>
      <c r="C25"/>
      <c r="D25"/>
      <c r="E25"/>
      <c r="F25"/>
      <c r="G25"/>
      <c r="H25"/>
      <c r="I25"/>
      <c r="J25"/>
      <c r="K25"/>
      <c r="L25"/>
    </row>
    <row r="26" spans="1:12">
      <c r="A26"/>
      <c r="B26"/>
      <c r="C26"/>
      <c r="D26"/>
      <c r="E26"/>
      <c r="F26"/>
      <c r="G26"/>
      <c r="H26"/>
      <c r="I26"/>
      <c r="J26"/>
      <c r="K26"/>
      <c r="L26"/>
    </row>
    <row r="27" spans="1:12">
      <c r="A27"/>
      <c r="B27"/>
      <c r="C27"/>
      <c r="D27"/>
      <c r="E27"/>
      <c r="F27"/>
      <c r="G27"/>
      <c r="H27"/>
      <c r="I27"/>
      <c r="J27"/>
      <c r="K27"/>
      <c r="L27"/>
    </row>
    <row r="28" spans="1:12">
      <c r="A28"/>
      <c r="B28"/>
      <c r="C28"/>
      <c r="D28"/>
      <c r="E28"/>
      <c r="F28"/>
      <c r="G28"/>
      <c r="H28"/>
      <c r="I28"/>
      <c r="J28"/>
      <c r="K28"/>
      <c r="L28"/>
    </row>
    <row r="29" spans="1:12">
      <c r="A29"/>
      <c r="B29"/>
      <c r="C29"/>
      <c r="D29"/>
      <c r="E29"/>
      <c r="F29"/>
      <c r="G29"/>
      <c r="H29"/>
      <c r="I29"/>
      <c r="J29"/>
      <c r="K29"/>
      <c r="L29"/>
    </row>
    <row r="30" spans="4:8">
      <c r="D30"/>
      <c r="E30"/>
      <c r="F30"/>
      <c r="G30"/>
      <c r="H30"/>
    </row>
    <row r="31" spans="4:8">
      <c r="D31"/>
      <c r="E31"/>
      <c r="F31"/>
      <c r="G31"/>
      <c r="H31"/>
    </row>
    <row r="32" spans="4:8">
      <c r="D32"/>
      <c r="E32"/>
      <c r="F32"/>
      <c r="G32"/>
      <c r="H32"/>
    </row>
    <row r="33" spans="4:8">
      <c r="D33"/>
      <c r="E33"/>
      <c r="F33"/>
      <c r="G33"/>
      <c r="H33"/>
    </row>
    <row r="34" spans="4:8">
      <c r="D34"/>
      <c r="E34"/>
      <c r="F34"/>
      <c r="G34"/>
      <c r="H34"/>
    </row>
    <row r="35" spans="4:8">
      <c r="D35"/>
      <c r="E35"/>
      <c r="F35"/>
      <c r="G35"/>
      <c r="H35"/>
    </row>
  </sheetData>
  <mergeCells count="53">
    <mergeCell ref="A1:V1"/>
    <mergeCell ref="H2:L2"/>
    <mergeCell ref="N3:O3"/>
    <mergeCell ref="P3:Q3"/>
    <mergeCell ref="R3:S3"/>
    <mergeCell ref="T3:U3"/>
    <mergeCell ref="R6:S6"/>
    <mergeCell ref="R11:S11"/>
    <mergeCell ref="T11:U11"/>
    <mergeCell ref="R12:S12"/>
    <mergeCell ref="T12:U12"/>
    <mergeCell ref="R13:S13"/>
    <mergeCell ref="R15:S15"/>
    <mergeCell ref="R16:S16"/>
    <mergeCell ref="A4:A10"/>
    <mergeCell ref="A11:A12"/>
    <mergeCell ref="A13:A14"/>
    <mergeCell ref="A15:A16"/>
    <mergeCell ref="B4:B10"/>
    <mergeCell ref="B11:B12"/>
    <mergeCell ref="B13:B14"/>
    <mergeCell ref="B15:B16"/>
    <mergeCell ref="H7:H10"/>
    <mergeCell ref="M3:M42"/>
    <mergeCell ref="N4:N10"/>
    <mergeCell ref="N15:N16"/>
    <mergeCell ref="O4:O10"/>
    <mergeCell ref="O15:O16"/>
    <mergeCell ref="P4:P10"/>
    <mergeCell ref="P11:P12"/>
    <mergeCell ref="P13:P14"/>
    <mergeCell ref="P15:P16"/>
    <mergeCell ref="Q4:Q10"/>
    <mergeCell ref="Q11:Q12"/>
    <mergeCell ref="Q13:Q14"/>
    <mergeCell ref="Q15:Q16"/>
    <mergeCell ref="T13:T14"/>
    <mergeCell ref="U13:U14"/>
    <mergeCell ref="V4:V7"/>
    <mergeCell ref="V8:V10"/>
    <mergeCell ref="V11:V12"/>
    <mergeCell ref="V13:V14"/>
    <mergeCell ref="V15:V16"/>
    <mergeCell ref="J4:L9"/>
    <mergeCell ref="R4:S5"/>
    <mergeCell ref="T4:U5"/>
    <mergeCell ref="R7:S8"/>
    <mergeCell ref="T6:U7"/>
    <mergeCell ref="R9:S10"/>
    <mergeCell ref="T8:U10"/>
    <mergeCell ref="N11:O12"/>
    <mergeCell ref="N13:O14"/>
    <mergeCell ref="T15:U16"/>
  </mergeCells>
  <conditionalFormatting sqref="H5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{c11ed77d-4674-4bec-b4b1-45c660bff008}</x14:id>
        </ext>
      </extLst>
    </cfRule>
    <cfRule type="dataBar" priority="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{e98e5042-d58f-4a16-a059-11f4061113b2}</x14:id>
        </ext>
      </extLst>
    </cfRule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{69cbe2bd-e9e2-4985-baf8-76d8833666e9}</x14:id>
        </ext>
      </extLst>
    </cfRule>
    <cfRule type="dataBar" priority="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{e4b63dcf-1897-4e9a-9548-f07a234d303c}</x14:id>
        </ext>
      </extLst>
    </cfRule>
    <cfRule type="dataBar" priority="4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{6059434a-3b9b-48d8-b918-51e26e0d4f00}</x14:id>
        </ext>
      </extLst>
    </cfRule>
    <cfRule type="dataBar" priority="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{cf1103ad-7cf5-45ef-b119-bef88bb5ebe4}</x14:id>
        </ext>
      </extLst>
    </cfRule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{0747d1c1-b59e-4a81-888a-28a09b5704ad}</x14:id>
        </ext>
      </extLst>
    </cfRule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{a2dacb68-ac65-4f19-a2a6-30c6380b095f}</x14:id>
        </ext>
      </extLst>
    </cfRule>
  </conditionalFormatting>
  <conditionalFormatting sqref="H6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{b0b24d08-5849-416a-82b9-0c948ed8c486}</x14:id>
        </ext>
      </extLst>
    </cfRule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{f74244c9-f681-4068-8567-44dde6870096}</x14:id>
        </ext>
      </extLst>
    </cfRule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{dd4a677f-2e90-4089-9371-780a7fe2b4ad}</x14:id>
        </ext>
      </extLst>
    </cfRule>
    <cfRule type="dataBar" priority="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{7f392c98-0be4-4bf1-9d86-e050c6a4e434}</x14:id>
        </ext>
      </extLst>
    </cfRule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{ed051571-df68-49f6-9e19-0e5a2b7b78d0}</x14:id>
        </ext>
      </extLst>
    </cfRule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{29858505-22cb-402a-9520-bfc88fdd7288}</x14:id>
        </ext>
      </extLst>
    </cfRule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{dd6efa3b-94b6-44c4-80e5-76d9b3ac332b}</x14:id>
        </ext>
      </extLst>
    </cfRule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{fed7fbca-0e55-485d-8a1b-8d18c1b046cd}</x14:id>
        </ext>
      </extLst>
    </cfRule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{52e0905c-49ee-4763-a4a2-a1ec7204be5b}</x14:id>
        </ext>
      </extLst>
    </cfRule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{99fc8dd0-a56b-47ff-bc22-408f5610fd41}</x14:id>
        </ext>
      </extLst>
    </cfRule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{a3bbd95b-440f-4759-b906-cf4cb6fd2674}</x14:id>
        </ext>
      </extLst>
    </cfRule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{af59385f-03a6-4841-848e-912814786e1b}</x14:id>
        </ext>
      </extLst>
    </cfRule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{e44af20d-d972-49e2-800a-cb9a0c37e9c6}</x14:id>
        </ext>
      </extLst>
    </cfRule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{7bf6266e-2abb-42b1-8b22-17f59f653f6f}</x14:id>
        </ext>
      </extLst>
    </cfRule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{603a6535-1e32-4c2d-b133-329d967b8d45}</x14:id>
        </ext>
      </extLst>
    </cfRule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{0d8a966f-f7ea-43e4-a891-b1ab222a8e99}</x14:id>
        </ext>
      </extLst>
    </cfRule>
  </conditionalFormatting>
  <conditionalFormatting sqref="H7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{8d194efc-ab50-4ffc-aacf-9695cd9bd7bc}</x14:id>
        </ext>
      </extLst>
    </cfRule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{ca119d3e-9a82-4839-9668-8a5021d3adab}</x14:id>
        </ext>
      </extLst>
    </cfRule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{fe92c298-0a73-4039-97a5-17eed71edc6e}</x14:id>
        </ext>
      </extLst>
    </cfRule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{c6a32f9e-5f0e-4208-80f4-861243d5fef2}</x14:id>
        </ext>
      </extLst>
    </cfRule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{0cb9b0cb-e3f0-49be-95c0-b9c5276d1900}</x14:id>
        </ext>
      </extLst>
    </cfRule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{083a9e2a-1b49-4946-8bc6-f8d5719c98eb}</x14:id>
        </ext>
      </extLst>
    </cfRule>
  </conditionalFormatting>
  <conditionalFormatting sqref="H11">
    <cfRule type="dataBar" priority="7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{4c874e27-1d5c-4783-a159-737811dada17}</x14:id>
        </ext>
      </extLst>
    </cfRule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{bc100cc1-9044-4f57-b53e-ed4e19a64fb6}</x14:id>
        </ext>
      </extLst>
    </cfRule>
  </conditionalFormatting>
  <conditionalFormatting sqref="H13">
    <cfRule type="dataBar" priority="8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{a1a24926-c62d-4e4c-9060-68d612d0fb7f}</x14:id>
        </ext>
      </extLst>
    </cfRule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{cd11952d-8662-4e38-b2dd-bb8088010756}</x14:id>
        </ext>
      </extLst>
    </cfRule>
  </conditionalFormatting>
  <conditionalFormatting sqref="U17">
    <cfRule type="dataBar" priority="8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{d63e771b-f231-4fba-b4a2-e7dc3109704e}</x14:id>
        </ext>
      </extLst>
    </cfRule>
  </conditionalFormatting>
  <conditionalFormatting sqref="U18">
    <cfRule type="dataBar" priority="8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{2fb3928d-bd85-4ca2-8469-e33cc4c67dd0}</x14:id>
        </ext>
      </extLst>
    </cfRule>
  </conditionalFormatting>
  <conditionalFormatting sqref="U20">
    <cfRule type="dataBar" priority="8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{455be207-c4f1-47b9-a40b-4b3007007a15}</x14:id>
        </ext>
      </extLst>
    </cfRule>
  </conditionalFormatting>
  <conditionalFormatting sqref="U21">
    <cfRule type="dataBar" priority="8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{b2b9489b-2a16-4dfd-8261-1a179bef3621}</x14:id>
        </ext>
      </extLst>
    </cfRule>
  </conditionalFormatting>
  <conditionalFormatting sqref="H4:H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{93866220-375d-4426-956b-36f992bdf225}</x14:id>
        </ext>
      </extLst>
    </cfRule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{45b7ff22-a9e2-4ed8-b63a-def89c848a84}</x14:id>
        </ext>
      </extLst>
    </cfRule>
    <cfRule type="dataBar" priority="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{2db58b72-fd6f-46f5-a9f8-e98445282f51}</x14:id>
        </ext>
      </extLst>
    </cfRule>
    <cfRule type="dataBar" priority="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{aeca1d07-d65b-41cf-ac2c-1cf04a99dda6}</x14:id>
        </ext>
      </extLst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{8333445c-8c76-41ab-8d52-9ba0b71b526a}</x14:id>
        </ext>
      </extLst>
    </cfRule>
    <cfRule type="dataBar" priority="6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{333451f9-5311-4808-80aa-febd2f250bb3}</x14:id>
        </ext>
      </extLst>
    </cfRule>
    <cfRule type="dataBar" priority="6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{d5a92699-9ae3-4c8a-9c9d-e98cf818216f}</x14:id>
        </ext>
      </extLst>
    </cfRule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{c0b5ba00-838e-4447-8f49-b849c566fb5f}</x14:id>
        </ext>
      </extLst>
    </cfRule>
  </conditionalFormatting>
  <conditionalFormatting sqref="H4:H47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{f9cf2108-57ee-408a-87e5-b2674e171247}</x14:id>
        </ext>
      </extLst>
    </cfRule>
  </conditionalFormatting>
  <conditionalFormatting sqref="H11:H12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{73f0e874-c321-42c2-8a39-db14b7f3aad5}</x14:id>
        </ext>
      </extLst>
    </cfRule>
    <cfRule type="dataBar" priority="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{60898313-0e03-4310-ad43-bff87c9d9db4}</x14:id>
        </ext>
      </extLst>
    </cfRule>
    <cfRule type="dataBar" priority="7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{244ccbd6-af4a-4bb6-8a39-680c0bbf963f}</x14:id>
        </ext>
      </extLst>
    </cfRule>
    <cfRule type="dataBar" priority="7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{208ebd3e-267d-46df-b94f-dfe664df1199}</x14:id>
        </ext>
      </extLst>
    </cfRule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{b9750449-f89e-40ec-a2ef-44381009fe94}</x14:id>
        </ext>
      </extLst>
    </cfRule>
  </conditionalFormatting>
  <conditionalFormatting sqref="H11:H16">
    <cfRule type="dataBar" priority="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{3a0702a8-0f0d-43da-8be6-000205a5ec40}</x14:id>
        </ext>
      </extLst>
    </cfRule>
  </conditionalFormatting>
  <conditionalFormatting sqref="H13:H16">
    <cfRule type="dataBar" priority="10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{41cae67c-f1fb-42d0-8d52-ded7a3c233b6}</x14:id>
        </ext>
      </extLst>
    </cfRule>
    <cfRule type="dataBar" priority="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{e072abc6-d981-4138-966f-238e30434586}</x14:id>
        </ext>
      </extLst>
    </cfRule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{91f98c56-84eb-4c27-b12f-f630ee950fc8}</x14:id>
        </ext>
      </extLst>
    </cfRule>
    <cfRule type="dataBar" priority="8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{6340a4ac-b825-4fd9-9760-a7b0933dd1db}</x14:id>
        </ext>
      </extLst>
    </cfRule>
  </conditionalFormatting>
  <conditionalFormatting sqref="H30:H51 H13:H16">
    <cfRule type="dataBar" priority="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{5902965a-f2a5-479a-919e-b495f272a27c}</x14:id>
        </ext>
      </extLst>
    </cfRule>
  </conditionalFormatting>
  <pageMargins left="0.393055555555556" right="0.393055555555556" top="1" bottom="1" header="0.5" footer="0.5"/>
  <pageSetup paperSize="9" orientation="landscape" horizontalDpi="600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11ed77d-4674-4bec-b4b1-45c660bff00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e98e5042-d58f-4a16-a059-11f4061113b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69cbe2bd-e9e2-4985-baf8-76d8833666e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e4b63dcf-1897-4e9a-9548-f07a234d303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6059434a-3b9b-48d8-b918-51e26e0d4f0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cf1103ad-7cf5-45ef-b119-bef88bb5ebe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0747d1c1-b59e-4a81-888a-28a09b5704a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a2dacb68-ac65-4f19-a2a6-30c6380b095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H5</xm:sqref>
        </x14:conditionalFormatting>
        <x14:conditionalFormatting xmlns:xm="http://schemas.microsoft.com/office/excel/2006/main">
          <x14:cfRule type="dataBar" id="{b0b24d08-5849-416a-82b9-0c948ed8c48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f74244c9-f681-4068-8567-44dde687009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dd4a677f-2e90-4089-9371-780a7fe2b4a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7f392c98-0be4-4bf1-9d86-e050c6a4e43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ed051571-df68-49f6-9e19-0e5a2b7b78d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29858505-22cb-402a-9520-bfc88fdd728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dd6efa3b-94b6-44c4-80e5-76d9b3ac332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fed7fbca-0e55-485d-8a1b-8d18c1b046c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52e0905c-49ee-4763-a4a2-a1ec7204be5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99fc8dd0-a56b-47ff-bc22-408f5610fd4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a3bbd95b-440f-4759-b906-cf4cb6fd267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af59385f-03a6-4841-848e-912814786e1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e44af20d-d972-49e2-800a-cb9a0c37e9c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7bf6266e-2abb-42b1-8b22-17f59f653f6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603a6535-1e32-4c2d-b133-329d967b8d4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0d8a966f-f7ea-43e4-a891-b1ab222a8e9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H6</xm:sqref>
        </x14:conditionalFormatting>
        <x14:conditionalFormatting xmlns:xm="http://schemas.microsoft.com/office/excel/2006/main">
          <x14:cfRule type="dataBar" id="{8d194efc-ab50-4ffc-aacf-9695cd9bd7b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ca119d3e-9a82-4839-9668-8a5021d3ada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fe92c298-0a73-4039-97a5-17eed71edc6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c6a32f9e-5f0e-4208-80f4-861243d5fef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0cb9b0cb-e3f0-49be-95c0-b9c5276d190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083a9e2a-1b49-4946-8bc6-f8d5719c98e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H7</xm:sqref>
        </x14:conditionalFormatting>
        <x14:conditionalFormatting xmlns:xm="http://schemas.microsoft.com/office/excel/2006/main">
          <x14:cfRule type="dataBar" id="{4c874e27-1d5c-4783-a159-737811dada1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bc100cc1-9044-4f57-b53e-ed4e19a64fb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H11</xm:sqref>
        </x14:conditionalFormatting>
        <x14:conditionalFormatting xmlns:xm="http://schemas.microsoft.com/office/excel/2006/main">
          <x14:cfRule type="dataBar" id="{a1a24926-c62d-4e4c-9060-68d612d0fb7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cd11952d-8662-4e38-b2dd-bb808801075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H13</xm:sqref>
        </x14:conditionalFormatting>
        <x14:conditionalFormatting xmlns:xm="http://schemas.microsoft.com/office/excel/2006/main">
          <x14:cfRule type="dataBar" id="{d63e771b-f231-4fba-b4a2-e7dc3109704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U17</xm:sqref>
        </x14:conditionalFormatting>
        <x14:conditionalFormatting xmlns:xm="http://schemas.microsoft.com/office/excel/2006/main">
          <x14:cfRule type="dataBar" id="{2fb3928d-bd85-4ca2-8469-e33cc4c67dd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U18</xm:sqref>
        </x14:conditionalFormatting>
        <x14:conditionalFormatting xmlns:xm="http://schemas.microsoft.com/office/excel/2006/main">
          <x14:cfRule type="dataBar" id="{455be207-c4f1-47b9-a40b-4b3007007a1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U20</xm:sqref>
        </x14:conditionalFormatting>
        <x14:conditionalFormatting xmlns:xm="http://schemas.microsoft.com/office/excel/2006/main">
          <x14:cfRule type="dataBar" id="{b2b9489b-2a16-4dfd-8261-1a179bef362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U21</xm:sqref>
        </x14:conditionalFormatting>
        <x14:conditionalFormatting xmlns:xm="http://schemas.microsoft.com/office/excel/2006/main">
          <x14:cfRule type="dataBar" id="{93866220-375d-4426-956b-36f992bdf22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45b7ff22-a9e2-4ed8-b63a-def89c848a8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2db58b72-fd6f-46f5-a9f8-e98445282f5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aeca1d07-d65b-41cf-ac2c-1cf04a99dda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8333445c-8c76-41ab-8d52-9ba0b71b526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333451f9-5311-4808-80aa-febd2f250bb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d5a92699-9ae3-4c8a-9c9d-e98cf818216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c0b5ba00-838e-4447-8f49-b849c566fb5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H4:H6</xm:sqref>
        </x14:conditionalFormatting>
        <x14:conditionalFormatting xmlns:xm="http://schemas.microsoft.com/office/excel/2006/main">
          <x14:cfRule type="dataBar" id="{f9cf2108-57ee-408a-87e5-b2674e17124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H4:H47</xm:sqref>
        </x14:conditionalFormatting>
        <x14:conditionalFormatting xmlns:xm="http://schemas.microsoft.com/office/excel/2006/main">
          <x14:cfRule type="dataBar" id="{73f0e874-c321-42c2-8a39-db14b7f3aad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60898313-0e03-4310-ad43-bff87c9d9db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244ccbd6-af4a-4bb6-8a39-680c0bbf963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208ebd3e-267d-46df-b94f-dfe664df119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b9750449-f89e-40ec-a2ef-44381009fe9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H11:H12</xm:sqref>
        </x14:conditionalFormatting>
        <x14:conditionalFormatting xmlns:xm="http://schemas.microsoft.com/office/excel/2006/main">
          <x14:cfRule type="dataBar" id="{3a0702a8-0f0d-43da-8be6-000205a5ec4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H11:H16</xm:sqref>
        </x14:conditionalFormatting>
        <x14:conditionalFormatting xmlns:xm="http://schemas.microsoft.com/office/excel/2006/main">
          <x14:cfRule type="dataBar" id="{41cae67c-f1fb-42d0-8d52-ded7a3c233b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e072abc6-d981-4138-966f-238e3043458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91f98c56-84eb-4c27-b12f-f630ee950fc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6340a4ac-b825-4fd9-9760-a7b0933dd1d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H13:H16</xm:sqref>
        </x14:conditionalFormatting>
        <x14:conditionalFormatting xmlns:xm="http://schemas.microsoft.com/office/excel/2006/main">
          <x14:cfRule type="dataBar" id="{5902965a-f2a5-479a-919e-b495f272a27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H30:H51 H13:H16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306"/>
  <sheetViews>
    <sheetView tabSelected="1" workbookViewId="0">
      <selection activeCell="I19" sqref="I19"/>
    </sheetView>
  </sheetViews>
  <sheetFormatPr defaultColWidth="9.23076923076923" defaultRowHeight="16.8"/>
  <cols>
    <col min="1" max="4" width="20.6923076923077" style="1" customWidth="1"/>
    <col min="5" max="6" width="20.6923076923077" style="2" customWidth="1"/>
    <col min="7" max="20" width="20.6923076923077" style="1" customWidth="1"/>
    <col min="21" max="35" width="15.6923076923077" style="1" customWidth="1"/>
    <col min="36" max="39" width="10.6923076923077" style="1" customWidth="1"/>
  </cols>
  <sheetData>
    <row r="1" ht="23.2" customHeight="1" spans="1:22">
      <c r="A1" s="3" t="s">
        <v>5</v>
      </c>
      <c r="B1" s="3" t="s">
        <v>6</v>
      </c>
      <c r="C1" s="3" t="s">
        <v>54</v>
      </c>
      <c r="D1" s="3" t="s">
        <v>55</v>
      </c>
      <c r="E1" s="7" t="s">
        <v>56</v>
      </c>
      <c r="F1" s="7" t="s">
        <v>57</v>
      </c>
      <c r="G1" s="3" t="s">
        <v>58</v>
      </c>
      <c r="H1" s="3" t="s">
        <v>59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V1" s="12"/>
    </row>
    <row r="2" ht="23.2" customHeight="1" spans="1:16">
      <c r="A2" s="68" t="s">
        <v>60</v>
      </c>
      <c r="B2" s="4" t="s">
        <v>61</v>
      </c>
      <c r="C2" s="4">
        <v>0.53</v>
      </c>
      <c r="D2" s="4">
        <v>-1.57</v>
      </c>
      <c r="E2" s="8">
        <f>(C2*0.75+C3*0.25)</f>
        <v>0.3825</v>
      </c>
      <c r="F2" s="8">
        <f>(D2*0.75+D3*0.25)</f>
        <v>-1.1575</v>
      </c>
      <c r="J2" s="6"/>
      <c r="K2" s="6"/>
      <c r="L2" s="6"/>
      <c r="M2" s="6"/>
      <c r="N2" s="6"/>
      <c r="O2" s="6"/>
      <c r="P2" s="6"/>
    </row>
    <row r="3" ht="23.2" customHeight="1" spans="1:30">
      <c r="A3" s="4">
        <v>399001</v>
      </c>
      <c r="B3" s="4" t="s">
        <v>62</v>
      </c>
      <c r="C3" s="4">
        <v>-0.06</v>
      </c>
      <c r="D3" s="4">
        <v>0.08</v>
      </c>
      <c r="G3" s="6"/>
      <c r="H3" s="6"/>
      <c r="I3" s="6"/>
      <c r="J3" s="6"/>
      <c r="K3" s="6"/>
      <c r="L3" s="6"/>
      <c r="M3" s="6"/>
      <c r="N3" s="6"/>
      <c r="O3" s="6"/>
      <c r="P3" s="6"/>
      <c r="W3" s="12"/>
      <c r="X3" s="12"/>
      <c r="Y3" s="12"/>
      <c r="Z3" s="12"/>
      <c r="AA3" s="12"/>
      <c r="AB3" s="12"/>
      <c r="AC3" s="12"/>
      <c r="AD3" s="12"/>
    </row>
    <row r="4" ht="23.2" customHeight="1" spans="9:30"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V4" s="12"/>
      <c r="W4" s="12"/>
      <c r="X4" s="12"/>
      <c r="Y4" s="12"/>
      <c r="Z4" s="12"/>
      <c r="AA4" s="12"/>
      <c r="AB4" s="12"/>
      <c r="AC4" s="12"/>
      <c r="AD4" s="12"/>
    </row>
    <row r="5" ht="23.2" customHeight="1" spans="1:30">
      <c r="A5" s="5" t="s">
        <v>63</v>
      </c>
      <c r="C5" s="5">
        <v>-41.05</v>
      </c>
      <c r="D5" s="5">
        <v>0.73</v>
      </c>
      <c r="E5" s="9">
        <f>((C5)/(E2+100))*100</f>
        <v>-40.8935820486639</v>
      </c>
      <c r="F5" s="9">
        <f>((D5)/(F2+100))*100</f>
        <v>0.738548701216582</v>
      </c>
      <c r="G5" s="5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ht="23.2" customHeight="1" spans="9:30"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 ht="23.2" customHeight="1" spans="1:30">
      <c r="A7" s="6" t="s">
        <v>64</v>
      </c>
      <c r="B7" s="6" t="s">
        <v>65</v>
      </c>
      <c r="C7" s="6">
        <v>14.3338875158436</v>
      </c>
      <c r="D7" s="6">
        <v>4.15233215229788</v>
      </c>
      <c r="E7" s="10">
        <f>(C7)/(E2+100)*100</f>
        <v>14.2792693107301</v>
      </c>
      <c r="F7" s="10">
        <f>(D7)/(F2+100)*100</f>
        <v>4.20095824397186</v>
      </c>
      <c r="G7" s="6">
        <f>RANK(E7,E7:E399,0)</f>
        <v>107</v>
      </c>
      <c r="H7" s="6">
        <f>RANK(F7,F7:F399,0)</f>
        <v>65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12"/>
      <c r="V7" s="12"/>
      <c r="W7" s="12"/>
      <c r="X7" s="12"/>
      <c r="Y7" s="12"/>
      <c r="Z7" s="12"/>
      <c r="AA7" s="12"/>
      <c r="AB7" s="12"/>
      <c r="AC7" s="12"/>
      <c r="AD7" s="12"/>
    </row>
    <row r="8" ht="23.2" customHeight="1" spans="1:30">
      <c r="A8" s="6" t="s">
        <v>66</v>
      </c>
      <c r="B8" s="6" t="s">
        <v>67</v>
      </c>
      <c r="C8" s="6">
        <v>55.9569123720629</v>
      </c>
      <c r="D8" s="6">
        <v>-5.19345218133933</v>
      </c>
      <c r="E8" s="10">
        <f>(C8)/(E2+100)*100</f>
        <v>55.7436927473045</v>
      </c>
      <c r="F8" s="10">
        <f>(D8)/(F2+100)*100</f>
        <v>-5.25427036076518</v>
      </c>
      <c r="G8" s="6">
        <f>RANK(E8,E7:E399,0)</f>
        <v>12</v>
      </c>
      <c r="H8" s="6">
        <f>RANK(F8,F7:F399,0)</f>
        <v>295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12"/>
      <c r="V8" s="12"/>
      <c r="W8" s="12"/>
      <c r="X8" s="12"/>
      <c r="Y8" s="12"/>
      <c r="Z8" s="12"/>
      <c r="AA8" s="12"/>
      <c r="AB8" s="12"/>
      <c r="AC8" s="12"/>
      <c r="AD8" s="12"/>
    </row>
    <row r="9" ht="23.2" customHeight="1" spans="1:30">
      <c r="A9" s="6" t="s">
        <v>68</v>
      </c>
      <c r="B9" s="6" t="s">
        <v>69</v>
      </c>
      <c r="C9" s="6">
        <v>39.5726161369193</v>
      </c>
      <c r="D9" s="6">
        <v>-0.227212349165956</v>
      </c>
      <c r="E9" s="10">
        <f>(C9)/(E2+100)*100</f>
        <v>39.4218276461727</v>
      </c>
      <c r="F9" s="10">
        <f>(D9)/(F2+100)*100</f>
        <v>-0.229873130653267</v>
      </c>
      <c r="G9" s="6">
        <f>RANK(E9,E7:E399,0)</f>
        <v>30</v>
      </c>
      <c r="H9" s="6">
        <f>RANK(F9,F7:F399,0)</f>
        <v>245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12"/>
      <c r="V9" s="12"/>
      <c r="W9" s="12"/>
      <c r="X9" s="12"/>
      <c r="Y9" s="12"/>
      <c r="Z9" s="12"/>
      <c r="AA9" s="12"/>
      <c r="AB9" s="12"/>
      <c r="AC9" s="12"/>
      <c r="AD9" s="12"/>
    </row>
    <row r="10" ht="23.2" customHeight="1" spans="1:30">
      <c r="A10" s="6" t="s">
        <v>70</v>
      </c>
      <c r="B10" s="6" t="s">
        <v>71</v>
      </c>
      <c r="C10" s="6">
        <v>17.1770946966086</v>
      </c>
      <c r="D10" s="6">
        <v>0.680882903105127</v>
      </c>
      <c r="E10" s="10">
        <f>(C10)/(E2+100)*100</f>
        <v>17.1116426634211</v>
      </c>
      <c r="F10" s="10">
        <f>(D10)/(F2+100)*100</f>
        <v>0.688856416121736</v>
      </c>
      <c r="G10" s="6">
        <f>RANK(E10,E7:E399,0)</f>
        <v>84</v>
      </c>
      <c r="H10" s="6">
        <f>RANK(F10,F7:F399,0)</f>
        <v>203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12"/>
      <c r="V10" s="12"/>
      <c r="W10" s="12"/>
      <c r="X10" s="12"/>
      <c r="Y10" s="12"/>
      <c r="Z10" s="12"/>
      <c r="AA10" s="12"/>
      <c r="AB10" s="12"/>
      <c r="AC10" s="12"/>
      <c r="AD10" s="12"/>
    </row>
    <row r="11" ht="23.2" customHeight="1" spans="1:30">
      <c r="A11" s="6" t="s">
        <v>72</v>
      </c>
      <c r="B11" s="6" t="s">
        <v>73</v>
      </c>
      <c r="C11" s="6">
        <v>4.98234790144368</v>
      </c>
      <c r="D11" s="6">
        <v>0.499289422888841</v>
      </c>
      <c r="E11" s="10">
        <f>(C11)/(E2+100)*100</f>
        <v>4.963363037824</v>
      </c>
      <c r="F11" s="10">
        <f>(D11)/(F2+100)*100</f>
        <v>0.505136376446206</v>
      </c>
      <c r="G11" s="6">
        <f>RANK(E11,E7:E399,0)</f>
        <v>195</v>
      </c>
      <c r="H11" s="6">
        <f>RANK(F11,F7:F399,0)</f>
        <v>214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12"/>
      <c r="V11" s="12"/>
      <c r="W11" s="12"/>
      <c r="X11" s="12"/>
      <c r="Y11" s="12"/>
      <c r="Z11" s="12"/>
      <c r="AA11" s="12"/>
      <c r="AB11" s="12"/>
      <c r="AC11" s="12"/>
      <c r="AD11" s="12"/>
    </row>
    <row r="12" ht="23.2" customHeight="1" spans="1:30">
      <c r="A12" s="6" t="s">
        <v>74</v>
      </c>
      <c r="B12" s="6" t="s">
        <v>75</v>
      </c>
      <c r="C12" s="6">
        <v>7.52717056930381</v>
      </c>
      <c r="D12" s="6">
        <v>-1.82602159895565</v>
      </c>
      <c r="E12" s="10">
        <f>(C12)/(E2+100)*100</f>
        <v>7.49848884945465</v>
      </c>
      <c r="F12" s="10">
        <f>(D12)/(F2+100)*100</f>
        <v>-1.84740531548236</v>
      </c>
      <c r="G12" s="6">
        <f>RANK(E12,E7:E399,0)</f>
        <v>165</v>
      </c>
      <c r="H12" s="6">
        <f>RANK(F12,F7:F399,0)</f>
        <v>278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12"/>
      <c r="V12" s="12"/>
      <c r="W12" s="12"/>
      <c r="X12" s="12"/>
      <c r="Y12" s="12"/>
      <c r="Z12" s="12"/>
      <c r="AA12" s="12"/>
      <c r="AB12" s="12"/>
      <c r="AC12" s="12"/>
      <c r="AD12" s="12"/>
    </row>
    <row r="13" ht="23.2" customHeight="1" spans="1:30">
      <c r="A13" s="6" t="s">
        <v>76</v>
      </c>
      <c r="B13" s="6" t="s">
        <v>77</v>
      </c>
      <c r="C13" s="6">
        <v>-0.749572302862484</v>
      </c>
      <c r="D13" s="6">
        <v>-0.0674811763034554</v>
      </c>
      <c r="E13" s="10">
        <f>(C13)/(E2+100)*100</f>
        <v>-0.746716113727477</v>
      </c>
      <c r="F13" s="10">
        <f>(D13)/(F2+100)*100</f>
        <v>-0.0682714179664167</v>
      </c>
      <c r="G13" s="6">
        <f>RANK(E13,E7:E399,0)</f>
        <v>244</v>
      </c>
      <c r="H13" s="6">
        <f>RANK(F13,F7:F399,0)</f>
        <v>236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2"/>
      <c r="V13" s="12"/>
      <c r="W13" s="12"/>
      <c r="X13" s="12"/>
      <c r="Y13" s="12"/>
      <c r="Z13" s="12"/>
      <c r="AA13" s="12"/>
      <c r="AB13" s="12"/>
      <c r="AC13" s="12"/>
      <c r="AD13" s="12"/>
    </row>
    <row r="14" ht="23.2" customHeight="1" spans="1:30">
      <c r="A14" s="6" t="s">
        <v>78</v>
      </c>
      <c r="B14" s="6" t="s">
        <v>79</v>
      </c>
      <c r="C14" s="6">
        <v>0.754746192402222</v>
      </c>
      <c r="D14" s="6">
        <v>4.69313768299128</v>
      </c>
      <c r="E14" s="10">
        <f>(C14)/(E2+100)*100</f>
        <v>0.751870288548524</v>
      </c>
      <c r="F14" s="10">
        <f>(D14)/(F2+100)*100</f>
        <v>4.74809690466275</v>
      </c>
      <c r="G14" s="6">
        <f>RANK(E14,E7:E399,0)</f>
        <v>230</v>
      </c>
      <c r="H14" s="6">
        <f>RANK(F14,F7:F399,0)</f>
        <v>41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2"/>
      <c r="V14" s="12"/>
      <c r="W14" s="12"/>
      <c r="X14" s="12"/>
      <c r="Y14" s="12"/>
      <c r="Z14" s="12"/>
      <c r="AA14" s="12"/>
      <c r="AB14" s="12"/>
      <c r="AC14" s="12"/>
      <c r="AD14" s="12"/>
    </row>
    <row r="15" ht="23.2" customHeight="1" spans="1:30">
      <c r="A15" s="6" t="s">
        <v>80</v>
      </c>
      <c r="B15" s="6" t="s">
        <v>81</v>
      </c>
      <c r="C15" s="6">
        <v>8.0215806124526</v>
      </c>
      <c r="D15" s="6">
        <v>-0.842057470160401</v>
      </c>
      <c r="E15" s="10">
        <f>(C15)/(E2+100)*100</f>
        <v>7.99101498015352</v>
      </c>
      <c r="F15" s="10">
        <f>(D15)/(F2+100)*100</f>
        <v>-0.851918425940664</v>
      </c>
      <c r="G15" s="6">
        <f>RANK(E15,E7:E399,0)</f>
        <v>162</v>
      </c>
      <c r="H15" s="6">
        <f>RANK(F15,F7:F399,0)</f>
        <v>262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2"/>
      <c r="V15" s="12"/>
      <c r="W15" s="12"/>
      <c r="X15" s="12"/>
      <c r="Y15" s="12"/>
      <c r="Z15" s="12"/>
      <c r="AA15" s="12"/>
      <c r="AB15" s="12"/>
      <c r="AC15" s="12"/>
      <c r="AD15" s="12"/>
    </row>
    <row r="16" ht="23.2" customHeight="1" spans="1:30">
      <c r="A16" s="6" t="s">
        <v>82</v>
      </c>
      <c r="B16" s="6" t="s">
        <v>83</v>
      </c>
      <c r="C16" s="6">
        <v>14.7214802394276</v>
      </c>
      <c r="D16" s="6">
        <v>1.42555483731954</v>
      </c>
      <c r="E16" s="10">
        <f>(C16)/(E2+100)*100</f>
        <v>14.6653851412622</v>
      </c>
      <c r="F16" s="10">
        <f>(D16)/(F2+100)*100</f>
        <v>1.44224886796625</v>
      </c>
      <c r="G16" s="6">
        <f>RANK(E16,E7:E399,0)</f>
        <v>104</v>
      </c>
      <c r="H16" s="6">
        <f>RANK(F16,F7:F399,0)</f>
        <v>181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2"/>
      <c r="V16" s="12"/>
      <c r="W16" s="12"/>
      <c r="X16" s="12"/>
      <c r="Y16" s="12"/>
      <c r="Z16" s="12"/>
      <c r="AA16" s="12"/>
      <c r="AB16" s="12"/>
      <c r="AC16" s="12"/>
      <c r="AD16" s="12"/>
    </row>
    <row r="17" ht="23.2" customHeight="1" spans="1:30">
      <c r="A17" s="6" t="s">
        <v>84</v>
      </c>
      <c r="B17" s="6" t="s">
        <v>85</v>
      </c>
      <c r="C17" s="6">
        <v>8.36449865510129</v>
      </c>
      <c r="D17" s="6">
        <v>6.02884535791324</v>
      </c>
      <c r="E17" s="10">
        <f>(C17)/(E2+100)*100</f>
        <v>8.33262635927706</v>
      </c>
      <c r="F17" s="10">
        <f>(D17)/(F2+100)*100</f>
        <v>6.09944645057869</v>
      </c>
      <c r="G17" s="6">
        <f>RANK(E17,E7:E399,0)</f>
        <v>158</v>
      </c>
      <c r="H17" s="6">
        <f>RANK(F17,F7:F399,0)</f>
        <v>14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2"/>
      <c r="V17" s="12"/>
      <c r="W17" s="12"/>
      <c r="X17" s="12"/>
      <c r="Y17" s="12"/>
      <c r="Z17" s="12"/>
      <c r="AA17" s="12"/>
      <c r="AB17" s="12"/>
      <c r="AC17" s="12"/>
      <c r="AD17" s="12"/>
    </row>
    <row r="18" ht="23.2" customHeight="1" spans="1:30">
      <c r="A18" s="6" t="s">
        <v>86</v>
      </c>
      <c r="B18" s="6" t="s">
        <v>87</v>
      </c>
      <c r="C18" s="6">
        <v>44.5856109937496</v>
      </c>
      <c r="D18" s="6">
        <v>0.780834914610999</v>
      </c>
      <c r="E18" s="10">
        <f>(C18)/(E2+100)*100</f>
        <v>44.4157208614545</v>
      </c>
      <c r="F18" s="10">
        <f>(D18)/(F2+100)*100</f>
        <v>0.789978920617142</v>
      </c>
      <c r="G18" s="6">
        <f>RANK(E18,E7:E399,0)</f>
        <v>20</v>
      </c>
      <c r="H18" s="6">
        <f>RANK(F18,F7:F399,0)</f>
        <v>201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2"/>
      <c r="V18" s="12"/>
      <c r="W18" s="12"/>
      <c r="X18" s="12"/>
      <c r="Y18" s="12"/>
      <c r="Z18" s="12"/>
      <c r="AA18" s="12"/>
      <c r="AB18" s="12"/>
      <c r="AC18" s="12"/>
      <c r="AD18" s="12"/>
    </row>
    <row r="19" ht="23.2" customHeight="1" spans="1:30">
      <c r="A19" s="6" t="s">
        <v>88</v>
      </c>
      <c r="B19" s="6" t="s">
        <v>89</v>
      </c>
      <c r="C19" s="6">
        <v>61.4343260404975</v>
      </c>
      <c r="D19" s="6">
        <v>-5.40292174007053</v>
      </c>
      <c r="E19" s="10">
        <f>(C19)/(E2+100)*100</f>
        <v>61.2002351410829</v>
      </c>
      <c r="F19" s="10">
        <f>(D19)/(F2+100)*100</f>
        <v>-5.46619292315606</v>
      </c>
      <c r="G19" s="6">
        <f>RANK(E19,E7:E399,0)</f>
        <v>10</v>
      </c>
      <c r="H19" s="6">
        <f>RANK(F19,F7:F399,0)</f>
        <v>296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2"/>
      <c r="V19" s="12"/>
      <c r="W19" s="12"/>
      <c r="X19" s="12"/>
      <c r="Y19" s="12"/>
      <c r="Z19" s="12"/>
      <c r="AA19" s="12"/>
      <c r="AB19" s="12"/>
      <c r="AC19" s="12"/>
      <c r="AD19" s="12"/>
    </row>
    <row r="20" ht="23.2" customHeight="1" spans="1:30">
      <c r="A20" s="6" t="s">
        <v>90</v>
      </c>
      <c r="B20" s="6" t="s">
        <v>91</v>
      </c>
      <c r="C20" s="6">
        <v>0.508701472556898</v>
      </c>
      <c r="D20" s="6">
        <v>0.366928495040022</v>
      </c>
      <c r="E20" s="10">
        <f>(C20)/(E2+100)*100</f>
        <v>0.506763103685301</v>
      </c>
      <c r="F20" s="10">
        <f>(D20)/(F2+100)*100</f>
        <v>0.371225429385155</v>
      </c>
      <c r="G20" s="6">
        <f>RANK(E20,E7:E399,0)</f>
        <v>233</v>
      </c>
      <c r="H20" s="6">
        <f>RANK(F20,F7:F399,0)</f>
        <v>218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2"/>
      <c r="V20" s="12"/>
      <c r="W20" s="12"/>
      <c r="X20" s="12"/>
      <c r="Y20" s="12"/>
      <c r="Z20" s="12"/>
      <c r="AA20" s="12"/>
      <c r="AB20" s="12"/>
      <c r="AC20" s="12"/>
      <c r="AD20" s="12"/>
    </row>
    <row r="21" ht="23.2" customHeight="1" spans="1:30">
      <c r="A21" s="6" t="s">
        <v>92</v>
      </c>
      <c r="B21" s="6" t="s">
        <v>93</v>
      </c>
      <c r="C21" s="6">
        <v>50.4819367598828</v>
      </c>
      <c r="D21" s="6">
        <v>-3.93639124180918</v>
      </c>
      <c r="E21" s="10">
        <f>(C21)/(E2+100)*100</f>
        <v>50.2895791197498</v>
      </c>
      <c r="F21" s="10">
        <f>(D21)/(F2+100)*100</f>
        <v>-3.98248854673767</v>
      </c>
      <c r="G21" s="6">
        <f>RANK(E21,E7:E399,0)</f>
        <v>15</v>
      </c>
      <c r="H21" s="6">
        <f>RANK(F21,F7:F399,0)</f>
        <v>291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2"/>
      <c r="V21" s="12"/>
      <c r="W21" s="12"/>
      <c r="X21" s="12"/>
      <c r="Y21" s="12"/>
      <c r="Z21" s="12"/>
      <c r="AA21" s="12"/>
      <c r="AB21" s="12"/>
      <c r="AC21" s="12"/>
      <c r="AD21" s="12"/>
    </row>
    <row r="22" ht="23.2" customHeight="1" spans="1:30">
      <c r="A22" s="6" t="s">
        <v>94</v>
      </c>
      <c r="B22" s="6" t="s">
        <v>95</v>
      </c>
      <c r="C22" s="6">
        <v>17.0131609497111</v>
      </c>
      <c r="D22" s="6">
        <v>2.74868912766856</v>
      </c>
      <c r="E22" s="10">
        <f>(C22)/(E2+100)*100</f>
        <v>16.9483335737914</v>
      </c>
      <c r="F22" s="10">
        <f>(D22)/(F2+100)*100</f>
        <v>2.78087778806541</v>
      </c>
      <c r="G22" s="6">
        <f>RANK(E22,E7:E399,0)</f>
        <v>85</v>
      </c>
      <c r="H22" s="6">
        <f>RANK(F22,F7:F399,0)</f>
        <v>127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2"/>
      <c r="V22" s="12"/>
      <c r="W22" s="12"/>
      <c r="X22" s="12"/>
      <c r="Y22" s="12"/>
      <c r="Z22" s="12"/>
      <c r="AA22" s="12"/>
      <c r="AB22" s="12"/>
      <c r="AC22" s="12"/>
      <c r="AD22" s="12"/>
    </row>
    <row r="23" ht="23.2" customHeight="1" spans="1:30">
      <c r="A23" s="6" t="s">
        <v>96</v>
      </c>
      <c r="B23" s="6" t="s">
        <v>97</v>
      </c>
      <c r="C23" s="6">
        <v>32.1061933386426</v>
      </c>
      <c r="D23" s="6">
        <v>0.216417972209115</v>
      </c>
      <c r="E23" s="10">
        <f>(C23)/(E2+100)*100</f>
        <v>31.9838550929123</v>
      </c>
      <c r="F23" s="10">
        <f>(D23)/(F2+100)*100</f>
        <v>0.218952345609546</v>
      </c>
      <c r="G23" s="6">
        <f>RANK(E23,E7:E399,0)</f>
        <v>42</v>
      </c>
      <c r="H23" s="6">
        <f>RANK(F23,F7:F399,0)</f>
        <v>226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2"/>
      <c r="V23" s="12"/>
      <c r="W23" s="12"/>
      <c r="X23" s="12"/>
      <c r="Y23" s="12"/>
      <c r="Z23" s="12"/>
      <c r="AA23" s="12"/>
      <c r="AB23" s="12"/>
      <c r="AC23" s="12"/>
      <c r="AD23" s="12"/>
    </row>
    <row r="24" ht="23.2" customHeight="1" spans="1:30">
      <c r="A24" s="6" t="s">
        <v>98</v>
      </c>
      <c r="B24" s="6" t="s">
        <v>99</v>
      </c>
      <c r="C24" s="6">
        <v>-3.07031034985186</v>
      </c>
      <c r="D24" s="6">
        <v>-1.00651028211222</v>
      </c>
      <c r="E24" s="11">
        <f>(C24)/(E2+100)*100</f>
        <v>-3.05861116215661</v>
      </c>
      <c r="F24" s="11">
        <f>(D24)/(F2+100)*100</f>
        <v>-1.01829707070564</v>
      </c>
      <c r="G24" s="6">
        <f>RANK(E24,E7:E399,0)</f>
        <v>268</v>
      </c>
      <c r="H24" s="6">
        <f>RANK(F24,F7:F399,0)</f>
        <v>265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2"/>
      <c r="V24" s="12"/>
      <c r="W24" s="12"/>
      <c r="X24" s="12"/>
      <c r="Y24" s="12"/>
      <c r="Z24" s="12"/>
      <c r="AA24" s="12"/>
      <c r="AB24" s="12"/>
      <c r="AC24" s="12"/>
      <c r="AD24" s="12"/>
    </row>
    <row r="25" ht="23.2" customHeight="1" spans="1:30">
      <c r="A25" s="6" t="s">
        <v>100</v>
      </c>
      <c r="B25" s="6" t="s">
        <v>101</v>
      </c>
      <c r="C25" s="6">
        <v>7.72317165925209</v>
      </c>
      <c r="D25" s="6">
        <v>-0.457130335761196</v>
      </c>
      <c r="E25" s="11">
        <f>(C25)/(E2+100)*100</f>
        <v>7.69374309192548</v>
      </c>
      <c r="F25" s="11">
        <f>(D25)/(F2+100)*100</f>
        <v>-0.462483583237166</v>
      </c>
      <c r="G25" s="6">
        <f>RANK(E25,E7:E399,0)</f>
        <v>164</v>
      </c>
      <c r="H25" s="6">
        <f>RANK(F25,F7:F399,0)</f>
        <v>251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2"/>
      <c r="V25" s="12"/>
      <c r="W25" s="12"/>
      <c r="X25" s="12"/>
      <c r="Y25" s="12"/>
      <c r="Z25" s="12"/>
      <c r="AA25" s="12"/>
      <c r="AB25" s="12"/>
      <c r="AC25" s="12"/>
      <c r="AD25" s="12"/>
    </row>
    <row r="26" ht="23.2" customHeight="1" spans="1:30">
      <c r="A26" s="6" t="s">
        <v>102</v>
      </c>
      <c r="B26" s="6" t="s">
        <v>103</v>
      </c>
      <c r="C26" s="6">
        <v>15.7253043695742</v>
      </c>
      <c r="D26" s="6">
        <v>1.78377755244642</v>
      </c>
      <c r="E26" s="11">
        <f>(C26)/(E2+100)*100</f>
        <v>15.6653842747233</v>
      </c>
      <c r="F26" s="11">
        <f>(D26)/(F2+100)*100</f>
        <v>1.80466656797068</v>
      </c>
      <c r="G26" s="6">
        <f>RANK(E26,E7:E399,0)</f>
        <v>96</v>
      </c>
      <c r="H26" s="6">
        <f>RANK(F26,F7:F399,0)</f>
        <v>166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2"/>
      <c r="V26" s="12"/>
      <c r="W26" s="12"/>
      <c r="X26" s="12"/>
      <c r="Y26" s="12"/>
      <c r="Z26" s="12"/>
      <c r="AA26" s="12"/>
      <c r="AB26" s="12"/>
      <c r="AC26" s="12"/>
      <c r="AD26" s="12"/>
    </row>
    <row r="27" ht="23.2" customHeight="1" spans="1:30">
      <c r="A27" s="6" t="s">
        <v>104</v>
      </c>
      <c r="B27" s="6" t="s">
        <v>105</v>
      </c>
      <c r="C27" s="6">
        <v>17.7194972338603</v>
      </c>
      <c r="D27" s="6">
        <v>-0.87966632450203</v>
      </c>
      <c r="E27" s="11">
        <f>(C27)/(E2+100)*100</f>
        <v>17.6519784164175</v>
      </c>
      <c r="F27" s="11">
        <f>(D27)/(F2+100)*100</f>
        <v>-0.889967700636902</v>
      </c>
      <c r="G27" s="6">
        <f>RANK(E27,E7:E399,0)</f>
        <v>83</v>
      </c>
      <c r="H27" s="6">
        <f>RANK(F27,F7:F399,0)</f>
        <v>263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2"/>
      <c r="V27" s="12"/>
      <c r="W27" s="12"/>
      <c r="X27" s="12"/>
      <c r="Y27" s="12"/>
      <c r="Z27" s="12"/>
      <c r="AA27" s="12"/>
      <c r="AB27" s="12"/>
      <c r="AC27" s="12"/>
      <c r="AD27" s="12"/>
    </row>
    <row r="28" ht="23.2" customHeight="1" spans="1:30">
      <c r="A28" s="6" t="s">
        <v>106</v>
      </c>
      <c r="B28" s="6" t="s">
        <v>107</v>
      </c>
      <c r="C28" s="6">
        <v>11.7656927163428</v>
      </c>
      <c r="D28" s="6">
        <v>2.48698818039638</v>
      </c>
      <c r="E28" s="11">
        <f>(C28)/(E2+100)*100</f>
        <v>11.7208604252163</v>
      </c>
      <c r="F28" s="11">
        <f>(D28)/(F2+100)*100</f>
        <v>2.51611217886676</v>
      </c>
      <c r="G28" s="6">
        <f>RANK(E28,E7:E399,0)</f>
        <v>129</v>
      </c>
      <c r="H28" s="6">
        <f>RANK(F28,F7:F399,0)</f>
        <v>136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2"/>
      <c r="V28" s="12"/>
      <c r="W28" s="12"/>
      <c r="X28" s="12"/>
      <c r="Y28" s="12"/>
      <c r="Z28" s="12"/>
      <c r="AA28" s="12"/>
      <c r="AB28" s="12"/>
      <c r="AC28" s="12"/>
      <c r="AD28" s="12"/>
    </row>
    <row r="29" ht="23.2" customHeight="1" spans="1:30">
      <c r="A29" s="6" t="s">
        <v>108</v>
      </c>
      <c r="B29" s="6" t="s">
        <v>109</v>
      </c>
      <c r="C29" s="6">
        <v>2.07539815504968</v>
      </c>
      <c r="D29" s="6">
        <v>-0.0816632528749408</v>
      </c>
      <c r="E29" s="11">
        <f>(C29)/(E2+100)*100</f>
        <v>2.06749000577758</v>
      </c>
      <c r="F29" s="11">
        <f>(D29)/(F2+100)*100</f>
        <v>-0.0826195744491902</v>
      </c>
      <c r="G29" s="6">
        <f>RANK(E29,E7:E399,0)</f>
        <v>221</v>
      </c>
      <c r="H29" s="6">
        <f>RANK(F29,F7:F399,0)</f>
        <v>238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2"/>
      <c r="V29" s="12"/>
      <c r="W29" s="12"/>
      <c r="X29" s="12"/>
      <c r="Y29" s="12"/>
      <c r="Z29" s="12"/>
      <c r="AA29" s="12"/>
      <c r="AB29" s="12"/>
      <c r="AC29" s="12"/>
      <c r="AD29" s="12"/>
    </row>
    <row r="30" ht="23.2" customHeight="1" spans="1:30">
      <c r="A30" s="6" t="s">
        <v>110</v>
      </c>
      <c r="B30" s="6" t="s">
        <v>111</v>
      </c>
      <c r="C30" s="6">
        <v>12.203027783019</v>
      </c>
      <c r="D30" s="6">
        <v>-2.51584419211571</v>
      </c>
      <c r="E30" s="11">
        <f>(C30)/(E2+100)*100</f>
        <v>12.1565290593669</v>
      </c>
      <c r="F30" s="11">
        <f>(D30)/(F2+100)*100</f>
        <v>-2.54530611034293</v>
      </c>
      <c r="G30" s="6">
        <f>RANK(E30,E7:E399,0)</f>
        <v>125</v>
      </c>
      <c r="H30" s="6">
        <f>RANK(F30,F7:F399,0)</f>
        <v>287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2"/>
      <c r="V30" s="12"/>
      <c r="W30" s="12"/>
      <c r="X30" s="12"/>
      <c r="Y30" s="12"/>
      <c r="Z30" s="12"/>
      <c r="AA30" s="12"/>
      <c r="AB30" s="12"/>
      <c r="AC30" s="12"/>
      <c r="AD30" s="12"/>
    </row>
    <row r="31" ht="23.2" customHeight="1" spans="1:30">
      <c r="A31" s="6" t="s">
        <v>112</v>
      </c>
      <c r="B31" s="6" t="s">
        <v>113</v>
      </c>
      <c r="C31" s="6">
        <v>-2.92740895780207</v>
      </c>
      <c r="D31" s="6">
        <v>0.626390754119563</v>
      </c>
      <c r="E31" s="11">
        <f>(C31)/(E2+100)*100</f>
        <v>-2.91625428516132</v>
      </c>
      <c r="F31" s="11">
        <f>(D31)/(F2+100)*100</f>
        <v>0.633726134122026</v>
      </c>
      <c r="G31" s="6">
        <f>RANK(E31,E7:E399,0)</f>
        <v>266</v>
      </c>
      <c r="H31" s="6">
        <f>RANK(F31,F7:F399,0)</f>
        <v>208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2"/>
      <c r="V31" s="12"/>
      <c r="W31" s="12"/>
      <c r="X31" s="12"/>
      <c r="Y31" s="12"/>
      <c r="Z31" s="12"/>
      <c r="AA31" s="12"/>
      <c r="AB31" s="12"/>
      <c r="AC31" s="12"/>
      <c r="AD31" s="12"/>
    </row>
    <row r="32" ht="23.2" customHeight="1" spans="1:30">
      <c r="A32" s="6" t="s">
        <v>114</v>
      </c>
      <c r="B32" s="6" t="s">
        <v>115</v>
      </c>
      <c r="C32" s="6">
        <v>8.15021191552514</v>
      </c>
      <c r="D32" s="6">
        <v>3.48393504321159</v>
      </c>
      <c r="E32" s="11">
        <f>(C32)/(E2+100)*100</f>
        <v>8.11915614327711</v>
      </c>
      <c r="F32" s="11">
        <f>(D32)/(F2+100)*100</f>
        <v>3.52473383737926</v>
      </c>
      <c r="G32" s="6">
        <f>RANK(E32,E7:E399,0)</f>
        <v>160</v>
      </c>
      <c r="H32" s="6">
        <f>RANK(F32,F7:F399,0)</f>
        <v>104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2"/>
      <c r="V32" s="12"/>
      <c r="W32" s="12"/>
      <c r="X32" s="12"/>
      <c r="Y32" s="12"/>
      <c r="Z32" s="12"/>
      <c r="AA32" s="12"/>
      <c r="AB32" s="12"/>
      <c r="AC32" s="12"/>
      <c r="AD32" s="12"/>
    </row>
    <row r="33" ht="23.2" customHeight="1" spans="1:30">
      <c r="A33" s="6" t="s">
        <v>116</v>
      </c>
      <c r="B33" s="6" t="s">
        <v>117</v>
      </c>
      <c r="C33" s="6">
        <v>9.78901543631014</v>
      </c>
      <c r="D33" s="6">
        <v>1.36259630299343</v>
      </c>
      <c r="E33" s="11">
        <f>(C33)/(E2+100)*100</f>
        <v>9.75171512595337</v>
      </c>
      <c r="F33" s="11">
        <f>(D33)/(F2+100)*100</f>
        <v>1.37855305460043</v>
      </c>
      <c r="G33" s="6">
        <f>RANK(E33,E7:E399,0)</f>
        <v>144</v>
      </c>
      <c r="H33" s="6">
        <f>RANK(F33,F7:F399,0)</f>
        <v>183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2"/>
      <c r="V33" s="12"/>
      <c r="W33" s="12"/>
      <c r="X33" s="12"/>
      <c r="Y33" s="12"/>
      <c r="Z33" s="12"/>
      <c r="AA33" s="12"/>
      <c r="AB33" s="12"/>
      <c r="AC33" s="12"/>
      <c r="AD33" s="12"/>
    </row>
    <row r="34" ht="23.2" customHeight="1" spans="1:30">
      <c r="A34" s="6" t="s">
        <v>118</v>
      </c>
      <c r="B34" s="6" t="s">
        <v>119</v>
      </c>
      <c r="C34" s="6">
        <v>9.55946479452905</v>
      </c>
      <c r="D34" s="6">
        <v>3.90539729809825</v>
      </c>
      <c r="E34" s="11">
        <f>(C34)/(E2+100)*100</f>
        <v>9.52303916970492</v>
      </c>
      <c r="F34" s="11">
        <f>(D34)/(F2+100)*100</f>
        <v>3.95113164691125</v>
      </c>
      <c r="G34" s="6">
        <f>RANK(E34,E7:E399,0)</f>
        <v>149</v>
      </c>
      <c r="H34" s="6">
        <f>RANK(F34,F7:F399,0)</f>
        <v>81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12"/>
      <c r="V34" s="12"/>
      <c r="W34" s="12"/>
      <c r="X34" s="12"/>
      <c r="Y34" s="12"/>
      <c r="Z34" s="12"/>
      <c r="AA34" s="12"/>
      <c r="AB34" s="12"/>
      <c r="AC34" s="12"/>
      <c r="AD34" s="12"/>
    </row>
    <row r="35" ht="23.2" customHeight="1" spans="1:30">
      <c r="A35" s="6" t="s">
        <v>120</v>
      </c>
      <c r="B35" s="6" t="s">
        <v>121</v>
      </c>
      <c r="C35" s="6">
        <v>6.0621067090675</v>
      </c>
      <c r="D35" s="6">
        <v>3.46764098080514</v>
      </c>
      <c r="E35" s="11">
        <f>(C35)/(E2+100)*100</f>
        <v>6.0390075053595</v>
      </c>
      <c r="F35" s="11">
        <f>(D35)/(F2+100)*100</f>
        <v>3.50824896254662</v>
      </c>
      <c r="G35" s="6">
        <f>RANK(E35,E7:E399,0)</f>
        <v>184</v>
      </c>
      <c r="H35" s="6">
        <f>RANK(F35,F7:F399,0)</f>
        <v>105</v>
      </c>
      <c r="I35" s="12"/>
      <c r="J35" s="12"/>
      <c r="K35" s="12"/>
      <c r="L35" s="12"/>
      <c r="M35" s="12"/>
      <c r="N35" s="12"/>
      <c r="O35" s="12"/>
      <c r="P35" s="12"/>
      <c r="Q35" s="6"/>
      <c r="R35" s="6"/>
      <c r="S35" s="6"/>
      <c r="T35" s="6"/>
      <c r="U35" s="12"/>
      <c r="V35" s="12"/>
      <c r="W35" s="12"/>
      <c r="X35" s="12"/>
      <c r="Y35" s="12"/>
      <c r="Z35" s="12"/>
      <c r="AA35" s="12"/>
      <c r="AB35" s="12"/>
      <c r="AC35" s="12"/>
      <c r="AD35" s="12"/>
    </row>
    <row r="36" ht="23.2" customHeight="1" spans="1:30">
      <c r="A36" s="6" t="s">
        <v>122</v>
      </c>
      <c r="B36" s="6" t="s">
        <v>123</v>
      </c>
      <c r="C36" s="6">
        <v>24.3066863742265</v>
      </c>
      <c r="D36" s="6">
        <v>-3.80042555460235</v>
      </c>
      <c r="E36" s="11">
        <f>(C36)/(E2+100)*100</f>
        <v>24.2140675657874</v>
      </c>
      <c r="F36" s="11">
        <f>(D36)/(F2+100)*100</f>
        <v>-3.84493062660531</v>
      </c>
      <c r="G36" s="6">
        <f>RANK(E36,E7:E399,0)</f>
        <v>63</v>
      </c>
      <c r="H36" s="6">
        <f>RANK(F36,F7:F399,0)</f>
        <v>290</v>
      </c>
      <c r="I36" s="12"/>
      <c r="J36" s="12"/>
      <c r="K36" s="12"/>
      <c r="L36" s="12"/>
      <c r="M36" s="12"/>
      <c r="N36" s="12"/>
      <c r="O36" s="12"/>
      <c r="P36" s="12"/>
      <c r="Q36" s="6"/>
      <c r="R36" s="6"/>
      <c r="S36" s="6"/>
      <c r="T36" s="6"/>
      <c r="U36" s="12"/>
      <c r="V36" s="12"/>
      <c r="W36" s="12"/>
      <c r="X36" s="12"/>
      <c r="Y36" s="12"/>
      <c r="Z36" s="12"/>
      <c r="AA36" s="12"/>
      <c r="AB36" s="12"/>
      <c r="AC36" s="12"/>
      <c r="AD36" s="12"/>
    </row>
    <row r="37" ht="20.4" customHeight="1" spans="1:30">
      <c r="A37" s="6" t="s">
        <v>124</v>
      </c>
      <c r="B37" s="6" t="s">
        <v>125</v>
      </c>
      <c r="C37" s="6">
        <v>20.8332793942715</v>
      </c>
      <c r="D37" s="6">
        <v>-0.181559798288001</v>
      </c>
      <c r="E37" s="11">
        <f>(C37)/(E2+100)*100</f>
        <v>20.7538957430543</v>
      </c>
      <c r="F37" s="11">
        <f>(D37)/(F2+100)*100</f>
        <v>-0.183685963313353</v>
      </c>
      <c r="G37" s="6">
        <f>RANK(E37,E7:E399,0)</f>
        <v>73</v>
      </c>
      <c r="H37" s="6">
        <f>RANK(F37,F7:F399,0)</f>
        <v>241</v>
      </c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</row>
    <row r="38" ht="20.4" customHeight="1" spans="1:30">
      <c r="A38" s="6" t="s">
        <v>126</v>
      </c>
      <c r="B38" s="6" t="s">
        <v>127</v>
      </c>
      <c r="C38" s="6">
        <v>21.5404347239098</v>
      </c>
      <c r="D38" s="6">
        <v>2.95210788998618</v>
      </c>
      <c r="E38" s="11">
        <f>(C38)/(E2+100)*100</f>
        <v>21.4583565102581</v>
      </c>
      <c r="F38" s="11">
        <f>(D38)/(F2+100)*100</f>
        <v>2.98667869589112</v>
      </c>
      <c r="G38" s="6">
        <f>RANK(E38,E7:E399,0)</f>
        <v>71</v>
      </c>
      <c r="H38" s="6">
        <f>RANK(F38,F7:F399,0)</f>
        <v>122</v>
      </c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</row>
    <row r="39" ht="20.4" customHeight="1" spans="1:30">
      <c r="A39" s="6" t="s">
        <v>128</v>
      </c>
      <c r="B39" s="6" t="s">
        <v>129</v>
      </c>
      <c r="C39" s="6">
        <v>5.05673616006983</v>
      </c>
      <c r="D39" s="6">
        <v>1.3924214687252</v>
      </c>
      <c r="E39" s="11">
        <f>(C39)/(E2+100)*100</f>
        <v>5.03746784556056</v>
      </c>
      <c r="F39" s="11">
        <f>(D39)/(F2+100)*100</f>
        <v>1.40872748941518</v>
      </c>
      <c r="G39" s="6">
        <f>RANK(E39,E7:E399,0)</f>
        <v>194</v>
      </c>
      <c r="H39" s="6">
        <f>RANK(F39,F7:F399,0)</f>
        <v>182</v>
      </c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</row>
    <row r="40" ht="20.4" customHeight="1" spans="1:30">
      <c r="A40" s="6" t="s">
        <v>130</v>
      </c>
      <c r="B40" s="6" t="s">
        <v>131</v>
      </c>
      <c r="C40" s="6">
        <v>12.4714855022674</v>
      </c>
      <c r="D40" s="6">
        <v>3.41078513127638</v>
      </c>
      <c r="E40" s="11">
        <f>(C40)/(E2+100)*100</f>
        <v>12.4239638405772</v>
      </c>
      <c r="F40" s="11">
        <f>(D40)/(F2+100)*100</f>
        <v>3.45072729977123</v>
      </c>
      <c r="G40" s="6">
        <f>RANK(E40,E7:E399,0)</f>
        <v>121</v>
      </c>
      <c r="H40" s="6">
        <f>RANK(F40,F7:F399,0)</f>
        <v>108</v>
      </c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</row>
    <row r="41" ht="20.4" customHeight="1" spans="1:30">
      <c r="A41" s="6" t="s">
        <v>132</v>
      </c>
      <c r="B41" s="6" t="s">
        <v>133</v>
      </c>
      <c r="C41" s="6">
        <v>23.895113600996</v>
      </c>
      <c r="D41" s="6">
        <v>0.957904934846233</v>
      </c>
      <c r="E41" s="11">
        <f>(C41)/(E2+100)*100</f>
        <v>23.8040630597923</v>
      </c>
      <c r="F41" s="11">
        <f>(D41)/(F2+100)*100</f>
        <v>0.969122528109095</v>
      </c>
      <c r="G41" s="6">
        <f>RANK(E41,E7:E399,0)</f>
        <v>64</v>
      </c>
      <c r="H41" s="6">
        <f>RANK(F41,F7:F399,0)</f>
        <v>195</v>
      </c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</row>
    <row r="42" ht="20.4" customHeight="1" spans="1:30">
      <c r="A42" s="6" t="s">
        <v>134</v>
      </c>
      <c r="B42" s="6" t="s">
        <v>135</v>
      </c>
      <c r="C42" s="6">
        <v>62.9938627225057</v>
      </c>
      <c r="D42" s="6">
        <v>-0.957611885703828</v>
      </c>
      <c r="E42" s="11">
        <f>(C42)/(E2+100)*100</f>
        <v>62.7538293253363</v>
      </c>
      <c r="F42" s="11">
        <f>(D42)/(F2+100)*100</f>
        <v>-0.96882604720017</v>
      </c>
      <c r="G42" s="6">
        <f>RANK(E42,E7:E399,0)</f>
        <v>9</v>
      </c>
      <c r="H42" s="6">
        <f>RANK(F42,F7:F399,0)</f>
        <v>264</v>
      </c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</row>
    <row r="43" ht="20.4" customHeight="1" spans="1:30">
      <c r="A43" s="6" t="s">
        <v>136</v>
      </c>
      <c r="B43" s="6" t="s">
        <v>137</v>
      </c>
      <c r="C43" s="6">
        <v>29.3367735386177</v>
      </c>
      <c r="D43" s="6">
        <v>1.2516639183041</v>
      </c>
      <c r="E43" s="11">
        <f>(C43)/(E2+100)*100</f>
        <v>29.224987959672</v>
      </c>
      <c r="F43" s="11">
        <f>(D43)/(F2+100)*100</f>
        <v>1.26632159071665</v>
      </c>
      <c r="G43" s="6">
        <f>RANK(E43,E7:E399,0)</f>
        <v>50</v>
      </c>
      <c r="H43" s="6">
        <f>RANK(F43,F7:F399,0)</f>
        <v>187</v>
      </c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</row>
    <row r="44" ht="20.4" customHeight="1" spans="1:30">
      <c r="A44" s="6" t="s">
        <v>138</v>
      </c>
      <c r="B44" s="6" t="s">
        <v>139</v>
      </c>
      <c r="C44" s="6">
        <v>43.6994244823607</v>
      </c>
      <c r="D44" s="6">
        <v>1.301558391061</v>
      </c>
      <c r="E44" s="11">
        <f>(C44)/(E2+100)*100</f>
        <v>43.5329110974131</v>
      </c>
      <c r="F44" s="11">
        <f>(D44)/(F2+100)*100</f>
        <v>1.31680035517212</v>
      </c>
      <c r="G44" s="6">
        <f>RANK(E44,E7:E399,0)</f>
        <v>22</v>
      </c>
      <c r="H44" s="6">
        <f>RANK(F44,F7:F399,0)</f>
        <v>186</v>
      </c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</row>
    <row r="45" ht="20.4" customHeight="1" spans="1:30">
      <c r="A45" s="6" t="s">
        <v>140</v>
      </c>
      <c r="B45" s="6" t="s">
        <v>141</v>
      </c>
      <c r="C45" s="6">
        <v>0.910765504820643</v>
      </c>
      <c r="D45" s="6">
        <v>3.94169379730245</v>
      </c>
      <c r="E45" s="11">
        <f>(C45)/(E2+100)*100</f>
        <v>0.907295101059092</v>
      </c>
      <c r="F45" s="11">
        <f>(D45)/(F2+100)*100</f>
        <v>3.98785319807011</v>
      </c>
      <c r="G45" s="6">
        <f>RANK(E45,E7:E399,0)</f>
        <v>228</v>
      </c>
      <c r="H45" s="6">
        <f>RANK(F45,F7:F399,0)</f>
        <v>79</v>
      </c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</row>
    <row r="46" ht="20.4" customHeight="1" spans="1:30">
      <c r="A46" s="6" t="s">
        <v>142</v>
      </c>
      <c r="B46" s="6" t="s">
        <v>143</v>
      </c>
      <c r="C46" s="6">
        <v>22.8503947339646</v>
      </c>
      <c r="D46" s="6">
        <v>4.31477265552753</v>
      </c>
      <c r="E46" s="11">
        <f>(C46)/(E2+100)*100</f>
        <v>22.7633250157793</v>
      </c>
      <c r="F46" s="11">
        <f>(D46)/(F2+100)*100</f>
        <v>4.36530101477353</v>
      </c>
      <c r="G46" s="6">
        <f>RANK(E46,E7:E399,0)</f>
        <v>65</v>
      </c>
      <c r="H46" s="6">
        <f>RANK(F46,F7:F399,0)</f>
        <v>61</v>
      </c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</row>
    <row r="47" ht="20.4" customHeight="1" spans="1:30">
      <c r="A47" s="6" t="s">
        <v>144</v>
      </c>
      <c r="B47" s="6" t="s">
        <v>145</v>
      </c>
      <c r="C47" s="6">
        <v>29.9252161720028</v>
      </c>
      <c r="D47" s="6">
        <v>2.08722264728385</v>
      </c>
      <c r="E47" s="11">
        <f>(C47)/(E2+100)*100</f>
        <v>29.8111883764628</v>
      </c>
      <c r="F47" s="11">
        <f>(D47)/(F2+100)*100</f>
        <v>2.11166517164565</v>
      </c>
      <c r="G47" s="6">
        <f>RANK(E47,E7:E399,0)</f>
        <v>49</v>
      </c>
      <c r="H47" s="6">
        <f>RANK(F47,F7:F399,0)</f>
        <v>152</v>
      </c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</row>
    <row r="48" ht="20.4" customHeight="1" spans="1:30">
      <c r="A48" s="6" t="s">
        <v>146</v>
      </c>
      <c r="B48" s="6" t="s">
        <v>147</v>
      </c>
      <c r="C48" s="6">
        <v>44.8728589045656</v>
      </c>
      <c r="D48" s="6">
        <v>-0.0579016319202951</v>
      </c>
      <c r="E48" s="11">
        <f>(C48)/(E2+100)*100</f>
        <v>44.7018742356144</v>
      </c>
      <c r="F48" s="11">
        <f>(D48)/(F2+100)*100</f>
        <v>-0.0585796918534994</v>
      </c>
      <c r="G48" s="6">
        <f>RANK(E48,E7:E399,0)</f>
        <v>19</v>
      </c>
      <c r="H48" s="6">
        <f>RANK(F48,F7:F399,0)</f>
        <v>235</v>
      </c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</row>
    <row r="49" ht="20.4" customHeight="1" spans="1:30">
      <c r="A49" s="6" t="s">
        <v>148</v>
      </c>
      <c r="B49" s="6" t="s">
        <v>149</v>
      </c>
      <c r="C49" s="6">
        <v>13.6993970437771</v>
      </c>
      <c r="D49" s="6">
        <v>1.65054855282158</v>
      </c>
      <c r="E49" s="11">
        <f>(C49)/(E2+100)*100</f>
        <v>13.6471965170992</v>
      </c>
      <c r="F49" s="11">
        <f>(D49)/(F2+100)*100</f>
        <v>1.66987738353601</v>
      </c>
      <c r="G49" s="6">
        <f>RANK(E49,E7:E399,0)</f>
        <v>110</v>
      </c>
      <c r="H49" s="6">
        <f>RANK(F49,F7:F399,0)</f>
        <v>175</v>
      </c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</row>
    <row r="50" ht="20.4" customHeight="1" spans="1:30">
      <c r="A50" s="6" t="s">
        <v>150</v>
      </c>
      <c r="B50" s="6" t="s">
        <v>151</v>
      </c>
      <c r="C50" s="6">
        <v>9.90903959076545</v>
      </c>
      <c r="D50" s="6">
        <v>0.865199743644511</v>
      </c>
      <c r="E50" s="11">
        <f>(C50)/(E2+100)*100</f>
        <v>9.87128193735507</v>
      </c>
      <c r="F50" s="11">
        <f>(D50)/(F2+100)*100</f>
        <v>0.875331708166538</v>
      </c>
      <c r="G50" s="6">
        <f>RANK(E50,E7:E399,0)</f>
        <v>142</v>
      </c>
      <c r="H50" s="6">
        <f>RANK(F50,F7:F399,0)</f>
        <v>198</v>
      </c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</row>
    <row r="51" ht="20.4" customHeight="1" spans="1:30">
      <c r="A51" s="6" t="s">
        <v>152</v>
      </c>
      <c r="B51" s="6" t="s">
        <v>153</v>
      </c>
      <c r="C51" s="6">
        <v>50.0278697662218</v>
      </c>
      <c r="D51" s="6">
        <v>1.75175258648966</v>
      </c>
      <c r="E51" s="11">
        <f>(C51)/(E2+100)*100</f>
        <v>49.8372423143694</v>
      </c>
      <c r="F51" s="11">
        <f>(D51)/(F2+100)*100</f>
        <v>1.77226657206127</v>
      </c>
      <c r="G51" s="6">
        <f>RANK(E51,E7:E399,0)</f>
        <v>16</v>
      </c>
      <c r="H51" s="6">
        <f>RANK(F51,F7:F399,0)</f>
        <v>169</v>
      </c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</row>
    <row r="52" ht="20.4" customHeight="1" spans="1:30">
      <c r="A52" s="6" t="s">
        <v>154</v>
      </c>
      <c r="B52" s="6" t="s">
        <v>155</v>
      </c>
      <c r="C52" s="6">
        <v>8.59292565629359</v>
      </c>
      <c r="D52" s="6">
        <v>1.56208933167373</v>
      </c>
      <c r="E52" s="11">
        <f>(C52)/(E2+100)*100</f>
        <v>8.56018295648503</v>
      </c>
      <c r="F52" s="11">
        <f>(D52)/(F2+100)*100</f>
        <v>1.58038225629029</v>
      </c>
      <c r="G52" s="6">
        <f>RANK(E52,E7:E399,0)</f>
        <v>154</v>
      </c>
      <c r="H52" s="6">
        <f>RANK(F52,F7:F399,0)</f>
        <v>177</v>
      </c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</row>
    <row r="53" ht="20.4" customHeight="1" spans="1:30">
      <c r="A53" s="6" t="s">
        <v>156</v>
      </c>
      <c r="B53" s="6" t="s">
        <v>157</v>
      </c>
      <c r="C53" s="6">
        <v>11.5379780930149</v>
      </c>
      <c r="D53" s="6">
        <v>0.228321554200143</v>
      </c>
      <c r="E53" s="11">
        <f>(C53)/(E2+100)*100</f>
        <v>11.4940134914103</v>
      </c>
      <c r="F53" s="11">
        <f>(D53)/(F2+100)*100</f>
        <v>0.230995325088037</v>
      </c>
      <c r="G53" s="6">
        <f>RANK(E53,E7:E399,0)</f>
        <v>131</v>
      </c>
      <c r="H53" s="6">
        <f>RANK(F53,F7:F399,0)</f>
        <v>224</v>
      </c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</row>
    <row r="54" ht="20.4" customHeight="1" spans="1:30">
      <c r="A54" s="6" t="s">
        <v>158</v>
      </c>
      <c r="B54" s="6" t="s">
        <v>159</v>
      </c>
      <c r="C54" s="6">
        <v>8.51024816782127</v>
      </c>
      <c r="D54" s="6">
        <v>2.16885800454273</v>
      </c>
      <c r="E54" s="11">
        <f>(C54)/(E2+100)*100</f>
        <v>8.47782050439197</v>
      </c>
      <c r="F54" s="11">
        <f>(D54)/(F2+100)*100</f>
        <v>2.19425652380579</v>
      </c>
      <c r="G54" s="6">
        <f>RANK(E54,E7:E399,0)</f>
        <v>156</v>
      </c>
      <c r="H54" s="6">
        <f>RANK(F54,F7:F399,0)</f>
        <v>146</v>
      </c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</row>
    <row r="55" ht="20.4" customHeight="1" spans="1:30">
      <c r="A55" s="6" t="s">
        <v>160</v>
      </c>
      <c r="B55" s="6" t="s">
        <v>161</v>
      </c>
      <c r="C55" s="6">
        <v>20.7387204142012</v>
      </c>
      <c r="D55" s="6">
        <v>4.40431077213349</v>
      </c>
      <c r="E55" s="11">
        <f>(C55)/(E2+100)*100</f>
        <v>20.6596970728974</v>
      </c>
      <c r="F55" s="11">
        <f>(D55)/(F2+100)*100</f>
        <v>4.45588767193615</v>
      </c>
      <c r="G55" s="6">
        <f>RANK(E55,E7:E399,0)</f>
        <v>74</v>
      </c>
      <c r="H55" s="6">
        <f>RANK(F55,F7:F399,0)</f>
        <v>54</v>
      </c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</row>
    <row r="56" ht="20.4" customHeight="1" spans="1:30">
      <c r="A56" s="6" t="s">
        <v>162</v>
      </c>
      <c r="B56" s="6" t="s">
        <v>163</v>
      </c>
      <c r="C56" s="6">
        <v>24.5143144690258</v>
      </c>
      <c r="D56" s="6">
        <v>-2.1875397060692</v>
      </c>
      <c r="E56" s="11">
        <f>(C56)/(E2+100)*100</f>
        <v>24.4209045092778</v>
      </c>
      <c r="F56" s="11">
        <f>(D56)/(F2+100)*100</f>
        <v>-2.21315699832481</v>
      </c>
      <c r="G56" s="6">
        <f>RANK(E56,E7:E399,0)</f>
        <v>61</v>
      </c>
      <c r="H56" s="6">
        <f>RANK(F56,F7:F399,0)</f>
        <v>284</v>
      </c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</row>
    <row r="57" ht="20.4" customHeight="1" spans="1:30">
      <c r="A57" s="6" t="s">
        <v>164</v>
      </c>
      <c r="B57" s="6" t="s">
        <v>165</v>
      </c>
      <c r="C57" s="6">
        <v>-0.3269623752855</v>
      </c>
      <c r="D57" s="6">
        <v>0.590553091547842</v>
      </c>
      <c r="E57" s="11">
        <f>(C57)/(E2+100)*100</f>
        <v>-0.325716509636142</v>
      </c>
      <c r="F57" s="11">
        <f>(D57)/(F2+100)*100</f>
        <v>0.597468792824789</v>
      </c>
      <c r="G57" s="6">
        <f>RANK(E57,E7:E399,0)</f>
        <v>239</v>
      </c>
      <c r="H57" s="6">
        <f>RANK(F57,F7:F399,0)</f>
        <v>209</v>
      </c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</row>
    <row r="58" ht="20.4" customHeight="1" spans="1:30">
      <c r="A58" s="6" t="s">
        <v>166</v>
      </c>
      <c r="B58" s="6" t="s">
        <v>167</v>
      </c>
      <c r="C58" s="6">
        <v>11.884842078862</v>
      </c>
      <c r="D58" s="6">
        <v>0.0929561663594723</v>
      </c>
      <c r="E58" s="11">
        <f>(C58)/(E2+100)*100</f>
        <v>11.8395557780111</v>
      </c>
      <c r="F58" s="11">
        <f>(D58)/(F2+100)*100</f>
        <v>0.0940447341573435</v>
      </c>
      <c r="G58" s="6">
        <f>RANK(E58,E7:E399,0)</f>
        <v>127</v>
      </c>
      <c r="H58" s="6">
        <f>RANK(F58,F7:F399,0)</f>
        <v>231</v>
      </c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</row>
    <row r="59" ht="20.4" customHeight="1" spans="1:30">
      <c r="A59" s="6" t="s">
        <v>168</v>
      </c>
      <c r="B59" s="6" t="s">
        <v>169</v>
      </c>
      <c r="C59" s="6">
        <v>0.511832419346877</v>
      </c>
      <c r="D59" s="6">
        <v>1.72910374622477</v>
      </c>
      <c r="E59" s="11">
        <f>(C59)/(E2+100)*100</f>
        <v>0.50988212023697</v>
      </c>
      <c r="F59" s="11">
        <f>(D59)/(F2+100)*100</f>
        <v>1.74935250142881</v>
      </c>
      <c r="G59" s="6">
        <f>RANK(E59,E7:E399,0)</f>
        <v>232</v>
      </c>
      <c r="H59" s="6">
        <f>RANK(F59,F7:F399,0)</f>
        <v>170</v>
      </c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</row>
    <row r="60" ht="20.4" customHeight="1" spans="1:30">
      <c r="A60" s="6" t="s">
        <v>170</v>
      </c>
      <c r="B60" s="6" t="s">
        <v>171</v>
      </c>
      <c r="C60" s="6">
        <v>-5.90288315629743</v>
      </c>
      <c r="D60" s="6">
        <v>-1.06077450435428</v>
      </c>
      <c r="E60" s="11">
        <f>(C60)/(E2+100)*100</f>
        <v>-5.88039066201522</v>
      </c>
      <c r="F60" s="11">
        <f>(D60)/(F2+100)*100</f>
        <v>-1.0731967568144</v>
      </c>
      <c r="G60" s="6">
        <f>RANK(E60,E7:E399,0)</f>
        <v>278</v>
      </c>
      <c r="H60" s="6">
        <f>RANK(F60,F7:F399,0)</f>
        <v>267</v>
      </c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</row>
    <row r="61" ht="20.4" customHeight="1" spans="1:30">
      <c r="A61" s="6" t="s">
        <v>172</v>
      </c>
      <c r="B61" s="6" t="s">
        <v>173</v>
      </c>
      <c r="C61" s="6">
        <v>0.648552789917031</v>
      </c>
      <c r="D61" s="6">
        <v>-0.815129197353635</v>
      </c>
      <c r="E61" s="11">
        <f>(C61)/(E2+100)*100</f>
        <v>0.646081528072155</v>
      </c>
      <c r="F61" s="11">
        <f>(D61)/(F2+100)*100</f>
        <v>-0.824674808259236</v>
      </c>
      <c r="G61" s="6">
        <f>RANK(E61,E7:E399,0)</f>
        <v>231</v>
      </c>
      <c r="H61" s="6">
        <f>RANK(F61,F7:F399,0)</f>
        <v>261</v>
      </c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</row>
    <row r="62" ht="20.4" customHeight="1" spans="1:30">
      <c r="A62" s="6" t="s">
        <v>174</v>
      </c>
      <c r="B62" s="6" t="s">
        <v>175</v>
      </c>
      <c r="C62" s="6">
        <v>14.5071522507036</v>
      </c>
      <c r="D62" s="6">
        <v>3.11317780580076</v>
      </c>
      <c r="E62" s="11">
        <f>(C62)/(E2+100)*100</f>
        <v>14.4518738332912</v>
      </c>
      <c r="F62" s="11">
        <f>(D62)/(F2+100)*100</f>
        <v>3.14963482894581</v>
      </c>
      <c r="G62" s="6">
        <f>RANK(E62,E7:E399,0)</f>
        <v>105</v>
      </c>
      <c r="H62" s="6">
        <f>RANK(F62,F7:F399,0)</f>
        <v>120</v>
      </c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</row>
    <row r="63" ht="20.4" customHeight="1" spans="1:30">
      <c r="A63" s="6" t="s">
        <v>176</v>
      </c>
      <c r="B63" s="6" t="s">
        <v>177</v>
      </c>
      <c r="C63" s="6">
        <v>3.03955822351452</v>
      </c>
      <c r="D63" s="6">
        <v>0.0626213288246054</v>
      </c>
      <c r="E63" s="11">
        <f>(C63)/(E2+100)*100</f>
        <v>3.02797621449408</v>
      </c>
      <c r="F63" s="11">
        <f>(D63)/(F2+100)*100</f>
        <v>0.0633546590025601</v>
      </c>
      <c r="G63" s="6">
        <f>RANK(E63,E7:E399,0)</f>
        <v>210</v>
      </c>
      <c r="H63" s="6">
        <f>RANK(F63,F7:F399,0)</f>
        <v>232</v>
      </c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</row>
    <row r="64" ht="20.4" customHeight="1" spans="1:30">
      <c r="A64" s="6" t="s">
        <v>178</v>
      </c>
      <c r="B64" s="6" t="s">
        <v>179</v>
      </c>
      <c r="C64" s="6">
        <v>32.6815023152987</v>
      </c>
      <c r="D64" s="6">
        <v>1.7942973226479</v>
      </c>
      <c r="E64" s="11">
        <f>(C64)/(E2+100)*100</f>
        <v>32.5569718977897</v>
      </c>
      <c r="F64" s="11">
        <f>(D64)/(F2+100)*100</f>
        <v>1.81530953046301</v>
      </c>
      <c r="G64" s="6">
        <f>RANK(E64,E7:E399,0)</f>
        <v>40</v>
      </c>
      <c r="H64" s="6">
        <f>RANK(F64,F7:F399,0)</f>
        <v>165</v>
      </c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</row>
    <row r="65" ht="20.4" customHeight="1" spans="1:30">
      <c r="A65" s="6" t="s">
        <v>180</v>
      </c>
      <c r="B65" s="6" t="s">
        <v>181</v>
      </c>
      <c r="C65" s="6">
        <v>8.58360296518578</v>
      </c>
      <c r="D65" s="6">
        <v>4.68292682926829</v>
      </c>
      <c r="E65" s="11">
        <f>(C65)/(E2+100)*100</f>
        <v>8.55089578879365</v>
      </c>
      <c r="F65" s="11">
        <f>(D65)/(F2+100)*100</f>
        <v>4.73776647623066</v>
      </c>
      <c r="G65" s="6">
        <f>RANK(E65,E7:E399,0)</f>
        <v>155</v>
      </c>
      <c r="H65" s="6">
        <f>RANK(F65,F7:F399,0)</f>
        <v>42</v>
      </c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</row>
    <row r="66" ht="20.4" customHeight="1" spans="1:30">
      <c r="A66" s="6" t="s">
        <v>182</v>
      </c>
      <c r="B66" s="6" t="s">
        <v>183</v>
      </c>
      <c r="C66" s="6">
        <v>24.5242937205816</v>
      </c>
      <c r="D66" s="6">
        <v>1.93274848088158</v>
      </c>
      <c r="E66" s="11">
        <f>(C66)/(E2+100)*100</f>
        <v>24.4308457356428</v>
      </c>
      <c r="F66" s="11">
        <f>(D66)/(F2+100)*100</f>
        <v>1.95538202785399</v>
      </c>
      <c r="G66" s="6">
        <f>RANK(E66,E7:E399,0)</f>
        <v>59</v>
      </c>
      <c r="H66" s="6">
        <f>RANK(F66,F7:F399,0)</f>
        <v>160</v>
      </c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</row>
    <row r="67" ht="20.4" customHeight="1" spans="1:30">
      <c r="A67" s="6" t="s">
        <v>184</v>
      </c>
      <c r="B67" s="6" t="s">
        <v>185</v>
      </c>
      <c r="C67" s="6">
        <v>-0.548370714999805</v>
      </c>
      <c r="D67" s="6">
        <v>2.82254551790226</v>
      </c>
      <c r="E67" s="11">
        <f>(C67)/(E2+100)*100</f>
        <v>-0.546281189450158</v>
      </c>
      <c r="F67" s="11">
        <f>(D67)/(F2+100)*100</f>
        <v>2.85559907722109</v>
      </c>
      <c r="G67" s="6">
        <f>RANK(E67,E7:E399,0)</f>
        <v>241</v>
      </c>
      <c r="H67" s="6">
        <f>RANK(F67,F7:F399,0)</f>
        <v>125</v>
      </c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</row>
    <row r="68" ht="20.4" customHeight="1" spans="1:30">
      <c r="A68" s="6" t="s">
        <v>186</v>
      </c>
      <c r="B68" s="6" t="s">
        <v>187</v>
      </c>
      <c r="C68" s="6">
        <v>-3.99561561252976</v>
      </c>
      <c r="D68" s="6">
        <v>3.25480299876586</v>
      </c>
      <c r="E68" s="11">
        <f>(C68)/(E2+100)*100</f>
        <v>-3.98039061841432</v>
      </c>
      <c r="F68" s="11">
        <f>(D68)/(F2+100)*100</f>
        <v>3.2929185307594</v>
      </c>
      <c r="G68" s="6">
        <f>RANK(E68,E7:E399,0)</f>
        <v>272</v>
      </c>
      <c r="H68" s="6">
        <f>RANK(F68,F7:F399,0)</f>
        <v>115</v>
      </c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</row>
    <row r="69" ht="20.4" customHeight="1" spans="1:30">
      <c r="A69" s="6" t="s">
        <v>188</v>
      </c>
      <c r="B69" s="6" t="s">
        <v>189</v>
      </c>
      <c r="C69" s="6">
        <v>6.81069353633098</v>
      </c>
      <c r="D69" s="6">
        <v>3.78626979007703</v>
      </c>
      <c r="E69" s="11">
        <f>(C69)/(E2+100)*100</f>
        <v>6.78474189856895</v>
      </c>
      <c r="F69" s="11">
        <f>(D69)/(F2+100)*100</f>
        <v>3.83060909029722</v>
      </c>
      <c r="G69" s="6">
        <f>RANK(E69,E7:E399,0)</f>
        <v>174</v>
      </c>
      <c r="H69" s="6">
        <f>RANK(F69,F7:F399,0)</f>
        <v>89</v>
      </c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</row>
    <row r="70" ht="20.4" customHeight="1" spans="1:30">
      <c r="A70" s="6" t="s">
        <v>190</v>
      </c>
      <c r="B70" s="6" t="s">
        <v>191</v>
      </c>
      <c r="C70" s="6">
        <v>6.32320220882503</v>
      </c>
      <c r="D70" s="6">
        <v>2.53446920609292</v>
      </c>
      <c r="E70" s="11">
        <f>(C70)/(E2+100)*100</f>
        <v>6.29910812026502</v>
      </c>
      <c r="F70" s="11">
        <f>(D70)/(F2+100)*100</f>
        <v>2.56414923347034</v>
      </c>
      <c r="G70" s="6">
        <f>RANK(E70,E7:E399,0)</f>
        <v>182</v>
      </c>
      <c r="H70" s="6">
        <f>RANK(F70,F7:F399,0)</f>
        <v>135</v>
      </c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</row>
    <row r="71" ht="20.4" customHeight="1" spans="1:30">
      <c r="A71" s="6" t="s">
        <v>192</v>
      </c>
      <c r="B71" s="6" t="s">
        <v>193</v>
      </c>
      <c r="C71" s="6">
        <v>16.8273680681578</v>
      </c>
      <c r="D71" s="6">
        <v>1.6474109396203</v>
      </c>
      <c r="E71" s="11">
        <f>(C71)/(E2+100)*100</f>
        <v>16.7632486421018</v>
      </c>
      <c r="F71" s="11">
        <f>(D71)/(F2+100)*100</f>
        <v>1.66670302715967</v>
      </c>
      <c r="G71" s="6">
        <f>RANK(E71,E7:E399,0)</f>
        <v>87</v>
      </c>
      <c r="H71" s="6">
        <f>RANK(F71,F7:F399,0)</f>
        <v>176</v>
      </c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</row>
    <row r="72" ht="23.2" customHeight="1" spans="1:30">
      <c r="A72" s="6" t="s">
        <v>194</v>
      </c>
      <c r="B72" s="6" t="s">
        <v>195</v>
      </c>
      <c r="C72" s="6">
        <v>0.364475460103628</v>
      </c>
      <c r="D72" s="6">
        <v>3.90166478328198</v>
      </c>
      <c r="E72" s="11">
        <f>(C72)/(E2+100)*100</f>
        <v>0.363086653653404</v>
      </c>
      <c r="F72" s="11">
        <f>(D72)/(F2+100)*100</f>
        <v>3.94735542229505</v>
      </c>
      <c r="G72" s="6">
        <f>RANK(E72,E7:E399,0)</f>
        <v>235</v>
      </c>
      <c r="H72" s="6">
        <f>RANK(F72,F7:F399,0)</f>
        <v>82</v>
      </c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</row>
    <row r="73" ht="23.2" customHeight="1" spans="1:30">
      <c r="A73" s="6" t="s">
        <v>196</v>
      </c>
      <c r="B73" s="6" t="s">
        <v>197</v>
      </c>
      <c r="C73" s="6">
        <v>-2.33032252072352</v>
      </c>
      <c r="D73" s="6">
        <v>-2.11303331983599</v>
      </c>
      <c r="E73" s="11">
        <f>(C73)/(E2+100)*100</f>
        <v>-2.32144300124376</v>
      </c>
      <c r="F73" s="11">
        <f>(D73)/(F2+100)*100</f>
        <v>-2.13777810135922</v>
      </c>
      <c r="G73" s="6">
        <f>RANK(E73,E7:E399,0)</f>
        <v>261</v>
      </c>
      <c r="H73" s="6">
        <f>RANK(F73,F7:F399,0)</f>
        <v>282</v>
      </c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</row>
    <row r="74" ht="23.2" customHeight="1" spans="1:8">
      <c r="A74" s="6" t="s">
        <v>198</v>
      </c>
      <c r="B74" s="6" t="s">
        <v>199</v>
      </c>
      <c r="C74" s="6">
        <v>7.81377843233514</v>
      </c>
      <c r="D74" s="6">
        <v>-1.59913802300028</v>
      </c>
      <c r="E74" s="11">
        <f>(C74)/(E2+100)*100</f>
        <v>7.78400461468397</v>
      </c>
      <c r="F74" s="11">
        <f>(D74)/(F2+100)*100</f>
        <v>-1.61786480815467</v>
      </c>
      <c r="G74" s="6">
        <f>RANK(E74,E7:E399,0)</f>
        <v>163</v>
      </c>
      <c r="H74" s="6">
        <f>RANK(F74,F7:F399,0)</f>
        <v>275</v>
      </c>
    </row>
    <row r="75" ht="23.2" customHeight="1" spans="1:8">
      <c r="A75" s="6" t="s">
        <v>200</v>
      </c>
      <c r="B75" s="6" t="s">
        <v>201</v>
      </c>
      <c r="C75" s="6">
        <v>3.05915080527086</v>
      </c>
      <c r="D75" s="6">
        <v>0.760109020532956</v>
      </c>
      <c r="E75" s="11">
        <f>(C75)/(E2+100)*100</f>
        <v>3.04749414018465</v>
      </c>
      <c r="F75" s="11">
        <f>(D75)/(F2+100)*100</f>
        <v>0.76901031492825</v>
      </c>
      <c r="G75" s="6">
        <f>RANK(E75,E7:E399,0)</f>
        <v>209</v>
      </c>
      <c r="H75" s="6">
        <f>RANK(F75,F7:F399,0)</f>
        <v>202</v>
      </c>
    </row>
    <row r="76" ht="23.2" customHeight="1" spans="1:8">
      <c r="A76" s="6" t="s">
        <v>202</v>
      </c>
      <c r="B76" s="6" t="s">
        <v>203</v>
      </c>
      <c r="C76" s="6">
        <v>5.67524354261791</v>
      </c>
      <c r="D76" s="6">
        <v>2.74285439553836</v>
      </c>
      <c r="E76" s="11">
        <f>(C76)/(E2+100)*100</f>
        <v>5.65361845203886</v>
      </c>
      <c r="F76" s="11">
        <f>(D76)/(F2+100)*100</f>
        <v>2.77497472801513</v>
      </c>
      <c r="G76" s="6">
        <f>RANK(E76,E7:E399,0)</f>
        <v>185</v>
      </c>
      <c r="H76" s="6">
        <f>RANK(F76,F7:F399,0)</f>
        <v>128</v>
      </c>
    </row>
    <row r="77" ht="23.2" customHeight="1" spans="1:8">
      <c r="A77" s="6" t="s">
        <v>204</v>
      </c>
      <c r="B77" s="6" t="s">
        <v>205</v>
      </c>
      <c r="C77" s="6">
        <v>15.5139357813972</v>
      </c>
      <c r="D77" s="6">
        <v>3.32562753102815</v>
      </c>
      <c r="E77" s="11">
        <f>(C77)/(E2+100)*100</f>
        <v>15.4548210907252</v>
      </c>
      <c r="F77" s="11">
        <f>(D77)/(F2+100)*100</f>
        <v>3.36457245722048</v>
      </c>
      <c r="G77" s="6">
        <f>RANK(E77,E7:E399,0)</f>
        <v>97</v>
      </c>
      <c r="H77" s="6">
        <f>RANK(F77,F7:F399,0)</f>
        <v>110</v>
      </c>
    </row>
    <row r="78" ht="23.2" customHeight="1" spans="1:8">
      <c r="A78" s="6" t="s">
        <v>206</v>
      </c>
      <c r="B78" s="6" t="s">
        <v>207</v>
      </c>
      <c r="C78" s="6">
        <v>5.48417939652679</v>
      </c>
      <c r="D78" s="6">
        <v>4.40284514555841</v>
      </c>
      <c r="E78" s="11">
        <f>(C78)/(E2+100)*100</f>
        <v>5.46328234157029</v>
      </c>
      <c r="F78" s="11">
        <f>(D78)/(F2+100)*100</f>
        <v>4.45440488206835</v>
      </c>
      <c r="G78" s="6">
        <f>RANK(E78,E7:E399,0)</f>
        <v>190</v>
      </c>
      <c r="H78" s="6">
        <f>RANK(F78,F7:F399,0)</f>
        <v>55</v>
      </c>
    </row>
    <row r="79" ht="23.2" customHeight="1" spans="1:8">
      <c r="A79" s="6" t="s">
        <v>208</v>
      </c>
      <c r="B79" s="6" t="s">
        <v>209</v>
      </c>
      <c r="C79" s="6">
        <v>6.33493252664666</v>
      </c>
      <c r="D79" s="6">
        <v>5.59747468228171</v>
      </c>
      <c r="E79" s="11">
        <f>(C79)/(E2+100)*100</f>
        <v>6.31079374058891</v>
      </c>
      <c r="F79" s="11">
        <f>(D79)/(F2+100)*100</f>
        <v>5.66302418724912</v>
      </c>
      <c r="G79" s="6">
        <f>RANK(E79,E7:E399,0)</f>
        <v>181</v>
      </c>
      <c r="H79" s="6">
        <f>RANK(F79,F7:F399,0)</f>
        <v>19</v>
      </c>
    </row>
    <row r="80" ht="23.2" customHeight="1" spans="1:8">
      <c r="A80" s="6" t="s">
        <v>210</v>
      </c>
      <c r="B80" s="6" t="s">
        <v>211</v>
      </c>
      <c r="C80" s="6">
        <v>-0.783864464126588</v>
      </c>
      <c r="D80" s="6">
        <v>-1.24007814862952</v>
      </c>
      <c r="E80" s="11">
        <f>(C80)/(E2+100)*100</f>
        <v>-0.780877607278747</v>
      </c>
      <c r="F80" s="11">
        <f>(D80)/(F2+100)*100</f>
        <v>-1.25460014531151</v>
      </c>
      <c r="G80" s="6">
        <f>RANK(E80,E7:E399,0)</f>
        <v>246</v>
      </c>
      <c r="H80" s="6">
        <f>RANK(F80,F7:F399,0)</f>
        <v>271</v>
      </c>
    </row>
    <row r="81" ht="23.2" customHeight="1" spans="1:8">
      <c r="A81" s="6" t="s">
        <v>212</v>
      </c>
      <c r="B81" s="6" t="s">
        <v>213</v>
      </c>
      <c r="C81" s="6">
        <v>22.5236593059937</v>
      </c>
      <c r="D81" s="6">
        <v>4.3196384247768</v>
      </c>
      <c r="E81" s="11">
        <f>(C81)/(E2+100)*100</f>
        <v>22.4378345886919</v>
      </c>
      <c r="F81" s="11">
        <f>(D81)/(F2+100)*100</f>
        <v>4.370223764855</v>
      </c>
      <c r="G81" s="6">
        <f>RANK(E81,E7:E399,0)</f>
        <v>67</v>
      </c>
      <c r="H81" s="6">
        <f>RANK(F81,F7:F399,0)</f>
        <v>60</v>
      </c>
    </row>
    <row r="82" ht="23.2" customHeight="1" spans="1:8">
      <c r="A82" s="6" t="s">
        <v>214</v>
      </c>
      <c r="B82" s="6" t="s">
        <v>215</v>
      </c>
      <c r="C82" s="6">
        <v>0.386453223247207</v>
      </c>
      <c r="D82" s="6">
        <v>0.67848853910655</v>
      </c>
      <c r="E82" s="11">
        <f>(C82)/(E2+100)*100</f>
        <v>0.384980672176134</v>
      </c>
      <c r="F82" s="11">
        <f>(D82)/(F2+100)*100</f>
        <v>0.686434012804765</v>
      </c>
      <c r="G82" s="6">
        <f>RANK(E82,E7:E399,0)</f>
        <v>234</v>
      </c>
      <c r="H82" s="6">
        <f>RANK(F82,F7:F399,0)</f>
        <v>204</v>
      </c>
    </row>
    <row r="83" ht="23.2" customHeight="1" spans="1:8">
      <c r="A83" s="6" t="s">
        <v>216</v>
      </c>
      <c r="B83" s="6" t="s">
        <v>217</v>
      </c>
      <c r="C83" s="6">
        <v>0.82934032862065</v>
      </c>
      <c r="D83" s="6">
        <v>4.38316400580552</v>
      </c>
      <c r="E83" s="11">
        <f>(C83)/(E2+100)*100</f>
        <v>0.826180189396209</v>
      </c>
      <c r="F83" s="11">
        <f>(D83)/(F2+100)*100</f>
        <v>4.43449326535197</v>
      </c>
      <c r="G83" s="6">
        <f>RANK(E83,E7:E399,0)</f>
        <v>229</v>
      </c>
      <c r="H83" s="6">
        <f>RANK(F83,F7:F399,0)</f>
        <v>56</v>
      </c>
    </row>
    <row r="84" ht="23.2" customHeight="1" spans="1:8">
      <c r="A84" s="6" t="s">
        <v>218</v>
      </c>
      <c r="B84" s="6" t="s">
        <v>219</v>
      </c>
      <c r="C84" s="6">
        <v>26.8212060259097</v>
      </c>
      <c r="D84" s="6">
        <v>3.19564147466492</v>
      </c>
      <c r="E84" s="11">
        <f>(C84)/(E2+100)*100</f>
        <v>26.7190058286153</v>
      </c>
      <c r="F84" s="11">
        <f>(D84)/(F2+100)*100</f>
        <v>3.23306419269537</v>
      </c>
      <c r="G84" s="6">
        <f>RANK(E84,E7:E399,0)</f>
        <v>55</v>
      </c>
      <c r="H84" s="6">
        <f>RANK(F84,F7:F399,0)</f>
        <v>118</v>
      </c>
    </row>
    <row r="85" ht="23.2" customHeight="1" spans="1:8">
      <c r="A85" s="6" t="s">
        <v>220</v>
      </c>
      <c r="B85" s="6" t="s">
        <v>221</v>
      </c>
      <c r="C85" s="6">
        <v>-1.7156290263033</v>
      </c>
      <c r="D85" s="6">
        <v>4.86104970377099</v>
      </c>
      <c r="E85" s="11">
        <f>(C85)/(E2+100)*100</f>
        <v>-1.70909175035818</v>
      </c>
      <c r="F85" s="11">
        <f>(D85)/(F2+100)*100</f>
        <v>4.91797526749222</v>
      </c>
      <c r="G85" s="6">
        <f>RANK(E85,E7:E399,0)</f>
        <v>256</v>
      </c>
      <c r="H85" s="6">
        <f>RANK(F85,F7:F399,0)</f>
        <v>35</v>
      </c>
    </row>
    <row r="86" ht="23.2" customHeight="1" spans="1:8">
      <c r="A86" s="6" t="s">
        <v>222</v>
      </c>
      <c r="B86" s="6" t="s">
        <v>223</v>
      </c>
      <c r="C86" s="6">
        <v>-0.854508657521923</v>
      </c>
      <c r="D86" s="6">
        <v>1.42702365757369</v>
      </c>
      <c r="E86" s="11">
        <f>(C86)/(E2+100)*100</f>
        <v>-0.85125261626471</v>
      </c>
      <c r="F86" s="11">
        <f>(D86)/(F2+100)*100</f>
        <v>1.44373488891286</v>
      </c>
      <c r="G86" s="6">
        <f>RANK(E86,E7:E399,0)</f>
        <v>248</v>
      </c>
      <c r="H86" s="6">
        <f>RANK(F86,F7:F399,0)</f>
        <v>180</v>
      </c>
    </row>
    <row r="87" ht="23.2" customHeight="1" spans="1:8">
      <c r="A87" s="6" t="s">
        <v>224</v>
      </c>
      <c r="B87" s="6" t="s">
        <v>225</v>
      </c>
      <c r="C87" s="6">
        <v>1.99533325355988</v>
      </c>
      <c r="D87" s="6">
        <v>2.25043935149919</v>
      </c>
      <c r="E87" s="11">
        <f>(C87)/(E2+100)*100</f>
        <v>1.98773018559996</v>
      </c>
      <c r="F87" s="11">
        <f>(D87)/(F2+100)*100</f>
        <v>2.27679323317317</v>
      </c>
      <c r="G87" s="6">
        <f>RANK(E87,E7:E399,0)</f>
        <v>222</v>
      </c>
      <c r="H87" s="6">
        <f>RANK(F87,F7:F399,0)</f>
        <v>143</v>
      </c>
    </row>
    <row r="88" ht="23.2" customHeight="1" spans="1:8">
      <c r="A88" s="6" t="s">
        <v>226</v>
      </c>
      <c r="B88" s="6" t="s">
        <v>227</v>
      </c>
      <c r="C88" s="6">
        <v>12.433731314222</v>
      </c>
      <c r="D88" s="6">
        <v>4.89482484569494</v>
      </c>
      <c r="E88" s="11">
        <f>(C88)/(E2+100)*100</f>
        <v>12.3863535120385</v>
      </c>
      <c r="F88" s="11">
        <f>(D88)/(F2+100)*100</f>
        <v>4.9521459348913</v>
      </c>
      <c r="G88" s="6">
        <f>RANK(E88,E7:E399,0)</f>
        <v>123</v>
      </c>
      <c r="H88" s="6">
        <f>RANK(F88,F7:F399,0)</f>
        <v>33</v>
      </c>
    </row>
    <row r="89" ht="23.2" customHeight="1" spans="1:8">
      <c r="A89" s="6" t="s">
        <v>228</v>
      </c>
      <c r="B89" s="6" t="s">
        <v>229</v>
      </c>
      <c r="C89" s="6">
        <v>2.60733120776434</v>
      </c>
      <c r="D89" s="6">
        <v>3.97137037168735</v>
      </c>
      <c r="E89" s="11">
        <f>(C89)/(E2+100)*100</f>
        <v>2.59739616742395</v>
      </c>
      <c r="F89" s="11">
        <f>(D89)/(F2+100)*100</f>
        <v>4.01787730145166</v>
      </c>
      <c r="G89" s="6">
        <f>RANK(E89,E7:E399,0)</f>
        <v>216</v>
      </c>
      <c r="H89" s="6">
        <f>RANK(F89,F7:F399,0)</f>
        <v>77</v>
      </c>
    </row>
    <row r="90" ht="23.2" customHeight="1" spans="1:8">
      <c r="A90" s="6" t="s">
        <v>230</v>
      </c>
      <c r="B90" s="6" t="s">
        <v>231</v>
      </c>
      <c r="C90" s="6">
        <v>1.85492113063572</v>
      </c>
      <c r="D90" s="6">
        <v>2.77282995587786</v>
      </c>
      <c r="E90" s="11">
        <f>(C90)/(E2+100)*100</f>
        <v>1.84785309255669</v>
      </c>
      <c r="F90" s="11">
        <f>(D90)/(F2+100)*100</f>
        <v>2.80530131864113</v>
      </c>
      <c r="G90" s="6">
        <f>RANK(E90,E7:E399,0)</f>
        <v>223</v>
      </c>
      <c r="H90" s="6">
        <f>RANK(F90,F7:F399,0)</f>
        <v>126</v>
      </c>
    </row>
    <row r="91" ht="23.2" customHeight="1" spans="1:8">
      <c r="A91" s="6" t="s">
        <v>232</v>
      </c>
      <c r="B91" s="6" t="s">
        <v>233</v>
      </c>
      <c r="C91" s="6">
        <v>5.18375559479324</v>
      </c>
      <c r="D91" s="6">
        <v>-0.467057305833164</v>
      </c>
      <c r="E91" s="11">
        <f>(C91)/(E2+100)*100</f>
        <v>5.16400328223868</v>
      </c>
      <c r="F91" s="11">
        <f>(D91)/(F2+100)*100</f>
        <v>-0.472526803584657</v>
      </c>
      <c r="G91" s="6">
        <f>RANK(E91,E7:E399,0)</f>
        <v>192</v>
      </c>
      <c r="H91" s="6">
        <f>RANK(F91,F7:F399,0)</f>
        <v>252</v>
      </c>
    </row>
    <row r="92" ht="23.2" customHeight="1" spans="1:8">
      <c r="A92" s="6" t="s">
        <v>234</v>
      </c>
      <c r="B92" s="6" t="s">
        <v>235</v>
      </c>
      <c r="C92" s="6">
        <v>5.59365108252682</v>
      </c>
      <c r="D92" s="6">
        <v>1.6722261510636</v>
      </c>
      <c r="E92" s="11">
        <f>(C92)/(E2+100)*100</f>
        <v>5.57233689390763</v>
      </c>
      <c r="F92" s="11">
        <f>(D92)/(F2+100)*100</f>
        <v>1.69180883836771</v>
      </c>
      <c r="G92" s="6">
        <f>RANK(E92,E7:E399,0)</f>
        <v>187</v>
      </c>
      <c r="H92" s="6">
        <f>RANK(F92,F7:F399,0)</f>
        <v>174</v>
      </c>
    </row>
    <row r="93" ht="23.2" customHeight="1" spans="1:8">
      <c r="A93" s="6" t="s">
        <v>236</v>
      </c>
      <c r="B93" s="6" t="s">
        <v>237</v>
      </c>
      <c r="C93" s="6">
        <v>-8.19298378351114</v>
      </c>
      <c r="D93" s="6">
        <v>-0.60126806944347</v>
      </c>
      <c r="E93" s="11">
        <f>(C93)/(E2+100)*100</f>
        <v>-8.16176503226273</v>
      </c>
      <c r="F93" s="11">
        <f>(D93)/(F2+100)*100</f>
        <v>-0.608309249000653</v>
      </c>
      <c r="G93" s="6">
        <f>RANK(E93,E7:E399,0)</f>
        <v>284</v>
      </c>
      <c r="H93" s="6">
        <f>RANK(F93,F7:F399,0)</f>
        <v>257</v>
      </c>
    </row>
    <row r="94" ht="23.2" customHeight="1" spans="1:8">
      <c r="A94" s="6" t="s">
        <v>238</v>
      </c>
      <c r="B94" s="6" t="s">
        <v>239</v>
      </c>
      <c r="C94" s="6">
        <v>46.3546825134808</v>
      </c>
      <c r="D94" s="6">
        <v>1.90052645189303</v>
      </c>
      <c r="E94" s="11">
        <f>(C94)/(E2+100)*100</f>
        <v>46.178051466621</v>
      </c>
      <c r="F94" s="11">
        <f>(D94)/(F2+100)*100</f>
        <v>1.92278266119638</v>
      </c>
      <c r="G94" s="6">
        <f>RANK(E94,E7:E399,0)</f>
        <v>17</v>
      </c>
      <c r="H94" s="6">
        <f>RANK(F94,F7:F399,0)</f>
        <v>162</v>
      </c>
    </row>
    <row r="95" ht="23.2" customHeight="1" spans="1:8">
      <c r="A95" s="6" t="s">
        <v>240</v>
      </c>
      <c r="B95" s="6" t="s">
        <v>241</v>
      </c>
      <c r="C95" s="6">
        <v>2.3218500877834</v>
      </c>
      <c r="D95" s="6">
        <v>1.13248590619628</v>
      </c>
      <c r="E95" s="11">
        <f>(C95)/(E2+100)*100</f>
        <v>2.31300285187497</v>
      </c>
      <c r="F95" s="11">
        <f>(D95)/(F2+100)*100</f>
        <v>1.14574793858541</v>
      </c>
      <c r="G95" s="6">
        <f>RANK(E95,E7:E399,0)</f>
        <v>220</v>
      </c>
      <c r="H95" s="6">
        <f>RANK(F95,F7:F399,0)</f>
        <v>190</v>
      </c>
    </row>
    <row r="96" ht="23.2" customHeight="1" spans="1:8">
      <c r="A96" s="6" t="s">
        <v>242</v>
      </c>
      <c r="B96" s="6" t="s">
        <v>243</v>
      </c>
      <c r="C96" s="6">
        <v>2.85079096216085</v>
      </c>
      <c r="D96" s="6">
        <v>-0.0680838557993668</v>
      </c>
      <c r="E96" s="11">
        <f>(C96)/(E2+100)*100</f>
        <v>2.83992823665564</v>
      </c>
      <c r="F96" s="11">
        <f>(D96)/(F2+100)*100</f>
        <v>-0.0688811551704649</v>
      </c>
      <c r="G96" s="6">
        <f>RANK(E96,E7:E399,0)</f>
        <v>212</v>
      </c>
      <c r="H96" s="6">
        <f>RANK(F96,F7:F399,0)</f>
        <v>237</v>
      </c>
    </row>
    <row r="97" ht="23.2" customHeight="1" spans="1:8">
      <c r="A97" s="6" t="s">
        <v>244</v>
      </c>
      <c r="B97" s="6" t="s">
        <v>245</v>
      </c>
      <c r="C97" s="6">
        <v>30.5203380876915</v>
      </c>
      <c r="D97" s="6">
        <v>6.55348864211251</v>
      </c>
      <c r="E97" s="11">
        <f>(C97)/(E2+100)*100</f>
        <v>30.4040426246522</v>
      </c>
      <c r="F97" s="11">
        <f>(D97)/(F2+100)*100</f>
        <v>6.63023359598605</v>
      </c>
      <c r="G97" s="6">
        <f>RANK(E97,E7:E399,0)</f>
        <v>46</v>
      </c>
      <c r="H97" s="6">
        <f>RANK(F97,F7:F399,0)</f>
        <v>10</v>
      </c>
    </row>
    <row r="98" ht="23.2" customHeight="1" spans="1:8">
      <c r="A98" s="6" t="s">
        <v>246</v>
      </c>
      <c r="B98" s="6" t="s">
        <v>247</v>
      </c>
      <c r="C98" s="6">
        <v>4.26553450218833</v>
      </c>
      <c r="D98" s="6">
        <v>3.15763817584036</v>
      </c>
      <c r="E98" s="11">
        <f>(C98)/(E2+100)*100</f>
        <v>4.24928100235433</v>
      </c>
      <c r="F98" s="11">
        <f>(D98)/(F2+100)*100</f>
        <v>3.19461585435452</v>
      </c>
      <c r="G98" s="6">
        <f>RANK(E98,E7:E399,0)</f>
        <v>199</v>
      </c>
      <c r="H98" s="6">
        <f>RANK(F98,F7:F399,0)</f>
        <v>119</v>
      </c>
    </row>
    <row r="99" ht="23.2" customHeight="1" spans="1:8">
      <c r="A99" s="6" t="s">
        <v>248</v>
      </c>
      <c r="B99" s="6" t="s">
        <v>249</v>
      </c>
      <c r="C99" s="6">
        <v>33.6380116828182</v>
      </c>
      <c r="D99" s="6">
        <v>2.73249992257744</v>
      </c>
      <c r="E99" s="11">
        <f>(C99)/(E2+100)*100</f>
        <v>33.5098365579839</v>
      </c>
      <c r="F99" s="11">
        <f>(D99)/(F2+100)*100</f>
        <v>2.76449899848491</v>
      </c>
      <c r="G99" s="6">
        <f>RANK(E99,E7:E399,0)</f>
        <v>38</v>
      </c>
      <c r="H99" s="6">
        <f>RANK(F99,F7:F399,0)</f>
        <v>129</v>
      </c>
    </row>
    <row r="100" ht="23.2" customHeight="1" spans="1:8">
      <c r="A100" s="6" t="s">
        <v>250</v>
      </c>
      <c r="B100" s="6" t="s">
        <v>251</v>
      </c>
      <c r="C100" s="6">
        <v>15.4912996681317</v>
      </c>
      <c r="D100" s="6">
        <v>-0.453557105352165</v>
      </c>
      <c r="E100" s="11">
        <f>(C100)/(E2+100)*100</f>
        <v>15.4322712306743</v>
      </c>
      <c r="F100" s="11">
        <f>(D100)/(F2+100)*100</f>
        <v>-0.458868508336156</v>
      </c>
      <c r="G100" s="6">
        <f>RANK(E100,E7:E399,0)</f>
        <v>98</v>
      </c>
      <c r="H100" s="6">
        <f>RANK(F100,F7:F399,0)</f>
        <v>250</v>
      </c>
    </row>
    <row r="101" ht="23.2" customHeight="1" spans="1:8">
      <c r="A101" s="6" t="s">
        <v>252</v>
      </c>
      <c r="B101" s="6" t="s">
        <v>253</v>
      </c>
      <c r="C101" s="6">
        <v>-0.792001980004946</v>
      </c>
      <c r="D101" s="6">
        <v>-0.598167922869405</v>
      </c>
      <c r="E101" s="11">
        <f>(C101)/(E2+100)*100</f>
        <v>-0.788984115762156</v>
      </c>
      <c r="F101" s="11">
        <f>(D101)/(F2+100)*100</f>
        <v>-0.605172798006329</v>
      </c>
      <c r="G101" s="6">
        <f>RANK(E101,E7:E399,0)</f>
        <v>247</v>
      </c>
      <c r="H101" s="6">
        <f>RANK(F101,F7:F399,0)</f>
        <v>256</v>
      </c>
    </row>
    <row r="102" ht="23.2" customHeight="1" spans="1:8">
      <c r="A102" s="6" t="s">
        <v>254</v>
      </c>
      <c r="B102" s="6" t="s">
        <v>255</v>
      </c>
      <c r="C102" s="6">
        <v>15.3152985882892</v>
      </c>
      <c r="D102" s="6">
        <v>1.32142060872355</v>
      </c>
      <c r="E102" s="11">
        <f>(C102)/(E2+100)*100</f>
        <v>15.2569407897683</v>
      </c>
      <c r="F102" s="11">
        <f>(D102)/(F2+100)*100</f>
        <v>1.33689517032</v>
      </c>
      <c r="G102" s="6">
        <f>RANK(E102,E7:E399,0)</f>
        <v>99</v>
      </c>
      <c r="H102" s="6">
        <f>RANK(F102,F7:F399,0)</f>
        <v>185</v>
      </c>
    </row>
    <row r="103" ht="23.2" customHeight="1" spans="1:8">
      <c r="A103" s="6" t="s">
        <v>256</v>
      </c>
      <c r="B103" s="6" t="s">
        <v>257</v>
      </c>
      <c r="C103" s="6">
        <v>3.50675361524065</v>
      </c>
      <c r="D103" s="6">
        <v>2.02049281458939</v>
      </c>
      <c r="E103" s="11">
        <f>(C103)/(E2+100)*100</f>
        <v>3.4933913931618</v>
      </c>
      <c r="F103" s="11">
        <f>(D103)/(F2+100)*100</f>
        <v>2.04415389593483</v>
      </c>
      <c r="G103" s="6">
        <f>RANK(E103,E7:E399,0)</f>
        <v>207</v>
      </c>
      <c r="H103" s="6">
        <f>RANK(F103,F7:F399,0)</f>
        <v>157</v>
      </c>
    </row>
    <row r="104" ht="23.2" customHeight="1" spans="1:8">
      <c r="A104" s="6" t="s">
        <v>258</v>
      </c>
      <c r="B104" s="6" t="s">
        <v>259</v>
      </c>
      <c r="C104" s="6">
        <v>96.9599682730032</v>
      </c>
      <c r="D104" s="6">
        <v>-8.8399118062885</v>
      </c>
      <c r="E104" s="11">
        <f>(C104)/(E2+100)*100</f>
        <v>96.5905095738831</v>
      </c>
      <c r="F104" s="11">
        <f>(D104)/(F2+100)*100</f>
        <v>-8.94343203205959</v>
      </c>
      <c r="G104" s="6">
        <f>RANK(E104,E7:E399,0)</f>
        <v>4</v>
      </c>
      <c r="H104" s="6">
        <f>RANK(F104,F7:F399,0)</f>
        <v>300</v>
      </c>
    </row>
    <row r="105" ht="23.2" customHeight="1" spans="1:8">
      <c r="A105" s="6" t="s">
        <v>260</v>
      </c>
      <c r="B105" s="6" t="s">
        <v>261</v>
      </c>
      <c r="C105" s="6">
        <v>-7.57429153088158</v>
      </c>
      <c r="D105" s="6">
        <v>0.481359925944629</v>
      </c>
      <c r="E105" s="11">
        <f>(C105)/(E2+100)*100</f>
        <v>-7.54543026013656</v>
      </c>
      <c r="F105" s="11">
        <f>(D105)/(F2+100)*100</f>
        <v>0.486996915238515</v>
      </c>
      <c r="G105" s="6">
        <f>RANK(E105,E7:E399,0)</f>
        <v>280</v>
      </c>
      <c r="H105" s="6">
        <f>RANK(F105,F7:F399,0)</f>
        <v>215</v>
      </c>
    </row>
    <row r="106" ht="23.2" customHeight="1" spans="1:8">
      <c r="A106" s="6" t="s">
        <v>262</v>
      </c>
      <c r="B106" s="6" t="s">
        <v>263</v>
      </c>
      <c r="C106" s="6">
        <v>4.51431349726696</v>
      </c>
      <c r="D106" s="6">
        <v>2.31789989903361</v>
      </c>
      <c r="E106" s="11">
        <f>(C106)/(E2+100)*100</f>
        <v>4.49711204369981</v>
      </c>
      <c r="F106" s="11">
        <f>(D106)/(F2+100)*100</f>
        <v>2.34504378079633</v>
      </c>
      <c r="G106" s="6">
        <f>RANK(E106,E7:E399,0)</f>
        <v>197</v>
      </c>
      <c r="H106" s="6">
        <f>RANK(F106,F7:F399,0)</f>
        <v>139</v>
      </c>
    </row>
    <row r="107" ht="23.2" customHeight="1" spans="1:8">
      <c r="A107" s="6" t="s">
        <v>264</v>
      </c>
      <c r="B107" s="6" t="s">
        <v>265</v>
      </c>
      <c r="C107" s="6">
        <v>42.7379952074192</v>
      </c>
      <c r="D107" s="6">
        <v>-2.2609585100262</v>
      </c>
      <c r="E107" s="11">
        <f>(C107)/(E2+100)*100</f>
        <v>42.5751452767357</v>
      </c>
      <c r="F107" s="11">
        <f>(D107)/(F2+100)*100</f>
        <v>-2.28743557682798</v>
      </c>
      <c r="G107" s="6">
        <f>RANK(E107,E7:E399,0)</f>
        <v>24</v>
      </c>
      <c r="H107" s="6">
        <f>RANK(F107,F7:F399,0)</f>
        <v>285</v>
      </c>
    </row>
    <row r="108" ht="23.2" customHeight="1" spans="1:8">
      <c r="A108" s="6" t="s">
        <v>266</v>
      </c>
      <c r="B108" s="6" t="s">
        <v>267</v>
      </c>
      <c r="C108" s="6">
        <v>-0.626282851278407</v>
      </c>
      <c r="D108" s="6">
        <v>4.12513352078134</v>
      </c>
      <c r="E108" s="11">
        <f>(C108)/(E2+100)*100</f>
        <v>-0.623896447367227</v>
      </c>
      <c r="F108" s="11">
        <f>(D108)/(F2+100)*100</f>
        <v>4.17344110153156</v>
      </c>
      <c r="G108" s="6">
        <f>RANK(E108,E7:E399,0)</f>
        <v>243</v>
      </c>
      <c r="H108" s="6">
        <f>RANK(F108,F7:F399,0)</f>
        <v>69</v>
      </c>
    </row>
    <row r="109" ht="23.2" customHeight="1" spans="1:8">
      <c r="A109" s="6" t="s">
        <v>268</v>
      </c>
      <c r="B109" s="6" t="s">
        <v>269</v>
      </c>
      <c r="C109" s="6">
        <v>6.28779693993283</v>
      </c>
      <c r="D109" s="6">
        <v>0.0573943795709632</v>
      </c>
      <c r="E109" s="11">
        <f>(C109)/(E2+100)*100</f>
        <v>6.26383776049893</v>
      </c>
      <c r="F109" s="11">
        <f>(D109)/(F2+100)*100</f>
        <v>0.0580664993003649</v>
      </c>
      <c r="G109" s="6">
        <f>RANK(E109,E7:E399,0)</f>
        <v>183</v>
      </c>
      <c r="H109" s="6">
        <f>RANK(F109,F7:F399,0)</f>
        <v>233</v>
      </c>
    </row>
    <row r="110" ht="23.2" customHeight="1" spans="1:8">
      <c r="A110" s="6" t="s">
        <v>270</v>
      </c>
      <c r="B110" s="6" t="s">
        <v>271</v>
      </c>
      <c r="C110" s="6">
        <v>5.18088591368751</v>
      </c>
      <c r="D110" s="6">
        <v>2.25919463830731</v>
      </c>
      <c r="E110" s="11">
        <f>(C110)/(E2+100)*100</f>
        <v>5.16114453583793</v>
      </c>
      <c r="F110" s="11">
        <f>(D110)/(F2+100)*100</f>
        <v>2.28565104920182</v>
      </c>
      <c r="G110" s="6">
        <f>RANK(E110,E7:E399,0)</f>
        <v>193</v>
      </c>
      <c r="H110" s="6">
        <f>RANK(F110,F7:F399,0)</f>
        <v>140</v>
      </c>
    </row>
    <row r="111" ht="23.2" customHeight="1" spans="1:8">
      <c r="A111" s="6" t="s">
        <v>272</v>
      </c>
      <c r="B111" s="6" t="s">
        <v>273</v>
      </c>
      <c r="C111" s="6">
        <v>4.50111363125525</v>
      </c>
      <c r="D111" s="6">
        <v>5.54406732789329</v>
      </c>
      <c r="E111" s="11">
        <f>(C111)/(E2+100)*100</f>
        <v>4.48396247478918</v>
      </c>
      <c r="F111" s="11">
        <f>(D111)/(F2+100)*100</f>
        <v>5.6089914033875</v>
      </c>
      <c r="G111" s="6">
        <f>RANK(E111,E7:E399,0)</f>
        <v>198</v>
      </c>
      <c r="H111" s="6">
        <f>RANK(F111,F7:F399,0)</f>
        <v>20</v>
      </c>
    </row>
    <row r="112" ht="23.2" customHeight="1" spans="1:8">
      <c r="A112" s="6" t="s">
        <v>274</v>
      </c>
      <c r="B112" s="6" t="s">
        <v>275</v>
      </c>
      <c r="C112" s="6">
        <v>30.6863729238305</v>
      </c>
      <c r="D112" s="6">
        <v>2.16102803270204</v>
      </c>
      <c r="E112" s="11">
        <f>(C112)/(E2+100)*100</f>
        <v>30.5694447974801</v>
      </c>
      <c r="F112" s="11">
        <f>(D112)/(F2+100)*100</f>
        <v>2.1863348586914</v>
      </c>
      <c r="G112" s="6">
        <f>RANK(E112,E7:E399,0)</f>
        <v>45</v>
      </c>
      <c r="H112" s="6">
        <f>RANK(F112,F7:F399,0)</f>
        <v>148</v>
      </c>
    </row>
    <row r="113" ht="23.2" customHeight="1" spans="1:8">
      <c r="A113" s="6" t="s">
        <v>276</v>
      </c>
      <c r="B113" s="6" t="s">
        <v>277</v>
      </c>
      <c r="C113" s="6">
        <v>11.5758809569335</v>
      </c>
      <c r="D113" s="6">
        <v>0.316012478700759</v>
      </c>
      <c r="E113" s="11">
        <f>(C113)/(E2+100)*100</f>
        <v>11.5317719293039</v>
      </c>
      <c r="F113" s="11">
        <f>(D113)/(F2+100)*100</f>
        <v>0.319713158510518</v>
      </c>
      <c r="G113" s="6">
        <f>RANK(E113,E7:E399,0)</f>
        <v>130</v>
      </c>
      <c r="H113" s="6">
        <f>RANK(F113,F7:F399,0)</f>
        <v>219</v>
      </c>
    </row>
    <row r="114" ht="23.2" customHeight="1" spans="1:8">
      <c r="A114" s="6" t="s">
        <v>278</v>
      </c>
      <c r="B114" s="6" t="s">
        <v>279</v>
      </c>
      <c r="C114" s="6">
        <v>50.5396417714044</v>
      </c>
      <c r="D114" s="6">
        <v>2.16621744486946</v>
      </c>
      <c r="E114" s="11">
        <f>(C114)/(E2+100)*100</f>
        <v>50.3470642506456</v>
      </c>
      <c r="F114" s="11">
        <f>(D114)/(F2+100)*100</f>
        <v>2.19158504172746</v>
      </c>
      <c r="G114" s="6">
        <f>RANK(E114,E7:E399,0)</f>
        <v>14</v>
      </c>
      <c r="H114" s="6">
        <f>RANK(F114,F7:F399,0)</f>
        <v>147</v>
      </c>
    </row>
    <row r="115" ht="23.2" customHeight="1" spans="1:8">
      <c r="A115" s="6" t="s">
        <v>280</v>
      </c>
      <c r="B115" s="6" t="s">
        <v>281</v>
      </c>
      <c r="C115" s="6">
        <v>12.7334737686829</v>
      </c>
      <c r="D115" s="6">
        <v>3.52819794756527</v>
      </c>
      <c r="E115" s="11">
        <f>(C115)/(E2+100)*100</f>
        <v>12.6849538203202</v>
      </c>
      <c r="F115" s="11">
        <f>(D115)/(F2+100)*100</f>
        <v>3.56951508467033</v>
      </c>
      <c r="G115" s="6">
        <f>RANK(E115,E7:E399,0)</f>
        <v>119</v>
      </c>
      <c r="H115" s="6">
        <f>RANK(F115,F7:F399,0)</f>
        <v>101</v>
      </c>
    </row>
    <row r="116" ht="23.2" customHeight="1" spans="1:8">
      <c r="A116" s="6" t="s">
        <v>282</v>
      </c>
      <c r="B116" s="6" t="s">
        <v>283</v>
      </c>
      <c r="C116" s="6">
        <v>12.8790139887171</v>
      </c>
      <c r="D116" s="6">
        <v>0.85377795652859</v>
      </c>
      <c r="E116" s="11">
        <f>(C116)/(E2+100)*100</f>
        <v>12.8299394702434</v>
      </c>
      <c r="F116" s="11">
        <f>(D116)/(F2+100)*100</f>
        <v>0.863776165645942</v>
      </c>
      <c r="G116" s="6">
        <f>RANK(E116,E7:E399,0)</f>
        <v>116</v>
      </c>
      <c r="H116" s="6">
        <f>RANK(F116,F7:F399,0)</f>
        <v>200</v>
      </c>
    </row>
    <row r="117" ht="23.2" customHeight="1" spans="1:8">
      <c r="A117" s="6" t="s">
        <v>284</v>
      </c>
      <c r="B117" s="6" t="s">
        <v>285</v>
      </c>
      <c r="C117" s="6">
        <v>-12.3022464573334</v>
      </c>
      <c r="D117" s="6">
        <v>2.59958989112905</v>
      </c>
      <c r="E117" s="11">
        <f>(C117)/(E2+100)*100</f>
        <v>-12.2553696683519</v>
      </c>
      <c r="F117" s="11">
        <f>(D117)/(F2+100)*100</f>
        <v>2.63003251751934</v>
      </c>
      <c r="G117" s="6">
        <f>RANK(E117,E7:E399,0)</f>
        <v>291</v>
      </c>
      <c r="H117" s="6">
        <f>RANK(F117,F7:F399,0)</f>
        <v>132</v>
      </c>
    </row>
    <row r="118" ht="23.2" customHeight="1" spans="1:8">
      <c r="A118" s="6" t="s">
        <v>286</v>
      </c>
      <c r="B118" s="6" t="s">
        <v>287</v>
      </c>
      <c r="C118" s="6">
        <v>9.01069795578032</v>
      </c>
      <c r="D118" s="6">
        <v>0.231503520156334</v>
      </c>
      <c r="E118" s="11">
        <f>(C118)/(E2+100)*100</f>
        <v>8.97636336590574</v>
      </c>
      <c r="F118" s="11">
        <f>(D118)/(F2+100)*100</f>
        <v>0.234214553614421</v>
      </c>
      <c r="G118" s="6">
        <f>RANK(E118,E7:E399,0)</f>
        <v>152</v>
      </c>
      <c r="H118" s="6">
        <f>RANK(F118,F7:F399,0)</f>
        <v>223</v>
      </c>
    </row>
    <row r="119" ht="23.2" customHeight="1" spans="1:8">
      <c r="A119" s="6" t="s">
        <v>288</v>
      </c>
      <c r="B119" s="6" t="s">
        <v>289</v>
      </c>
      <c r="C119" s="6">
        <v>3.74327087593373</v>
      </c>
      <c r="D119" s="6">
        <v>2.65515959862906</v>
      </c>
      <c r="E119" s="11">
        <f>(C119)/(E2+100)*100</f>
        <v>3.72900742254251</v>
      </c>
      <c r="F119" s="11">
        <f>(D119)/(F2+100)*100</f>
        <v>2.68625297683594</v>
      </c>
      <c r="G119" s="6">
        <f>RANK(E119,E7:E399,0)</f>
        <v>203</v>
      </c>
      <c r="H119" s="6">
        <f>RANK(F119,F7:F399,0)</f>
        <v>130</v>
      </c>
    </row>
    <row r="120" ht="23.2" customHeight="1" spans="1:8">
      <c r="A120" s="6" t="s">
        <v>290</v>
      </c>
      <c r="B120" s="6" t="s">
        <v>291</v>
      </c>
      <c r="C120" s="6">
        <v>-0.955105284068334</v>
      </c>
      <c r="D120" s="6">
        <v>-2.04941220846168</v>
      </c>
      <c r="E120" s="11">
        <f>(C120)/(E2+100)*100</f>
        <v>-0.951465926897949</v>
      </c>
      <c r="F120" s="11">
        <f>(D120)/(F2+100)*100</f>
        <v>-2.07341195180381</v>
      </c>
      <c r="G120" s="6">
        <f>RANK(E120,E7:E399,0)</f>
        <v>249</v>
      </c>
      <c r="H120" s="6">
        <f>RANK(F120,F7:F399,0)</f>
        <v>281</v>
      </c>
    </row>
    <row r="121" ht="23.2" customHeight="1" spans="1:8">
      <c r="A121" s="6" t="s">
        <v>292</v>
      </c>
      <c r="B121" s="6" t="s">
        <v>293</v>
      </c>
      <c r="C121" s="6">
        <v>15.0892673389586</v>
      </c>
      <c r="D121" s="6">
        <v>3.85050634013289</v>
      </c>
      <c r="E121" s="11">
        <f>(C121)/(E2+100)*100</f>
        <v>15.031770815589</v>
      </c>
      <c r="F121" s="11">
        <f>(D121)/(F2+100)*100</f>
        <v>3.8955978856594</v>
      </c>
      <c r="G121" s="6">
        <f>RANK(E121,E7:E399,0)</f>
        <v>101</v>
      </c>
      <c r="H121" s="6">
        <f>RANK(F121,F7:F399,0)</f>
        <v>84</v>
      </c>
    </row>
    <row r="122" ht="23.2" customHeight="1" spans="1:8">
      <c r="A122" s="6" t="s">
        <v>294</v>
      </c>
      <c r="B122" s="6" t="s">
        <v>295</v>
      </c>
      <c r="C122" s="6">
        <v>-19.1580598334807</v>
      </c>
      <c r="D122" s="6">
        <v>-1.01738544199065</v>
      </c>
      <c r="E122" s="11">
        <f>(C122)/(E2+100)*100</f>
        <v>-19.085059480966</v>
      </c>
      <c r="F122" s="11">
        <f>(D122)/(F2+100)*100</f>
        <v>-1.02929958468336</v>
      </c>
      <c r="G122" s="6">
        <f>RANK(E122,E7:E399,0)</f>
        <v>298</v>
      </c>
      <c r="H122" s="6">
        <f>RANK(F122,F7:F399,0)</f>
        <v>266</v>
      </c>
    </row>
    <row r="123" ht="23.2" customHeight="1" spans="1:8">
      <c r="A123" s="6" t="s">
        <v>296</v>
      </c>
      <c r="B123" s="6" t="s">
        <v>297</v>
      </c>
      <c r="C123" s="6">
        <v>10.8748181995167</v>
      </c>
      <c r="D123" s="6">
        <v>-0.467760506620617</v>
      </c>
      <c r="E123" s="11">
        <f>(C123)/(E2+100)*100</f>
        <v>10.8333805190314</v>
      </c>
      <c r="F123" s="11">
        <f>(D123)/(F2+100)*100</f>
        <v>-0.473238239239818</v>
      </c>
      <c r="G123" s="6">
        <f>RANK(E123,E7:E399,0)</f>
        <v>136</v>
      </c>
      <c r="H123" s="6">
        <f>RANK(F123,F7:F399,0)</f>
        <v>253</v>
      </c>
    </row>
    <row r="124" ht="23.2" customHeight="1" spans="1:8">
      <c r="A124" s="6" t="s">
        <v>298</v>
      </c>
      <c r="B124" s="6" t="s">
        <v>299</v>
      </c>
      <c r="C124" s="6">
        <v>13.6231456196029</v>
      </c>
      <c r="D124" s="6">
        <v>2.23396908038039</v>
      </c>
      <c r="E124" s="11">
        <f>(C124)/(E2+100)*100</f>
        <v>13.5712356432674</v>
      </c>
      <c r="F124" s="11">
        <f>(D124)/(F2+100)*100</f>
        <v>2.26013008612732</v>
      </c>
      <c r="G124" s="6">
        <f>RANK(E124,E7:E399,0)</f>
        <v>114</v>
      </c>
      <c r="H124" s="6">
        <f>RANK(F124,F7:F399,0)</f>
        <v>145</v>
      </c>
    </row>
    <row r="125" ht="23.2" customHeight="1" spans="1:8">
      <c r="A125" s="6" t="s">
        <v>300</v>
      </c>
      <c r="B125" s="6" t="s">
        <v>301</v>
      </c>
      <c r="C125" s="6">
        <v>10.7712716032388</v>
      </c>
      <c r="D125" s="6">
        <v>4.88062088986314</v>
      </c>
      <c r="E125" s="11">
        <f>(C125)/(E2+100)*100</f>
        <v>10.7302284793054</v>
      </c>
      <c r="F125" s="11">
        <f>(D125)/(F2+100)*100</f>
        <v>4.93777564293005</v>
      </c>
      <c r="G125" s="6">
        <f>RANK(E125,E7:E399,0)</f>
        <v>137</v>
      </c>
      <c r="H125" s="6">
        <f>RANK(F125,F7:F399,0)</f>
        <v>34</v>
      </c>
    </row>
    <row r="126" ht="23.2" customHeight="1" spans="1:8">
      <c r="A126" s="6" t="s">
        <v>302</v>
      </c>
      <c r="B126" s="6" t="s">
        <v>303</v>
      </c>
      <c r="C126" s="6">
        <v>10.4703782784665</v>
      </c>
      <c r="D126" s="6">
        <v>4.56862745098039</v>
      </c>
      <c r="E126" s="11">
        <f>(C126)/(E2+100)*100</f>
        <v>10.4304816860175</v>
      </c>
      <c r="F126" s="11">
        <f>(D126)/(F2+100)*100</f>
        <v>4.62212858940272</v>
      </c>
      <c r="G126" s="6">
        <f>RANK(E126,E7:E399,0)</f>
        <v>138</v>
      </c>
      <c r="H126" s="6">
        <f>RANK(F126,F7:F399,0)</f>
        <v>49</v>
      </c>
    </row>
    <row r="127" ht="23.2" customHeight="1" spans="1:8">
      <c r="A127" s="6" t="s">
        <v>304</v>
      </c>
      <c r="B127" s="6" t="s">
        <v>305</v>
      </c>
      <c r="C127" s="6">
        <v>4.54151343917243</v>
      </c>
      <c r="D127" s="6">
        <v>-0.613008669287984</v>
      </c>
      <c r="E127" s="11">
        <f>(C127)/(E2+100)*100</f>
        <v>4.52420834226327</v>
      </c>
      <c r="F127" s="11">
        <f>(D127)/(F2+100)*100</f>
        <v>-0.620187337722118</v>
      </c>
      <c r="G127" s="6">
        <f>RANK(E127,E7:E399,0)</f>
        <v>196</v>
      </c>
      <c r="H127" s="6">
        <f>RANK(F127,F7:F399,0)</f>
        <v>258</v>
      </c>
    </row>
    <row r="128" ht="23.2" customHeight="1" spans="1:8">
      <c r="A128" s="6" t="s">
        <v>306</v>
      </c>
      <c r="B128" s="6" t="s">
        <v>307</v>
      </c>
      <c r="C128" s="6">
        <v>2.39687121705932</v>
      </c>
      <c r="D128" s="6">
        <v>1.16190283438056</v>
      </c>
      <c r="E128" s="11">
        <f>(C128)/(E2+100)*100</f>
        <v>2.38773811875508</v>
      </c>
      <c r="F128" s="11">
        <f>(D128)/(F2+100)*100</f>
        <v>1.17550935516661</v>
      </c>
      <c r="G128" s="6">
        <f>RANK(E128,E7:E399,0)</f>
        <v>219</v>
      </c>
      <c r="H128" s="6">
        <f>RANK(F128,F7:F399,0)</f>
        <v>189</v>
      </c>
    </row>
    <row r="129" ht="23.2" customHeight="1" spans="1:8">
      <c r="A129" s="6" t="s">
        <v>308</v>
      </c>
      <c r="B129" s="6" t="s">
        <v>309</v>
      </c>
      <c r="C129" s="6">
        <v>2.8785468725948</v>
      </c>
      <c r="D129" s="6">
        <v>-0.645843312796282</v>
      </c>
      <c r="E129" s="11">
        <f>(C129)/(E2+100)*100</f>
        <v>2.86757838527114</v>
      </c>
      <c r="F129" s="11">
        <f>(D129)/(F2+100)*100</f>
        <v>-0.653406492952203</v>
      </c>
      <c r="G129" s="6">
        <f>RANK(E129,E7:E399,0)</f>
        <v>211</v>
      </c>
      <c r="H129" s="6">
        <f>RANK(F129,F7:F399,0)</f>
        <v>259</v>
      </c>
    </row>
    <row r="130" ht="23.2" customHeight="1" spans="1:8">
      <c r="A130" s="6" t="s">
        <v>310</v>
      </c>
      <c r="B130" s="6" t="s">
        <v>311</v>
      </c>
      <c r="C130" s="6">
        <v>19.666318762279</v>
      </c>
      <c r="D130" s="6">
        <v>6.55468846096023</v>
      </c>
      <c r="E130" s="11">
        <f>(C130)/(E2+100)*100</f>
        <v>19.5913817271725</v>
      </c>
      <c r="F130" s="11">
        <f>(D130)/(F2+100)*100</f>
        <v>6.63144746537191</v>
      </c>
      <c r="G130" s="6">
        <f>RANK(E130,E7:E399,0)</f>
        <v>77</v>
      </c>
      <c r="H130" s="6">
        <f>RANK(F130,F7:F399,0)</f>
        <v>9</v>
      </c>
    </row>
    <row r="131" ht="23.2" customHeight="1" spans="1:8">
      <c r="A131" s="6" t="s">
        <v>312</v>
      </c>
      <c r="B131" s="6" t="s">
        <v>313</v>
      </c>
      <c r="C131" s="6">
        <v>44.4330618160012</v>
      </c>
      <c r="D131" s="6">
        <v>3.52392664406133</v>
      </c>
      <c r="E131" s="11">
        <f>(C131)/(E2+100)*100</f>
        <v>44.2637529609257</v>
      </c>
      <c r="F131" s="11">
        <f>(D131)/(F2+100)*100</f>
        <v>3.5651937618548</v>
      </c>
      <c r="G131" s="6">
        <f>RANK(E131,E7:E399,0)</f>
        <v>21</v>
      </c>
      <c r="H131" s="6">
        <f>RANK(F131,F7:F399,0)</f>
        <v>102</v>
      </c>
    </row>
    <row r="132" ht="23.2" customHeight="1" spans="1:8">
      <c r="A132" s="6" t="s">
        <v>314</v>
      </c>
      <c r="B132" s="6" t="s">
        <v>315</v>
      </c>
      <c r="C132" s="6">
        <v>-1.0129188173166</v>
      </c>
      <c r="D132" s="6">
        <v>0.250796960219971</v>
      </c>
      <c r="E132" s="11">
        <f>(C132)/(E2+100)*100</f>
        <v>-1.00905916600662</v>
      </c>
      <c r="F132" s="11">
        <f>(D132)/(F2+100)*100</f>
        <v>0.253733930465105</v>
      </c>
      <c r="G132" s="6">
        <f>RANK(E132,E7:E399,0)</f>
        <v>250</v>
      </c>
      <c r="H132" s="6">
        <f>RANK(F132,F7:F399,0)</f>
        <v>222</v>
      </c>
    </row>
    <row r="133" ht="23.2" customHeight="1" spans="1:8">
      <c r="A133" s="6" t="s">
        <v>316</v>
      </c>
      <c r="B133" s="6" t="s">
        <v>317</v>
      </c>
      <c r="C133" s="6">
        <v>11.8614354975667</v>
      </c>
      <c r="D133" s="6">
        <v>3.79287850419785</v>
      </c>
      <c r="E133" s="11">
        <f>(C133)/(E2+100)*100</f>
        <v>11.8162383857413</v>
      </c>
      <c r="F133" s="11">
        <f>(D133)/(F2+100)*100</f>
        <v>3.83729519609263</v>
      </c>
      <c r="G133" s="6">
        <f>RANK(E133,E7:E399,0)</f>
        <v>128</v>
      </c>
      <c r="H133" s="6">
        <f>RANK(F133,F7:F399,0)</f>
        <v>86</v>
      </c>
    </row>
    <row r="134" ht="23.2" customHeight="1" spans="1:8">
      <c r="A134" s="6" t="s">
        <v>318</v>
      </c>
      <c r="B134" s="6" t="s">
        <v>319</v>
      </c>
      <c r="C134" s="6">
        <v>-0.142179132165653</v>
      </c>
      <c r="D134" s="6">
        <v>0.858201810771642</v>
      </c>
      <c r="E134" s="11">
        <f>(C134)/(E2+100)*100</f>
        <v>-0.141637369228354</v>
      </c>
      <c r="F134" s="11">
        <f>(D134)/(F2+100)*100</f>
        <v>0.868251825653582</v>
      </c>
      <c r="G134" s="6">
        <f>RANK(E134,E7:E399,0)</f>
        <v>237</v>
      </c>
      <c r="H134" s="6">
        <f>RANK(F134,F7:F399,0)</f>
        <v>199</v>
      </c>
    </row>
    <row r="135" ht="23.2" customHeight="1" spans="1:8">
      <c r="A135" s="6" t="s">
        <v>320</v>
      </c>
      <c r="B135" s="6" t="s">
        <v>321</v>
      </c>
      <c r="C135" s="6">
        <v>5.49907900632249</v>
      </c>
      <c r="D135" s="6">
        <v>3.73902231273068</v>
      </c>
      <c r="E135" s="11">
        <f>(C135)/(E2+100)*100</f>
        <v>5.47812517751848</v>
      </c>
      <c r="F135" s="11">
        <f>(D135)/(F2+100)*100</f>
        <v>3.78280831902338</v>
      </c>
      <c r="G135" s="6">
        <f>RANK(E135,E7:E399,0)</f>
        <v>189</v>
      </c>
      <c r="H135" s="6">
        <f>RANK(F135,F7:F399,0)</f>
        <v>92</v>
      </c>
    </row>
    <row r="136" ht="23.2" customHeight="1" spans="1:8">
      <c r="A136" s="6" t="s">
        <v>322</v>
      </c>
      <c r="B136" s="6" t="s">
        <v>323</v>
      </c>
      <c r="C136" s="6">
        <v>2.47816179263198</v>
      </c>
      <c r="D136" s="6">
        <v>7.79824658750416</v>
      </c>
      <c r="E136" s="11">
        <f>(C136)/(E2+100)*100</f>
        <v>2.46871894267624</v>
      </c>
      <c r="F136" s="11">
        <f>(D136)/(F2+100)*100</f>
        <v>7.88956834105184</v>
      </c>
      <c r="G136" s="6">
        <f>RANK(E136,E7:E399,0)</f>
        <v>217</v>
      </c>
      <c r="H136" s="6">
        <f>RANK(F136,F7:F399,0)</f>
        <v>5</v>
      </c>
    </row>
    <row r="137" ht="23.2" customHeight="1" spans="1:8">
      <c r="A137" s="6" t="s">
        <v>324</v>
      </c>
      <c r="B137" s="6" t="s">
        <v>325</v>
      </c>
      <c r="C137" s="6">
        <v>16.4381767816671</v>
      </c>
      <c r="D137" s="6">
        <v>4.63362751753791</v>
      </c>
      <c r="E137" s="11">
        <f>(C137)/(E2+100)*100</f>
        <v>16.3755403398671</v>
      </c>
      <c r="F137" s="11">
        <f>(D137)/(F2+100)*100</f>
        <v>4.68788984246444</v>
      </c>
      <c r="G137" s="6">
        <f>RANK(E137,E7:E399,0)</f>
        <v>88</v>
      </c>
      <c r="H137" s="6">
        <f>RANK(F137,F7:F399,0)</f>
        <v>47</v>
      </c>
    </row>
    <row r="138" ht="23.2" customHeight="1" spans="1:8">
      <c r="A138" s="6" t="s">
        <v>326</v>
      </c>
      <c r="B138" s="6" t="s">
        <v>327</v>
      </c>
      <c r="C138" s="6">
        <v>7.04206008583691</v>
      </c>
      <c r="D138" s="6">
        <v>0.131684599325508</v>
      </c>
      <c r="E138" s="11">
        <f>(C138)/(E2+100)*100</f>
        <v>7.01522684316181</v>
      </c>
      <c r="F138" s="11">
        <f>(D138)/(F2+100)*100</f>
        <v>0.133226698359013</v>
      </c>
      <c r="G138" s="6">
        <f>RANK(E138,E7:E399,0)</f>
        <v>171</v>
      </c>
      <c r="H138" s="6">
        <f>RANK(F138,F7:F399,0)</f>
        <v>229</v>
      </c>
    </row>
    <row r="139" ht="23.2" customHeight="1" spans="1:8">
      <c r="A139" s="6" t="s">
        <v>328</v>
      </c>
      <c r="B139" s="6" t="s">
        <v>329</v>
      </c>
      <c r="C139" s="6">
        <v>7.17083236823818</v>
      </c>
      <c r="D139" s="6">
        <v>1.71061440233411</v>
      </c>
      <c r="E139" s="11">
        <f>(C139)/(E2+100)*100</f>
        <v>7.14350844842296</v>
      </c>
      <c r="F139" s="11">
        <f>(D139)/(F2+100)*100</f>
        <v>1.73064663715923</v>
      </c>
      <c r="G139" s="6">
        <f>RANK(E139,E7:E399,0)</f>
        <v>169</v>
      </c>
      <c r="H139" s="6">
        <f>RANK(F139,F7:F399,0)</f>
        <v>173</v>
      </c>
    </row>
    <row r="140" ht="23.2" customHeight="1" spans="1:8">
      <c r="A140" s="6" t="s">
        <v>330</v>
      </c>
      <c r="B140" s="6" t="s">
        <v>331</v>
      </c>
      <c r="C140" s="6">
        <v>52.1127694126225</v>
      </c>
      <c r="D140" s="6">
        <v>-7.22053769961592</v>
      </c>
      <c r="E140" s="11">
        <f>(C140)/(E2+100)*100</f>
        <v>51.9141976067766</v>
      </c>
      <c r="F140" s="11">
        <f>(D140)/(F2+100)*100</f>
        <v>-7.30509416457083</v>
      </c>
      <c r="G140" s="6">
        <f>RANK(E140,E7:E399,0)</f>
        <v>13</v>
      </c>
      <c r="H140" s="6">
        <f>RANK(F140,F7:F399,0)</f>
        <v>297</v>
      </c>
    </row>
    <row r="141" ht="23.2" customHeight="1" spans="1:8">
      <c r="A141" s="6" t="s">
        <v>332</v>
      </c>
      <c r="B141" s="6" t="s">
        <v>333</v>
      </c>
      <c r="C141" s="6">
        <v>-2.86274722493402</v>
      </c>
      <c r="D141" s="6">
        <v>2.07840566906993</v>
      </c>
      <c r="E141" s="11">
        <f>(C141)/(E2+100)*100</f>
        <v>-2.85183894098475</v>
      </c>
      <c r="F141" s="11">
        <f>(D141)/(F2+100)*100</f>
        <v>2.10274494177093</v>
      </c>
      <c r="G141" s="6">
        <f>RANK(E141,E7:E399,0)</f>
        <v>264</v>
      </c>
      <c r="H141" s="6">
        <f>RANK(F141,F7:F399,0)</f>
        <v>153</v>
      </c>
    </row>
    <row r="142" ht="23.2" customHeight="1" spans="1:8">
      <c r="A142" s="6" t="s">
        <v>334</v>
      </c>
      <c r="B142" s="6" t="s">
        <v>335</v>
      </c>
      <c r="C142" s="6">
        <v>12.7547123321424</v>
      </c>
      <c r="D142" s="6">
        <v>1.53991235369168</v>
      </c>
      <c r="E142" s="11">
        <f>(C142)/(E2+100)*100</f>
        <v>12.7061114558239</v>
      </c>
      <c r="F142" s="11">
        <f>(D142)/(F2+100)*100</f>
        <v>1.55794557370735</v>
      </c>
      <c r="G142" s="6">
        <f>RANK(E142,E7:E399,0)</f>
        <v>118</v>
      </c>
      <c r="H142" s="6">
        <f>RANK(F142,F7:F399,0)</f>
        <v>178</v>
      </c>
    </row>
    <row r="143" ht="23.2" customHeight="1" spans="1:8">
      <c r="A143" s="6" t="s">
        <v>336</v>
      </c>
      <c r="B143" s="6" t="s">
        <v>337</v>
      </c>
      <c r="C143" s="6">
        <v>5.33375198254555</v>
      </c>
      <c r="D143" s="6">
        <v>3.78626220639214</v>
      </c>
      <c r="E143" s="11">
        <f>(C143)/(E2+100)*100</f>
        <v>5.3134281199866</v>
      </c>
      <c r="F143" s="11">
        <f>(D143)/(F2+100)*100</f>
        <v>3.83060141780322</v>
      </c>
      <c r="G143" s="6">
        <f>RANK(E143,E7:E399,0)</f>
        <v>191</v>
      </c>
      <c r="H143" s="6">
        <f>RANK(F143,F7:F399,0)</f>
        <v>90</v>
      </c>
    </row>
    <row r="144" ht="23.2" customHeight="1" spans="1:8">
      <c r="A144" s="6" t="s">
        <v>338</v>
      </c>
      <c r="B144" s="6" t="s">
        <v>339</v>
      </c>
      <c r="C144" s="6">
        <v>19.0193384449467</v>
      </c>
      <c r="D144" s="6">
        <v>2.56792198202327</v>
      </c>
      <c r="E144" s="11">
        <f>(C144)/(E2+100)*100</f>
        <v>18.9468666798961</v>
      </c>
      <c r="F144" s="11">
        <f>(D144)/(F2+100)*100</f>
        <v>2.59799375979287</v>
      </c>
      <c r="G144" s="6">
        <f>RANK(E144,E7:E399,0)</f>
        <v>79</v>
      </c>
      <c r="H144" s="6">
        <f>RANK(F144,F7:F399,0)</f>
        <v>133</v>
      </c>
    </row>
    <row r="145" ht="23.2" customHeight="1" spans="1:8">
      <c r="A145" s="6" t="s">
        <v>340</v>
      </c>
      <c r="B145" s="6" t="s">
        <v>341</v>
      </c>
      <c r="C145" s="6">
        <v>-15.8079618089092</v>
      </c>
      <c r="D145" s="6">
        <v>2.35019164251659</v>
      </c>
      <c r="E145" s="11">
        <f>(C145)/(E2+100)*100</f>
        <v>-15.7477267540749</v>
      </c>
      <c r="F145" s="11">
        <f>(D145)/(F2+100)*100</f>
        <v>2.37771367834341</v>
      </c>
      <c r="G145" s="6">
        <f>RANK(E145,E7:E399,0)</f>
        <v>293</v>
      </c>
      <c r="H145" s="6">
        <f>RANK(F145,F7:F399,0)</f>
        <v>137</v>
      </c>
    </row>
    <row r="146" ht="23.2" customHeight="1" spans="1:8">
      <c r="A146" s="6" t="s">
        <v>342</v>
      </c>
      <c r="B146" s="6" t="s">
        <v>343</v>
      </c>
      <c r="C146" s="6">
        <v>1.80075515538774</v>
      </c>
      <c r="D146" s="6">
        <v>2.32359492247475</v>
      </c>
      <c r="E146" s="11">
        <f>(C146)/(E2+100)*100</f>
        <v>1.79389351270166</v>
      </c>
      <c r="F146" s="11">
        <f>(D146)/(F2+100)*100</f>
        <v>2.35080549609202</v>
      </c>
      <c r="G146" s="6">
        <f>RANK(E146,E7:E399,0)</f>
        <v>225</v>
      </c>
      <c r="H146" s="6">
        <f>RANK(F146,F7:F399,0)</f>
        <v>138</v>
      </c>
    </row>
    <row r="147" ht="23.2" customHeight="1" spans="1:8">
      <c r="A147" s="6" t="s">
        <v>344</v>
      </c>
      <c r="B147" s="6" t="s">
        <v>345</v>
      </c>
      <c r="C147" s="6">
        <v>6.65954123160405</v>
      </c>
      <c r="D147" s="6">
        <v>-0.0475120385232751</v>
      </c>
      <c r="E147" s="11">
        <f>(C147)/(E2+100)*100</f>
        <v>6.63416554838149</v>
      </c>
      <c r="F147" s="11">
        <f>(D147)/(F2+100)*100</f>
        <v>-0.0480684306075575</v>
      </c>
      <c r="G147" s="6">
        <f>RANK(E147,E7:E399,0)</f>
        <v>176</v>
      </c>
      <c r="H147" s="6">
        <f>RANK(F147,F7:F399,0)</f>
        <v>234</v>
      </c>
    </row>
    <row r="148" ht="23.2" customHeight="1" spans="1:8">
      <c r="A148" s="6" t="s">
        <v>346</v>
      </c>
      <c r="B148" s="6" t="s">
        <v>347</v>
      </c>
      <c r="C148" s="6">
        <v>14.1036617788873</v>
      </c>
      <c r="D148" s="6">
        <v>3.42951441082282</v>
      </c>
      <c r="E148" s="11">
        <f>(C148)/(E2+100)*100</f>
        <v>14.049920831706</v>
      </c>
      <c r="F148" s="11">
        <f>(D148)/(F2+100)*100</f>
        <v>3.469675909475</v>
      </c>
      <c r="G148" s="6">
        <f>RANK(E148,E7:E399,0)</f>
        <v>109</v>
      </c>
      <c r="H148" s="6">
        <f>RANK(F148,F7:F399,0)</f>
        <v>107</v>
      </c>
    </row>
    <row r="149" ht="23.2" customHeight="1" spans="1:8">
      <c r="A149" s="6" t="s">
        <v>348</v>
      </c>
      <c r="B149" s="6" t="s">
        <v>349</v>
      </c>
      <c r="C149" s="6">
        <v>2393.42319434791</v>
      </c>
      <c r="D149" s="6">
        <v>7.32545104752094</v>
      </c>
      <c r="E149" s="11">
        <f>(C149)/(E2+100)*100</f>
        <v>2384.30323447604</v>
      </c>
      <c r="F149" s="11">
        <f>(D149)/(F2+100)*100</f>
        <v>7.41123610544143</v>
      </c>
      <c r="G149" s="6">
        <f>RANK(E149,E7:E399,0)</f>
        <v>2</v>
      </c>
      <c r="H149" s="6">
        <f>RANK(F149,F7:F399,0)</f>
        <v>6</v>
      </c>
    </row>
    <row r="150" ht="23.2" customHeight="1" spans="1:8">
      <c r="A150" s="6" t="s">
        <v>350</v>
      </c>
      <c r="B150" s="6" t="s">
        <v>351</v>
      </c>
      <c r="C150" s="6">
        <v>3892.11618257261</v>
      </c>
      <c r="D150" s="6">
        <v>18.9010826041821</v>
      </c>
      <c r="E150" s="11">
        <f>(C150)/(E2+100)*100</f>
        <v>3877.2855652854</v>
      </c>
      <c r="F150" s="11">
        <f>(D150)/(F2+100)*100</f>
        <v>19.1224246697343</v>
      </c>
      <c r="G150" s="6">
        <f>RANK(E150,E7:E399,0)</f>
        <v>1</v>
      </c>
      <c r="H150" s="6">
        <f>RANK(F150,F7:F399,0)</f>
        <v>1</v>
      </c>
    </row>
    <row r="151" ht="23.2" customHeight="1" spans="1:8">
      <c r="A151" s="6" t="s">
        <v>352</v>
      </c>
      <c r="B151" s="6" t="s">
        <v>353</v>
      </c>
      <c r="C151" s="6">
        <v>-70.7624078784321</v>
      </c>
      <c r="D151" s="6">
        <v>0.223563603845297</v>
      </c>
      <c r="E151" s="11">
        <f>(C151)/(E2+100)*100</f>
        <v>-70.4927730216244</v>
      </c>
      <c r="F151" s="11">
        <f>(D151)/(F2+100)*100</f>
        <v>0.226181656519511</v>
      </c>
      <c r="G151" s="6">
        <f>RANK(E151,E7:E399,0)</f>
        <v>300</v>
      </c>
      <c r="H151" s="6">
        <f>RANK(F151,F7:F399,0)</f>
        <v>225</v>
      </c>
    </row>
    <row r="152" ht="23.2" customHeight="1" spans="1:8">
      <c r="A152" s="6" t="s">
        <v>354</v>
      </c>
      <c r="B152" s="6" t="s">
        <v>355</v>
      </c>
      <c r="C152" s="6">
        <v>21.0553877630553</v>
      </c>
      <c r="D152" s="6">
        <v>-4.3199953796841</v>
      </c>
      <c r="E152" s="11">
        <f>(C152)/(E2+100)*100</f>
        <v>20.9751577845295</v>
      </c>
      <c r="F152" s="11">
        <f>(D152)/(F2+100)*100</f>
        <v>-4.37058489990044</v>
      </c>
      <c r="G152" s="6">
        <f>RANK(E152,E7:E399,0)</f>
        <v>72</v>
      </c>
      <c r="H152" s="6">
        <f>RANK(F152,F7:F399,0)</f>
        <v>293</v>
      </c>
    </row>
    <row r="153" ht="23.2" customHeight="1" spans="1:8">
      <c r="A153" s="6" t="s">
        <v>356</v>
      </c>
      <c r="B153" s="6" t="s">
        <v>357</v>
      </c>
      <c r="C153" s="6">
        <v>18.2669885038661</v>
      </c>
      <c r="D153" s="6">
        <v>0.663942798774263</v>
      </c>
      <c r="E153" s="11">
        <f>(C153)/(E2+100)*100</f>
        <v>18.197383511933</v>
      </c>
      <c r="F153" s="11">
        <f>(D153)/(F2+100)*100</f>
        <v>0.671717933858677</v>
      </c>
      <c r="G153" s="6">
        <f>RANK(E153,E7:E399,0)</f>
        <v>81</v>
      </c>
      <c r="H153" s="6">
        <f>RANK(F153,F7:F399,0)</f>
        <v>205</v>
      </c>
    </row>
    <row r="154" ht="23.2" customHeight="1" spans="1:8">
      <c r="A154" s="6" t="s">
        <v>358</v>
      </c>
      <c r="B154" s="6" t="s">
        <v>359</v>
      </c>
      <c r="C154" s="6">
        <v>6.69505831798649</v>
      </c>
      <c r="D154" s="6">
        <v>-0.207415275524988</v>
      </c>
      <c r="E154" s="11">
        <f>(C154)/(E2+100)*100</f>
        <v>6.66954729956566</v>
      </c>
      <c r="F154" s="11">
        <f>(D154)/(F2+100)*100</f>
        <v>-0.20984422239926</v>
      </c>
      <c r="G154" s="6">
        <f>RANK(E154,E7:E399,0)</f>
        <v>175</v>
      </c>
      <c r="H154" s="6">
        <f>RANK(F154,F7:F399,0)</f>
        <v>243</v>
      </c>
    </row>
    <row r="155" ht="23.2" customHeight="1" spans="1:8">
      <c r="A155" s="6" t="s">
        <v>360</v>
      </c>
      <c r="B155" s="6" t="s">
        <v>361</v>
      </c>
      <c r="C155" s="6">
        <v>-8.42910811186866</v>
      </c>
      <c r="D155" s="6">
        <v>-2.43425148990422</v>
      </c>
      <c r="E155" s="11">
        <f>(C155)/(E2+100)*100</f>
        <v>-8.39698962654711</v>
      </c>
      <c r="F155" s="11">
        <f>(D155)/(F2+100)*100</f>
        <v>-2.46275791274424</v>
      </c>
      <c r="G155" s="6">
        <f>RANK(E155,E7:E399,0)</f>
        <v>287</v>
      </c>
      <c r="H155" s="6">
        <f>RANK(F155,F7:F399,0)</f>
        <v>286</v>
      </c>
    </row>
    <row r="156" ht="23.2" customHeight="1" spans="1:8">
      <c r="A156" s="6" t="s">
        <v>362</v>
      </c>
      <c r="B156" s="6" t="s">
        <v>363</v>
      </c>
      <c r="C156" s="6">
        <v>15.8170831956203</v>
      </c>
      <c r="D156" s="6">
        <v>2.11991690702854</v>
      </c>
      <c r="E156" s="11">
        <f>(C156)/(E2+100)*100</f>
        <v>15.7568133844249</v>
      </c>
      <c r="F156" s="11">
        <f>(D156)/(F2+100)*100</f>
        <v>2.1447422991411</v>
      </c>
      <c r="G156" s="6">
        <f>RANK(E156,E7:E399,0)</f>
        <v>94</v>
      </c>
      <c r="H156" s="6">
        <f>RANK(F156,F7:F399,0)</f>
        <v>150</v>
      </c>
    </row>
    <row r="157" ht="23.2" customHeight="1" spans="1:8">
      <c r="A157" s="6" t="s">
        <v>364</v>
      </c>
      <c r="B157" s="6" t="s">
        <v>365</v>
      </c>
      <c r="C157" s="6">
        <v>2.71667804084203</v>
      </c>
      <c r="D157" s="6">
        <v>3.71715190628271</v>
      </c>
      <c r="E157" s="11">
        <f>(C157)/(E2+100)*100</f>
        <v>2.70632634258166</v>
      </c>
      <c r="F157" s="11">
        <f>(D157)/(F2+100)*100</f>
        <v>3.76068179809567</v>
      </c>
      <c r="G157" s="6">
        <f>RANK(E157,E7:E399,0)</f>
        <v>214</v>
      </c>
      <c r="H157" s="6">
        <f>RANK(F157,F7:F399,0)</f>
        <v>94</v>
      </c>
    </row>
    <row r="158" ht="23.2" customHeight="1" spans="1:8">
      <c r="A158" s="6" t="s">
        <v>366</v>
      </c>
      <c r="B158" s="6" t="s">
        <v>367</v>
      </c>
      <c r="C158" s="6">
        <v>9.75525803541756</v>
      </c>
      <c r="D158" s="6">
        <v>0.648707482993201</v>
      </c>
      <c r="E158" s="11">
        <f>(C158)/(E2+100)*100</f>
        <v>9.71808635510927</v>
      </c>
      <c r="F158" s="11">
        <f>(D158)/(F2+100)*100</f>
        <v>0.656304204156311</v>
      </c>
      <c r="G158" s="6">
        <f>RANK(E158,E7:E399,0)</f>
        <v>145</v>
      </c>
      <c r="H158" s="6">
        <f>RANK(F158,F7:F399,0)</f>
        <v>207</v>
      </c>
    </row>
    <row r="159" ht="23.2" customHeight="1" spans="1:8">
      <c r="A159" s="6" t="s">
        <v>368</v>
      </c>
      <c r="B159" s="6" t="s">
        <v>369</v>
      </c>
      <c r="C159" s="6">
        <v>15.9957949029625</v>
      </c>
      <c r="D159" s="6">
        <v>3.69530102790014</v>
      </c>
      <c r="E159" s="11">
        <f>(C159)/(E2+100)*100</f>
        <v>15.9348441241874</v>
      </c>
      <c r="F159" s="11">
        <f>(D159)/(F2+100)*100</f>
        <v>3.73857503391774</v>
      </c>
      <c r="G159" s="6">
        <f>RANK(E159,E7:E399,0)</f>
        <v>93</v>
      </c>
      <c r="H159" s="6">
        <f>RANK(F159,F7:F399,0)</f>
        <v>97</v>
      </c>
    </row>
    <row r="160" ht="23.2" customHeight="1" spans="1:8">
      <c r="A160" s="6" t="s">
        <v>370</v>
      </c>
      <c r="B160" s="6" t="s">
        <v>371</v>
      </c>
      <c r="C160" s="6">
        <v>6.53368773473211</v>
      </c>
      <c r="D160" s="6">
        <v>4.96179962765259</v>
      </c>
      <c r="E160" s="11">
        <f>(C160)/(E2+100)*100</f>
        <v>6.50879160683597</v>
      </c>
      <c r="F160" s="11">
        <f>(D160)/(F2+100)*100</f>
        <v>5.01990502835581</v>
      </c>
      <c r="G160" s="6">
        <f>RANK(E160,E7:E399,0)</f>
        <v>179</v>
      </c>
      <c r="H160" s="6">
        <f>RANK(F160,F7:F399,0)</f>
        <v>31</v>
      </c>
    </row>
    <row r="161" ht="23.2" customHeight="1" spans="1:8">
      <c r="A161" s="6" t="s">
        <v>372</v>
      </c>
      <c r="B161" s="6" t="s">
        <v>373</v>
      </c>
      <c r="C161" s="6">
        <v>3.12389281115786</v>
      </c>
      <c r="D161" s="6">
        <v>2.87054117890453</v>
      </c>
      <c r="E161" s="11">
        <f>(C161)/(E2+100)*100</f>
        <v>3.11198945150585</v>
      </c>
      <c r="F161" s="11">
        <f>(D161)/(F2+100)*100</f>
        <v>2.90415679379269</v>
      </c>
      <c r="G161" s="6">
        <f>RANK(E161,E7:E399,0)</f>
        <v>208</v>
      </c>
      <c r="H161" s="6">
        <f>RANK(F161,F7:F399,0)</f>
        <v>124</v>
      </c>
    </row>
    <row r="162" ht="23.2" customHeight="1" spans="1:8">
      <c r="A162" s="6" t="s">
        <v>374</v>
      </c>
      <c r="B162" s="6" t="s">
        <v>375</v>
      </c>
      <c r="C162" s="6">
        <v>22.6545611759619</v>
      </c>
      <c r="D162" s="6">
        <v>1.72792898847822</v>
      </c>
      <c r="E162" s="11">
        <f>(C162)/(E2+100)*100</f>
        <v>22.5682376668861</v>
      </c>
      <c r="F162" s="11">
        <f>(D162)/(F2+100)*100</f>
        <v>1.74816398662338</v>
      </c>
      <c r="G162" s="6">
        <f>RANK(E162,E7:E399,0)</f>
        <v>66</v>
      </c>
      <c r="H162" s="6">
        <f>RANK(F162,F7:F399,0)</f>
        <v>172</v>
      </c>
    </row>
    <row r="163" ht="23.2" customHeight="1" spans="1:8">
      <c r="A163" s="6" t="s">
        <v>376</v>
      </c>
      <c r="B163" s="6" t="s">
        <v>377</v>
      </c>
      <c r="C163" s="6">
        <v>-3.34136138927621</v>
      </c>
      <c r="D163" s="6">
        <v>2.07075642175431</v>
      </c>
      <c r="E163" s="11">
        <f>(C163)/(E2+100)*100</f>
        <v>-3.32862938189048</v>
      </c>
      <c r="F163" s="11">
        <f>(D163)/(F2+100)*100</f>
        <v>2.09500611756513</v>
      </c>
      <c r="G163" s="6">
        <f>RANK(E163,E7:E399,0)</f>
        <v>269</v>
      </c>
      <c r="H163" s="6">
        <f>RANK(F163,F7:F399,0)</f>
        <v>155</v>
      </c>
    </row>
    <row r="164" ht="23.2" customHeight="1" spans="1:8">
      <c r="A164" s="6" t="s">
        <v>378</v>
      </c>
      <c r="B164" s="6" t="s">
        <v>379</v>
      </c>
      <c r="C164" s="6">
        <v>7.08768063542348</v>
      </c>
      <c r="D164" s="6">
        <v>1.75817463953057</v>
      </c>
      <c r="E164" s="11">
        <f>(C164)/(E2+100)*100</f>
        <v>7.06067355906008</v>
      </c>
      <c r="F164" s="11">
        <f>(D164)/(F2+100)*100</f>
        <v>1.77876383087293</v>
      </c>
      <c r="G164" s="6">
        <f>RANK(E164,E7:E399,0)</f>
        <v>170</v>
      </c>
      <c r="H164" s="6">
        <f>RANK(F164,F7:F399,0)</f>
        <v>168</v>
      </c>
    </row>
    <row r="165" ht="23.2" customHeight="1" spans="1:8">
      <c r="A165" s="6" t="s">
        <v>380</v>
      </c>
      <c r="B165" s="6" t="s">
        <v>381</v>
      </c>
      <c r="C165" s="6">
        <v>-1.34223674096849</v>
      </c>
      <c r="D165" s="6">
        <v>4.28163750291976</v>
      </c>
      <c r="E165" s="11">
        <f>(C165)/(E2+100)*100</f>
        <v>-1.33712224836848</v>
      </c>
      <c r="F165" s="11">
        <f>(D165)/(F2+100)*100</f>
        <v>4.33177783131725</v>
      </c>
      <c r="G165" s="6">
        <f>RANK(E165,E7:E399,0)</f>
        <v>253</v>
      </c>
      <c r="H165" s="6">
        <f>RANK(F165,F7:F399,0)</f>
        <v>62</v>
      </c>
    </row>
    <row r="166" ht="23.2" customHeight="1" spans="1:8">
      <c r="A166" s="6" t="s">
        <v>382</v>
      </c>
      <c r="B166" s="6" t="s">
        <v>383</v>
      </c>
      <c r="C166" s="6">
        <v>21.6982199000249</v>
      </c>
      <c r="D166" s="6">
        <v>5.04131545681278</v>
      </c>
      <c r="E166" s="11">
        <f>(C166)/(E2+100)*100</f>
        <v>21.6155404577739</v>
      </c>
      <c r="F166" s="11">
        <f>(D166)/(F2+100)*100</f>
        <v>5.1003520315783</v>
      </c>
      <c r="G166" s="6">
        <f>RANK(E166,E7:E399,0)</f>
        <v>70</v>
      </c>
      <c r="H166" s="6">
        <f>RANK(F166,F7:F399,0)</f>
        <v>29</v>
      </c>
    </row>
    <row r="167" ht="23.2" customHeight="1" spans="1:8">
      <c r="A167" s="6" t="s">
        <v>384</v>
      </c>
      <c r="B167" s="6" t="s">
        <v>385</v>
      </c>
      <c r="C167" s="6">
        <v>-8.28706765812171</v>
      </c>
      <c r="D167" s="6">
        <v>3.51237020894756</v>
      </c>
      <c r="E167" s="11">
        <f>(C167)/(E2+100)*100</f>
        <v>-8.25549040731374</v>
      </c>
      <c r="F167" s="11">
        <f>(D167)/(F2+100)*100</f>
        <v>3.5535019945343</v>
      </c>
      <c r="G167" s="6">
        <f>RANK(E167,E7:E399,0)</f>
        <v>285</v>
      </c>
      <c r="H167" s="6">
        <f>RANK(F167,F7:F399,0)</f>
        <v>103</v>
      </c>
    </row>
    <row r="168" ht="23.2" customHeight="1" spans="1:8">
      <c r="A168" s="6" t="s">
        <v>386</v>
      </c>
      <c r="B168" s="6" t="s">
        <v>387</v>
      </c>
      <c r="C168" s="6">
        <v>18.9647914446166</v>
      </c>
      <c r="D168" s="6">
        <v>4.18715927364005</v>
      </c>
      <c r="E168" s="11">
        <f>(C168)/(E2+100)*100</f>
        <v>18.8925275268265</v>
      </c>
      <c r="F168" s="11">
        <f>(D168)/(F2+100)*100</f>
        <v>4.23619321004633</v>
      </c>
      <c r="G168" s="6">
        <f>RANK(E168,E7:E399,0)</f>
        <v>80</v>
      </c>
      <c r="H168" s="6">
        <f>RANK(F168,F7:F399,0)</f>
        <v>64</v>
      </c>
    </row>
    <row r="169" ht="23.2" customHeight="1" spans="1:8">
      <c r="A169" s="6" t="s">
        <v>388</v>
      </c>
      <c r="B169" s="6" t="s">
        <v>389</v>
      </c>
      <c r="C169" s="6">
        <v>21.8558729650265</v>
      </c>
      <c r="D169" s="6">
        <v>-1.83676478720069</v>
      </c>
      <c r="E169" s="11">
        <f>(C169)/(E2+100)*100</f>
        <v>21.7725927975758</v>
      </c>
      <c r="F169" s="11">
        <f>(D169)/(F2+100)*100</f>
        <v>-1.85827431236633</v>
      </c>
      <c r="G169" s="6">
        <f>RANK(E169,E7:E399,0)</f>
        <v>69</v>
      </c>
      <c r="H169" s="6">
        <f>RANK(F169,F7:F399,0)</f>
        <v>279</v>
      </c>
    </row>
    <row r="170" ht="23.2" customHeight="1" spans="1:8">
      <c r="A170" s="6" t="s">
        <v>390</v>
      </c>
      <c r="B170" s="6" t="s">
        <v>391</v>
      </c>
      <c r="C170" s="6">
        <v>9.55421674669447</v>
      </c>
      <c r="D170" s="6">
        <v>4.91412992348972</v>
      </c>
      <c r="E170" s="11">
        <f>(C170)/(E2+100)*100</f>
        <v>9.51781111916367</v>
      </c>
      <c r="F170" s="11">
        <f>(D170)/(F2+100)*100</f>
        <v>4.97167708575736</v>
      </c>
      <c r="G170" s="6">
        <f>RANK(E170,E7:E399,0)</f>
        <v>150</v>
      </c>
      <c r="H170" s="6">
        <f>RANK(F170,F7:F399,0)</f>
        <v>32</v>
      </c>
    </row>
    <row r="171" ht="23.2" customHeight="1" spans="1:8">
      <c r="A171" s="6" t="s">
        <v>392</v>
      </c>
      <c r="B171" s="6" t="s">
        <v>393</v>
      </c>
      <c r="C171" s="6">
        <v>6.45247300359951</v>
      </c>
      <c r="D171" s="6">
        <v>2.25380970674863</v>
      </c>
      <c r="E171" s="11">
        <f>(C171)/(E2+100)*100</f>
        <v>6.4278863383553</v>
      </c>
      <c r="F171" s="11">
        <f>(D171)/(F2+100)*100</f>
        <v>2.28020305713497</v>
      </c>
      <c r="G171" s="6">
        <f>RANK(E171,E7:E399,0)</f>
        <v>180</v>
      </c>
      <c r="H171" s="6">
        <f>RANK(F171,F7:F399,0)</f>
        <v>141</v>
      </c>
    </row>
    <row r="172" ht="23.2" customHeight="1" spans="1:8">
      <c r="A172" s="6" t="s">
        <v>394</v>
      </c>
      <c r="B172" s="6" t="s">
        <v>395</v>
      </c>
      <c r="C172" s="6">
        <v>-6.33973004904944</v>
      </c>
      <c r="D172" s="6">
        <v>-0.283024261945151</v>
      </c>
      <c r="E172" s="11">
        <f>(C172)/(E2+100)*100</f>
        <v>-6.31557298239179</v>
      </c>
      <c r="F172" s="11">
        <f>(D172)/(F2+100)*100</f>
        <v>-0.28633863160599</v>
      </c>
      <c r="G172" s="6">
        <f>RANK(E172,E7:E399,0)</f>
        <v>279</v>
      </c>
      <c r="H172" s="6">
        <f>RANK(F172,F7:F399,0)</f>
        <v>246</v>
      </c>
    </row>
    <row r="173" ht="23.2" customHeight="1" spans="1:8">
      <c r="A173" s="6" t="s">
        <v>396</v>
      </c>
      <c r="B173" s="6" t="s">
        <v>397</v>
      </c>
      <c r="C173" s="6">
        <v>-8.37612180202705</v>
      </c>
      <c r="D173" s="6">
        <v>0.108543203853892</v>
      </c>
      <c r="E173" s="11">
        <f>(C173)/(E2+100)*100</f>
        <v>-8.34420521707175</v>
      </c>
      <c r="F173" s="11">
        <f>(D173)/(F2+100)*100</f>
        <v>0.109814304427642</v>
      </c>
      <c r="G173" s="6">
        <f>RANK(E173,E7:E399,0)</f>
        <v>286</v>
      </c>
      <c r="H173" s="6">
        <f>RANK(F173,F7:F399,0)</f>
        <v>230</v>
      </c>
    </row>
    <row r="174" ht="23.2" customHeight="1" spans="1:8">
      <c r="A174" s="6" t="s">
        <v>398</v>
      </c>
      <c r="B174" s="6" t="s">
        <v>399</v>
      </c>
      <c r="C174" s="6">
        <v>16.297752259159</v>
      </c>
      <c r="D174" s="6">
        <v>3.25189712101026</v>
      </c>
      <c r="E174" s="11">
        <f>(C174)/(E2+100)*100</f>
        <v>16.2356508944876</v>
      </c>
      <c r="F174" s="11">
        <f>(D174)/(F2+100)*100</f>
        <v>3.28997862357818</v>
      </c>
      <c r="G174" s="6">
        <f>RANK(E174,E7:E399,0)</f>
        <v>89</v>
      </c>
      <c r="H174" s="6">
        <f>RANK(F174,F7:F399,0)</f>
        <v>116</v>
      </c>
    </row>
    <row r="175" ht="23.2" customHeight="1" spans="1:8">
      <c r="A175" s="6" t="s">
        <v>400</v>
      </c>
      <c r="B175" s="6" t="s">
        <v>401</v>
      </c>
      <c r="C175" s="6">
        <v>3.52767468773694</v>
      </c>
      <c r="D175" s="6">
        <v>0.93295776401382</v>
      </c>
      <c r="E175" s="11">
        <f>(C175)/(E2+100)*100</f>
        <v>3.51423274747784</v>
      </c>
      <c r="F175" s="11">
        <f>(D175)/(F2+100)*100</f>
        <v>0.943883212194977</v>
      </c>
      <c r="G175" s="6">
        <f>RANK(E175,E7:E399,0)</f>
        <v>206</v>
      </c>
      <c r="H175" s="6">
        <f>RANK(F175,F7:F399,0)</f>
        <v>196</v>
      </c>
    </row>
    <row r="176" ht="23.2" customHeight="1" spans="1:8">
      <c r="A176" s="6" t="s">
        <v>402</v>
      </c>
      <c r="B176" s="6" t="s">
        <v>403</v>
      </c>
      <c r="C176" s="6">
        <v>14.4312948172331</v>
      </c>
      <c r="D176" s="6">
        <v>3.32477048766107</v>
      </c>
      <c r="E176" s="11">
        <f>(C176)/(E2+100)*100</f>
        <v>14.3763054488911</v>
      </c>
      <c r="F176" s="11">
        <f>(D176)/(F2+100)*100</f>
        <v>3.36370537740453</v>
      </c>
      <c r="G176" s="6">
        <f>RANK(E176,E7:E399,0)</f>
        <v>106</v>
      </c>
      <c r="H176" s="6">
        <f>RANK(F176,F7:F399,0)</f>
        <v>111</v>
      </c>
    </row>
    <row r="177" ht="23.2" customHeight="1" spans="1:8">
      <c r="A177" s="6" t="s">
        <v>404</v>
      </c>
      <c r="B177" s="6" t="s">
        <v>405</v>
      </c>
      <c r="C177" s="6">
        <v>13.6417742291019</v>
      </c>
      <c r="D177" s="6">
        <v>4.55030937777438</v>
      </c>
      <c r="E177" s="11">
        <f>(C177)/(E2+100)*100</f>
        <v>13.5897932698447</v>
      </c>
      <c r="F177" s="11">
        <f>(D177)/(F2+100)*100</f>
        <v>4.60359600149165</v>
      </c>
      <c r="G177" s="6">
        <f>RANK(E177,E7:E399,0)</f>
        <v>112</v>
      </c>
      <c r="H177" s="6">
        <f>RANK(F177,F7:F399,0)</f>
        <v>50</v>
      </c>
    </row>
    <row r="178" ht="23.2" customHeight="1" spans="1:8">
      <c r="A178" s="6" t="s">
        <v>406</v>
      </c>
      <c r="B178" s="6" t="s">
        <v>407</v>
      </c>
      <c r="C178" s="6">
        <v>1.6572963941385</v>
      </c>
      <c r="D178" s="6">
        <v>6.50365475749285</v>
      </c>
      <c r="E178" s="11">
        <f>(C178)/(E2+100)*100</f>
        <v>1.65098139032052</v>
      </c>
      <c r="F178" s="11">
        <f>(D178)/(F2+100)*100</f>
        <v>6.5798161291882</v>
      </c>
      <c r="G178" s="6">
        <f>RANK(E178,E7:E399,0)</f>
        <v>226</v>
      </c>
      <c r="H178" s="6">
        <f>RANK(F178,F7:F399,0)</f>
        <v>11</v>
      </c>
    </row>
    <row r="179" ht="23.2" customHeight="1" spans="1:8">
      <c r="A179" s="6" t="s">
        <v>408</v>
      </c>
      <c r="B179" s="6" t="s">
        <v>409</v>
      </c>
      <c r="C179" s="6">
        <v>9.24058168211581</v>
      </c>
      <c r="D179" s="6">
        <v>0.260689030767543</v>
      </c>
      <c r="E179" s="11">
        <f>(C179)/(E2+100)*100</f>
        <v>9.20537113751482</v>
      </c>
      <c r="F179" s="11">
        <f>(D179)/(F2+100)*100</f>
        <v>0.263741842595587</v>
      </c>
      <c r="G179" s="6">
        <f>RANK(E179,E7:E399,0)</f>
        <v>151</v>
      </c>
      <c r="H179" s="6">
        <f>RANK(F179,F7:F399,0)</f>
        <v>221</v>
      </c>
    </row>
    <row r="180" ht="23.2" customHeight="1" spans="1:8">
      <c r="A180" s="6" t="s">
        <v>410</v>
      </c>
      <c r="B180" s="6" t="s">
        <v>411</v>
      </c>
      <c r="C180" s="6">
        <v>20.6033187567672</v>
      </c>
      <c r="D180" s="6">
        <v>4.80907399978118</v>
      </c>
      <c r="E180" s="11">
        <f>(C180)/(E2+100)*100</f>
        <v>20.5248113533407</v>
      </c>
      <c r="F180" s="11">
        <f>(D180)/(F2+100)*100</f>
        <v>4.86539089944222</v>
      </c>
      <c r="G180" s="6">
        <f>RANK(E180,E7:E399,0)</f>
        <v>75</v>
      </c>
      <c r="H180" s="6">
        <f>RANK(F180,F7:F399,0)</f>
        <v>38</v>
      </c>
    </row>
    <row r="181" ht="23.2" customHeight="1" spans="1:8">
      <c r="A181" s="6" t="s">
        <v>412</v>
      </c>
      <c r="B181" s="6" t="s">
        <v>413</v>
      </c>
      <c r="C181" s="6">
        <v>7.40391983087306</v>
      </c>
      <c r="D181" s="6">
        <v>3.9640766721773</v>
      </c>
      <c r="E181" s="11">
        <f>(C181)/(E2+100)*100</f>
        <v>7.37570774873415</v>
      </c>
      <c r="F181" s="11">
        <f>(D181)/(F2+100)*100</f>
        <v>4.01049818871164</v>
      </c>
      <c r="G181" s="6">
        <f>RANK(E181,E7:E399,0)</f>
        <v>168</v>
      </c>
      <c r="H181" s="6">
        <f>RANK(F181,F7:F399,0)</f>
        <v>78</v>
      </c>
    </row>
    <row r="182" ht="23.2" customHeight="1" spans="1:8">
      <c r="A182" s="6" t="s">
        <v>414</v>
      </c>
      <c r="B182" s="6" t="s">
        <v>415</v>
      </c>
      <c r="C182" s="6">
        <v>4.06746031746032</v>
      </c>
      <c r="D182" s="6">
        <v>4.85710391203598</v>
      </c>
      <c r="E182" s="11">
        <f>(C182)/(E2+100)*100</f>
        <v>4.0519615644762</v>
      </c>
      <c r="F182" s="11">
        <f>(D182)/(F2+100)*100</f>
        <v>4.91398326836734</v>
      </c>
      <c r="G182" s="6">
        <f>RANK(E182,E7:E399,0)</f>
        <v>201</v>
      </c>
      <c r="H182" s="6">
        <f>RANK(F182,F7:F399,0)</f>
        <v>36</v>
      </c>
    </row>
    <row r="183" ht="23.2" customHeight="1" spans="1:8">
      <c r="A183" s="6" t="s">
        <v>416</v>
      </c>
      <c r="B183" s="6" t="s">
        <v>417</v>
      </c>
      <c r="C183" s="6">
        <v>-7.68153722860379</v>
      </c>
      <c r="D183" s="6">
        <v>0.572002007024591</v>
      </c>
      <c r="E183" s="11">
        <f>(C183)/(E2+100)*100</f>
        <v>-7.65226730615774</v>
      </c>
      <c r="F183" s="11">
        <f>(D183)/(F2+100)*100</f>
        <v>0.578700464905876</v>
      </c>
      <c r="G183" s="6">
        <f>RANK(E183,E7:E399,0)</f>
        <v>281</v>
      </c>
      <c r="H183" s="6">
        <f>RANK(F183,F7:F399,0)</f>
        <v>211</v>
      </c>
    </row>
    <row r="184" ht="23.2" customHeight="1" spans="1:8">
      <c r="A184" s="6" t="s">
        <v>418</v>
      </c>
      <c r="B184" s="6" t="s">
        <v>419</v>
      </c>
      <c r="C184" s="6">
        <v>42.9139597933398</v>
      </c>
      <c r="D184" s="6">
        <v>-0.377086007702184</v>
      </c>
      <c r="E184" s="11">
        <f>(C184)/(E2+100)*100</f>
        <v>42.7504393627772</v>
      </c>
      <c r="F184" s="11">
        <f>(D184)/(F2+100)*100</f>
        <v>-0.381501892103279</v>
      </c>
      <c r="G184" s="6">
        <f>RANK(E184,E7:E399,0)</f>
        <v>23</v>
      </c>
      <c r="H184" s="6">
        <f>RANK(F184,F7:F399,0)</f>
        <v>248</v>
      </c>
    </row>
    <row r="185" ht="23.2" customHeight="1" spans="1:8">
      <c r="A185" s="6" t="s">
        <v>420</v>
      </c>
      <c r="B185" s="6" t="s">
        <v>421</v>
      </c>
      <c r="C185" s="6">
        <v>24.5232281164327</v>
      </c>
      <c r="D185" s="6">
        <v>5.53375993499404</v>
      </c>
      <c r="E185" s="11">
        <f>(C185)/(E2+100)*100</f>
        <v>24.4297841918987</v>
      </c>
      <c r="F185" s="11">
        <f>(D185)/(F2+100)*100</f>
        <v>5.59856330525233</v>
      </c>
      <c r="G185" s="6">
        <f>RANK(E185,E7:E399,0)</f>
        <v>60</v>
      </c>
      <c r="H185" s="6">
        <f>RANK(F185,F7:F399,0)</f>
        <v>21</v>
      </c>
    </row>
    <row r="186" ht="23.2" customHeight="1" spans="1:8">
      <c r="A186" s="6" t="s">
        <v>422</v>
      </c>
      <c r="B186" s="6" t="s">
        <v>423</v>
      </c>
      <c r="C186" s="6">
        <v>-8.01143472545571</v>
      </c>
      <c r="D186" s="6">
        <v>4.045750931499</v>
      </c>
      <c r="E186" s="11">
        <f>(C186)/(E2+100)*100</f>
        <v>-7.98090775329934</v>
      </c>
      <c r="F186" s="11">
        <f>(D186)/(F2+100)*100</f>
        <v>4.09312889849913</v>
      </c>
      <c r="G186" s="6">
        <f>RANK(E186,E7:E399,0)</f>
        <v>283</v>
      </c>
      <c r="H186" s="6">
        <f>RANK(F186,F7:F399,0)</f>
        <v>74</v>
      </c>
    </row>
    <row r="187" ht="23.2" customHeight="1" spans="1:8">
      <c r="A187" s="6" t="s">
        <v>424</v>
      </c>
      <c r="B187" s="6" t="s">
        <v>425</v>
      </c>
      <c r="C187" s="6">
        <v>-0.443292146748726</v>
      </c>
      <c r="D187" s="6">
        <v>-1.77450226284814</v>
      </c>
      <c r="E187" s="11">
        <f>(C187)/(E2+100)*100</f>
        <v>-0.441603015215527</v>
      </c>
      <c r="F187" s="11">
        <f>(D187)/(F2+100)*100</f>
        <v>-1.7952826596334</v>
      </c>
      <c r="G187" s="6">
        <f>RANK(E187,E7:E399,0)</f>
        <v>240</v>
      </c>
      <c r="H187" s="6">
        <f>RANK(F187,F7:F399,0)</f>
        <v>277</v>
      </c>
    </row>
    <row r="188" ht="23.2" customHeight="1" spans="1:8">
      <c r="A188" s="6" t="s">
        <v>426</v>
      </c>
      <c r="B188" s="6" t="s">
        <v>427</v>
      </c>
      <c r="C188" s="6">
        <v>-5.01477199743095</v>
      </c>
      <c r="D188" s="6">
        <v>1.08679307186505</v>
      </c>
      <c r="E188" s="11">
        <f>(C188)/(E2+100)*100</f>
        <v>-4.99566358422131</v>
      </c>
      <c r="F188" s="11">
        <f>(D188)/(F2+100)*100</f>
        <v>1.09952001605084</v>
      </c>
      <c r="G188" s="6">
        <f>RANK(E188,E7:E399,0)</f>
        <v>276</v>
      </c>
      <c r="H188" s="6">
        <f>RANK(F188,F7:F399,0)</f>
        <v>191</v>
      </c>
    </row>
    <row r="189" ht="23.2" customHeight="1" spans="1:8">
      <c r="A189" s="6" t="s">
        <v>428</v>
      </c>
      <c r="B189" s="6" t="s">
        <v>429</v>
      </c>
      <c r="C189" s="6">
        <v>4.02261141674658</v>
      </c>
      <c r="D189" s="6">
        <v>2.13949932034436</v>
      </c>
      <c r="E189" s="11">
        <f>(C189)/(E2+100)*100</f>
        <v>4.00728355714052</v>
      </c>
      <c r="F189" s="11">
        <f>(D189)/(F2+100)*100</f>
        <v>2.16455403327957</v>
      </c>
      <c r="G189" s="6">
        <f>RANK(E189,E7:E399,0)</f>
        <v>202</v>
      </c>
      <c r="H189" s="6">
        <f>RANK(F189,F7:F399,0)</f>
        <v>149</v>
      </c>
    </row>
    <row r="190" ht="23.2" customHeight="1" spans="1:8">
      <c r="A190" s="6" t="s">
        <v>430</v>
      </c>
      <c r="B190" s="6" t="s">
        <v>431</v>
      </c>
      <c r="C190" s="6">
        <v>12.0377354887376</v>
      </c>
      <c r="D190" s="6">
        <v>0.656252412692682</v>
      </c>
      <c r="E190" s="11">
        <f>(C190)/(E2+100)*100</f>
        <v>11.9918665989964</v>
      </c>
      <c r="F190" s="11">
        <f>(D190)/(F2+100)*100</f>
        <v>0.663937489129354</v>
      </c>
      <c r="G190" s="6">
        <f>RANK(E190,E7:E399,0)</f>
        <v>126</v>
      </c>
      <c r="H190" s="6">
        <f>RANK(F190,F7:F399,0)</f>
        <v>206</v>
      </c>
    </row>
    <row r="191" ht="23.2" customHeight="1" spans="1:8">
      <c r="A191" s="6" t="s">
        <v>432</v>
      </c>
      <c r="B191" s="6" t="s">
        <v>433</v>
      </c>
      <c r="C191" s="6">
        <v>8.02884049973312</v>
      </c>
      <c r="D191" s="6">
        <v>3.71110204010735</v>
      </c>
      <c r="E191" s="11">
        <f>(C191)/(E2+100)*100</f>
        <v>7.99824720417715</v>
      </c>
      <c r="F191" s="11">
        <f>(D191)/(F2+100)*100</f>
        <v>3.75456108466231</v>
      </c>
      <c r="G191" s="6">
        <f>RANK(E191,E7:E399,0)</f>
        <v>161</v>
      </c>
      <c r="H191" s="6">
        <f>RANK(F191,F7:F399,0)</f>
        <v>95</v>
      </c>
    </row>
    <row r="192" ht="23.2" customHeight="1" spans="1:8">
      <c r="A192" s="6" t="s">
        <v>434</v>
      </c>
      <c r="B192" s="6" t="s">
        <v>435</v>
      </c>
      <c r="C192" s="6">
        <v>9.56737610592093</v>
      </c>
      <c r="D192" s="6">
        <v>8.24222420866855</v>
      </c>
      <c r="E192" s="11">
        <f>(C192)/(E2+100)*100</f>
        <v>9.53092033563712</v>
      </c>
      <c r="F192" s="11">
        <f>(D192)/(F2+100)*100</f>
        <v>8.33874518417539</v>
      </c>
      <c r="G192" s="6">
        <f>RANK(E192,E7:E399,0)</f>
        <v>148</v>
      </c>
      <c r="H192" s="6">
        <f>RANK(F192,F7:F399,0)</f>
        <v>3</v>
      </c>
    </row>
    <row r="193" ht="23.2" customHeight="1" spans="1:8">
      <c r="A193" s="6" t="s">
        <v>436</v>
      </c>
      <c r="B193" s="6" t="s">
        <v>437</v>
      </c>
      <c r="C193" s="6">
        <v>15.0368174579398</v>
      </c>
      <c r="D193" s="6">
        <v>1.05756711084023</v>
      </c>
      <c r="E193" s="11">
        <f>(C193)/(E2+100)*100</f>
        <v>14.9795207909146</v>
      </c>
      <c r="F193" s="11">
        <f>(D193)/(F2+100)*100</f>
        <v>1.06995180295949</v>
      </c>
      <c r="G193" s="6">
        <f>RANK(E193,E7:E399,0)</f>
        <v>102</v>
      </c>
      <c r="H193" s="6">
        <f>RANK(F193,F7:F399,0)</f>
        <v>192</v>
      </c>
    </row>
    <row r="194" ht="23.2" customHeight="1" spans="1:8">
      <c r="A194" s="6" t="s">
        <v>438</v>
      </c>
      <c r="B194" s="6" t="s">
        <v>439</v>
      </c>
      <c r="C194" s="6">
        <v>10.4311947931195</v>
      </c>
      <c r="D194" s="6">
        <v>0.155857063261398</v>
      </c>
      <c r="E194" s="11">
        <f>(C194)/(E2+100)*100</f>
        <v>10.3914475064075</v>
      </c>
      <c r="F194" s="11">
        <f>(D194)/(F2+100)*100</f>
        <v>0.157682235133064</v>
      </c>
      <c r="G194" s="6">
        <f>RANK(E194,E7:E399,0)</f>
        <v>139</v>
      </c>
      <c r="H194" s="6">
        <f>RANK(F194,F7:F399,0)</f>
        <v>228</v>
      </c>
    </row>
    <row r="195" ht="23.2" customHeight="1" spans="1:8">
      <c r="A195" s="6" t="s">
        <v>440</v>
      </c>
      <c r="B195" s="6" t="s">
        <v>441</v>
      </c>
      <c r="C195" s="6">
        <v>-10.1165839599541</v>
      </c>
      <c r="D195" s="6">
        <v>4.37205908255957</v>
      </c>
      <c r="E195" s="11">
        <f>(C195)/(E2+100)*100</f>
        <v>-10.078035474265</v>
      </c>
      <c r="F195" s="11">
        <f>(D195)/(F2+100)*100</f>
        <v>4.42325829735142</v>
      </c>
      <c r="G195" s="6">
        <f>RANK(E195,E7:E399,0)</f>
        <v>288</v>
      </c>
      <c r="H195" s="6">
        <f>RANK(F195,F7:F399,0)</f>
        <v>57</v>
      </c>
    </row>
    <row r="196" ht="23.2" customHeight="1" spans="1:8">
      <c r="A196" s="6" t="s">
        <v>442</v>
      </c>
      <c r="B196" s="6" t="s">
        <v>443</v>
      </c>
      <c r="C196" s="6">
        <v>11.4150336500396</v>
      </c>
      <c r="D196" s="6">
        <v>3.72473365966024</v>
      </c>
      <c r="E196" s="11">
        <f>(C196)/(E2+100)*100</f>
        <v>11.3715375190293</v>
      </c>
      <c r="F196" s="11">
        <f>(D196)/(F2+100)*100</f>
        <v>3.76835233797227</v>
      </c>
      <c r="G196" s="6">
        <f>RANK(E196,E7:E399,0)</f>
        <v>132</v>
      </c>
      <c r="H196" s="6">
        <f>RANK(F196,F7:F399,0)</f>
        <v>93</v>
      </c>
    </row>
    <row r="197" ht="23.2" customHeight="1" spans="1:8">
      <c r="A197" s="6" t="s">
        <v>444</v>
      </c>
      <c r="B197" s="6" t="s">
        <v>445</v>
      </c>
      <c r="C197" s="6">
        <v>-11.922136554924</v>
      </c>
      <c r="D197" s="6">
        <v>4.27756020640079</v>
      </c>
      <c r="E197" s="11">
        <f>(C197)/(E2+100)*100</f>
        <v>-11.8767081462645</v>
      </c>
      <c r="F197" s="11">
        <f>(D197)/(F2+100)*100</f>
        <v>4.32765278741512</v>
      </c>
      <c r="G197" s="6">
        <f>RANK(E197,E7:E399,0)</f>
        <v>290</v>
      </c>
      <c r="H197" s="6">
        <f>RANK(F197,F7:F399,0)</f>
        <v>63</v>
      </c>
    </row>
    <row r="198" ht="23.2" customHeight="1" spans="1:8">
      <c r="A198" s="6" t="s">
        <v>446</v>
      </c>
      <c r="B198" s="6" t="s">
        <v>447</v>
      </c>
      <c r="C198" s="6">
        <v>10.2443770388599</v>
      </c>
      <c r="D198" s="6">
        <v>3.9220975399223</v>
      </c>
      <c r="E198" s="11">
        <f>(C198)/(E2+100)*100</f>
        <v>10.2053416072124</v>
      </c>
      <c r="F198" s="11">
        <f>(D198)/(F2+100)*100</f>
        <v>3.96802745774571</v>
      </c>
      <c r="G198" s="6">
        <f>RANK(E198,E7:E399,0)</f>
        <v>140</v>
      </c>
      <c r="H198" s="6">
        <f>RANK(F198,F7:F399,0)</f>
        <v>80</v>
      </c>
    </row>
    <row r="199" ht="23.2" customHeight="1" spans="1:8">
      <c r="A199" s="6" t="s">
        <v>448</v>
      </c>
      <c r="B199" s="6" t="s">
        <v>449</v>
      </c>
      <c r="C199" s="6">
        <v>17.003680228992</v>
      </c>
      <c r="D199" s="6">
        <v>3.65758120536705</v>
      </c>
      <c r="E199" s="11">
        <f>(C199)/(E2+100)*100</f>
        <v>16.9388889786487</v>
      </c>
      <c r="F199" s="11">
        <f>(D199)/(F2+100)*100</f>
        <v>3.70041349153152</v>
      </c>
      <c r="G199" s="6">
        <f>RANK(E199,E7:E399,0)</f>
        <v>86</v>
      </c>
      <c r="H199" s="6">
        <f>RANK(F199,F7:F399,0)</f>
        <v>98</v>
      </c>
    </row>
    <row r="200" ht="23.2" customHeight="1" spans="1:8">
      <c r="A200" s="6" t="s">
        <v>450</v>
      </c>
      <c r="B200" s="6" t="s">
        <v>451</v>
      </c>
      <c r="C200" s="6">
        <v>1.83875265024297</v>
      </c>
      <c r="D200" s="6">
        <v>4.07063695977298</v>
      </c>
      <c r="E200" s="11">
        <f>(C200)/(E2+100)*100</f>
        <v>1.83174622094784</v>
      </c>
      <c r="F200" s="11">
        <f>(D200)/(F2+100)*100</f>
        <v>4.11830635584185</v>
      </c>
      <c r="G200" s="6">
        <f>RANK(E200,E7:E399,0)</f>
        <v>224</v>
      </c>
      <c r="H200" s="6">
        <f>RANK(F200,F7:F399,0)</f>
        <v>72</v>
      </c>
    </row>
    <row r="201" ht="23.2" customHeight="1" spans="1:8">
      <c r="A201" s="6" t="s">
        <v>452</v>
      </c>
      <c r="B201" s="6" t="s">
        <v>453</v>
      </c>
      <c r="C201" s="6">
        <v>-5.33183203073254</v>
      </c>
      <c r="D201" s="6">
        <v>4.36909745886478</v>
      </c>
      <c r="E201" s="11">
        <f>(C201)/(E2+100)*100</f>
        <v>-5.31151548400622</v>
      </c>
      <c r="F201" s="11">
        <f>(D201)/(F2+100)*100</f>
        <v>4.42026199141541</v>
      </c>
      <c r="G201" s="6">
        <f>RANK(E201,E7:E399,0)</f>
        <v>277</v>
      </c>
      <c r="H201" s="6">
        <f>RANK(F201,F7:F399,0)</f>
        <v>58</v>
      </c>
    </row>
    <row r="202" ht="23.2" customHeight="1" spans="1:8">
      <c r="A202" s="6" t="s">
        <v>454</v>
      </c>
      <c r="B202" s="6" t="s">
        <v>455</v>
      </c>
      <c r="C202" s="6">
        <v>-7.85333612604436</v>
      </c>
      <c r="D202" s="6">
        <v>5.70513248348128</v>
      </c>
      <c r="E202" s="11">
        <f>(C202)/(E2+100)*100</f>
        <v>-7.82341157676324</v>
      </c>
      <c r="F202" s="11">
        <f>(D202)/(F2+100)*100</f>
        <v>5.77194272047073</v>
      </c>
      <c r="G202" s="6">
        <f>RANK(E202,E7:E399,0)</f>
        <v>282</v>
      </c>
      <c r="H202" s="6">
        <f>RANK(F202,F7:F399,0)</f>
        <v>18</v>
      </c>
    </row>
    <row r="203" ht="23.2" customHeight="1" spans="1:8">
      <c r="A203" s="6" t="s">
        <v>456</v>
      </c>
      <c r="B203" s="6" t="s">
        <v>457</v>
      </c>
      <c r="C203" s="6">
        <v>6.54129882694401</v>
      </c>
      <c r="D203" s="6">
        <v>2.2528378096056</v>
      </c>
      <c r="E203" s="11">
        <f>(C203)/(E2+100)*100</f>
        <v>6.51637369755088</v>
      </c>
      <c r="F203" s="11">
        <f>(D203)/(F2+100)*100</f>
        <v>2.27921977854223</v>
      </c>
      <c r="G203" s="6">
        <f>RANK(E203,E7:E399,0)</f>
        <v>178</v>
      </c>
      <c r="H203" s="6">
        <f>RANK(F203,F7:F399,0)</f>
        <v>142</v>
      </c>
    </row>
    <row r="204" ht="23.2" customHeight="1" spans="1:8">
      <c r="A204" s="6" t="s">
        <v>458</v>
      </c>
      <c r="B204" s="6" t="s">
        <v>459</v>
      </c>
      <c r="C204" s="6">
        <v>30.3028886603721</v>
      </c>
      <c r="D204" s="6">
        <v>-1.65050655910249</v>
      </c>
      <c r="E204" s="11">
        <f>(C204)/(E2+100)*100</f>
        <v>30.1874217720938</v>
      </c>
      <c r="F204" s="11">
        <f>(D204)/(F2+100)*100</f>
        <v>-1.66983489804739</v>
      </c>
      <c r="G204" s="6">
        <f>RANK(E204,E7:E399,0)</f>
        <v>47</v>
      </c>
      <c r="H204" s="6">
        <f>RANK(F204,F7:F399,0)</f>
        <v>276</v>
      </c>
    </row>
    <row r="205" ht="23.2" customHeight="1" spans="1:8">
      <c r="A205" s="6" t="s">
        <v>460</v>
      </c>
      <c r="B205" s="6" t="s">
        <v>461</v>
      </c>
      <c r="C205" s="6">
        <v>25.3254399162687</v>
      </c>
      <c r="D205" s="6">
        <v>3.80978756581186</v>
      </c>
      <c r="E205" s="11">
        <f>(C205)/(E2+100)*100</f>
        <v>25.2289392237379</v>
      </c>
      <c r="F205" s="11">
        <f>(D205)/(F2+100)*100</f>
        <v>3.85440227211156</v>
      </c>
      <c r="G205" s="6">
        <f>RANK(E205,E7:E399,0)</f>
        <v>57</v>
      </c>
      <c r="H205" s="6">
        <f>RANK(F205,F7:F399,0)</f>
        <v>85</v>
      </c>
    </row>
    <row r="206" ht="23.2" customHeight="1" spans="1:8">
      <c r="A206" s="6" t="s">
        <v>462</v>
      </c>
      <c r="B206" s="6" t="s">
        <v>463</v>
      </c>
      <c r="C206" s="6">
        <v>20.3536290417264</v>
      </c>
      <c r="D206" s="6">
        <v>4.68023053954586</v>
      </c>
      <c r="E206" s="11">
        <f>(C206)/(E2+100)*100</f>
        <v>20.2760730622632</v>
      </c>
      <c r="F206" s="11">
        <f>(D206)/(F2+100)*100</f>
        <v>4.73503861147367</v>
      </c>
      <c r="G206" s="6">
        <f>RANK(E206,E7:E399,0)</f>
        <v>76</v>
      </c>
      <c r="H206" s="6">
        <f>RANK(F206,F7:F399,0)</f>
        <v>43</v>
      </c>
    </row>
    <row r="207" ht="23.2" customHeight="1" spans="1:8">
      <c r="A207" s="6" t="s">
        <v>464</v>
      </c>
      <c r="B207" s="6" t="s">
        <v>465</v>
      </c>
      <c r="C207" s="6">
        <v>6.58913010717421</v>
      </c>
      <c r="D207" s="6">
        <v>3.79027872489189</v>
      </c>
      <c r="E207" s="11">
        <f>(C207)/(E2+100)*100</f>
        <v>6.56402272026918</v>
      </c>
      <c r="F207" s="11">
        <f>(D207)/(F2+100)*100</f>
        <v>3.83466497194212</v>
      </c>
      <c r="G207" s="6">
        <f>RANK(E207,E7:E399,0)</f>
        <v>177</v>
      </c>
      <c r="H207" s="6">
        <f>RANK(F207,F7:F399,0)</f>
        <v>87</v>
      </c>
    </row>
    <row r="208" ht="23.2" customHeight="1" spans="1:8">
      <c r="A208" s="6" t="s">
        <v>466</v>
      </c>
      <c r="B208" s="6" t="s">
        <v>467</v>
      </c>
      <c r="C208" s="6">
        <v>11.3971498284946</v>
      </c>
      <c r="D208" s="6">
        <v>4.64946316572765</v>
      </c>
      <c r="E208" s="11">
        <f>(C208)/(E2+100)*100</f>
        <v>11.3537218424473</v>
      </c>
      <c r="F208" s="11">
        <f>(D208)/(F2+100)*100</f>
        <v>4.70391093479794</v>
      </c>
      <c r="G208" s="6">
        <f>RANK(E208,E7:E399,0)</f>
        <v>134</v>
      </c>
      <c r="H208" s="6">
        <f>RANK(F208,F7:F399,0)</f>
        <v>45</v>
      </c>
    </row>
    <row r="209" ht="23.2" customHeight="1" spans="1:8">
      <c r="A209" s="6" t="s">
        <v>468</v>
      </c>
      <c r="B209" s="6" t="s">
        <v>469</v>
      </c>
      <c r="C209" s="6">
        <v>-10.4172302751573</v>
      </c>
      <c r="D209" s="6">
        <v>0.370576789573002</v>
      </c>
      <c r="E209" s="11">
        <f>(C209)/(E2+100)*100</f>
        <v>-10.3775361991954</v>
      </c>
      <c r="F209" s="11">
        <f>(D209)/(F2+100)*100</f>
        <v>0.374916447452262</v>
      </c>
      <c r="G209" s="6">
        <f>RANK(E209,E7:E399,0)</f>
        <v>289</v>
      </c>
      <c r="H209" s="6">
        <f>RANK(F209,F7:F399,0)</f>
        <v>217</v>
      </c>
    </row>
    <row r="210" ht="23.2" customHeight="1" spans="1:8">
      <c r="A210" s="6" t="s">
        <v>470</v>
      </c>
      <c r="B210" s="6" t="s">
        <v>471</v>
      </c>
      <c r="C210" s="6">
        <v>8.86073821272159</v>
      </c>
      <c r="D210" s="6">
        <v>1.03922853665387</v>
      </c>
      <c r="E210" s="11">
        <f>(C210)/(E2+100)*100</f>
        <v>8.82697503321953</v>
      </c>
      <c r="F210" s="11">
        <f>(D210)/(F2+100)*100</f>
        <v>1.0513984739903</v>
      </c>
      <c r="G210" s="6">
        <f>RANK(E210,E7:E399,0)</f>
        <v>153</v>
      </c>
      <c r="H210" s="6">
        <f>RANK(F210,F7:F399,0)</f>
        <v>193</v>
      </c>
    </row>
    <row r="211" ht="23.2" customHeight="1" spans="1:8">
      <c r="A211" s="6" t="s">
        <v>472</v>
      </c>
      <c r="B211" s="6" t="s">
        <v>473</v>
      </c>
      <c r="C211" s="6">
        <v>9.88594423014439</v>
      </c>
      <c r="D211" s="6">
        <v>1.81364848643914</v>
      </c>
      <c r="E211" s="11">
        <f>(C211)/(E2+100)*100</f>
        <v>9.84827457987636</v>
      </c>
      <c r="F211" s="11">
        <f>(D211)/(F2+100)*100</f>
        <v>1.83488730701787</v>
      </c>
      <c r="G211" s="6">
        <f>RANK(E211,E7:E399,0)</f>
        <v>143</v>
      </c>
      <c r="H211" s="6">
        <f>RANK(F211,F7:F399,0)</f>
        <v>164</v>
      </c>
    </row>
    <row r="212" ht="23.2" customHeight="1" spans="1:8">
      <c r="A212" s="6" t="s">
        <v>474</v>
      </c>
      <c r="B212" s="6" t="s">
        <v>475</v>
      </c>
      <c r="C212" s="6">
        <v>16.2975615502415</v>
      </c>
      <c r="D212" s="6">
        <v>3.85910158852614</v>
      </c>
      <c r="E212" s="11">
        <f>(C212)/(E2+100)*100</f>
        <v>16.2354609122521</v>
      </c>
      <c r="F212" s="11">
        <f>(D212)/(F2+100)*100</f>
        <v>3.90429378913538</v>
      </c>
      <c r="G212" s="6">
        <f>RANK(E212,E7:E399,0)</f>
        <v>90</v>
      </c>
      <c r="H212" s="6">
        <f>RANK(F212,F7:F399,0)</f>
        <v>83</v>
      </c>
    </row>
    <row r="213" ht="23.2" customHeight="1" spans="1:8">
      <c r="A213" s="6" t="s">
        <v>476</v>
      </c>
      <c r="B213" s="6" t="s">
        <v>477</v>
      </c>
      <c r="C213" s="6">
        <v>9.64536651237355</v>
      </c>
      <c r="D213" s="6">
        <v>3.69748128722068</v>
      </c>
      <c r="E213" s="11">
        <f>(C213)/(E2+100)*100</f>
        <v>9.60861356548557</v>
      </c>
      <c r="F213" s="11">
        <f>(D213)/(F2+100)*100</f>
        <v>3.74078082527322</v>
      </c>
      <c r="G213" s="6">
        <f>RANK(E213,E7:E399,0)</f>
        <v>146</v>
      </c>
      <c r="H213" s="6">
        <f>RANK(F213,F7:F399,0)</f>
        <v>96</v>
      </c>
    </row>
    <row r="214" ht="23.2" customHeight="1" spans="1:8">
      <c r="A214" s="6" t="s">
        <v>478</v>
      </c>
      <c r="B214" s="6" t="s">
        <v>479</v>
      </c>
      <c r="C214" s="6">
        <v>36.0471686524997</v>
      </c>
      <c r="D214" s="6">
        <v>-7.88487688846566</v>
      </c>
      <c r="E214" s="11">
        <f>(C214)/(E2+100)*100</f>
        <v>35.9098136154207</v>
      </c>
      <c r="F214" s="11">
        <f>(D214)/(F2+100)*100</f>
        <v>-7.97721313045062</v>
      </c>
      <c r="G214" s="6">
        <f>RANK(E214,E7:E399,0)</f>
        <v>35</v>
      </c>
      <c r="H214" s="6">
        <f>RANK(F214,F7:F399,0)</f>
        <v>298</v>
      </c>
    </row>
    <row r="215" ht="23.2" customHeight="1" spans="1:8">
      <c r="A215" s="6" t="s">
        <v>480</v>
      </c>
      <c r="B215" s="6" t="s">
        <v>481</v>
      </c>
      <c r="C215" s="6">
        <v>27.8999892692349</v>
      </c>
      <c r="D215" s="6">
        <v>4.13396432471787</v>
      </c>
      <c r="E215" s="11">
        <f>(C215)/(E2+100)*100</f>
        <v>27.7936784491668</v>
      </c>
      <c r="F215" s="11">
        <f>(D215)/(F2+100)*100</f>
        <v>4.18237531903571</v>
      </c>
      <c r="G215" s="6">
        <f>RANK(E215,E7:E399,0)</f>
        <v>53</v>
      </c>
      <c r="H215" s="6">
        <f>RANK(F215,F7:F399,0)</f>
        <v>66</v>
      </c>
    </row>
    <row r="216" ht="23.2" customHeight="1" spans="1:8">
      <c r="A216" s="6" t="s">
        <v>482</v>
      </c>
      <c r="B216" s="6" t="s">
        <v>483</v>
      </c>
      <c r="C216" s="6">
        <v>15.2173718619481</v>
      </c>
      <c r="D216" s="6">
        <v>6.00597388277695</v>
      </c>
      <c r="E216" s="11">
        <f>(C216)/(E2+100)*100</f>
        <v>15.1593872058855</v>
      </c>
      <c r="F216" s="11">
        <f>(D216)/(F2+100)*100</f>
        <v>6.07630713789812</v>
      </c>
      <c r="G216" s="6">
        <f>RANK(E216,E7:E399,0)</f>
        <v>100</v>
      </c>
      <c r="H216" s="6">
        <f>RANK(F216,F7:F399,0)</f>
        <v>15</v>
      </c>
    </row>
    <row r="217" ht="23.2" customHeight="1" spans="1:8">
      <c r="A217" s="6" t="s">
        <v>484</v>
      </c>
      <c r="B217" s="6" t="s">
        <v>485</v>
      </c>
      <c r="C217" s="6">
        <v>18.2271116163981</v>
      </c>
      <c r="D217" s="6">
        <v>12.0689290846082</v>
      </c>
      <c r="E217" s="11">
        <f>(C217)/(E2+100)*100</f>
        <v>18.1576585723588</v>
      </c>
      <c r="F217" s="11">
        <f>(D217)/(F2+100)*100</f>
        <v>12.2102628774143</v>
      </c>
      <c r="G217" s="6">
        <f>RANK(E217,E7:E399,0)</f>
        <v>82</v>
      </c>
      <c r="H217" s="6">
        <f>RANK(F217,F7:F399,0)</f>
        <v>2</v>
      </c>
    </row>
    <row r="218" ht="23.2" customHeight="1" spans="1:8">
      <c r="A218" s="6" t="s">
        <v>486</v>
      </c>
      <c r="B218" s="6" t="s">
        <v>487</v>
      </c>
      <c r="C218" s="6">
        <v>16.0864716072234</v>
      </c>
      <c r="D218" s="6">
        <v>5.51631167430574</v>
      </c>
      <c r="E218" s="11">
        <f>(C218)/(E2+100)*100</f>
        <v>16.0251753116563</v>
      </c>
      <c r="F218" s="11">
        <f>(D218)/(F2+100)*100</f>
        <v>5.58091071584161</v>
      </c>
      <c r="G218" s="6">
        <f>RANK(E218,E7:E399,0)</f>
        <v>91</v>
      </c>
      <c r="H218" s="6">
        <f>RANK(F218,F7:F399,0)</f>
        <v>23</v>
      </c>
    </row>
    <row r="219" ht="23.2" customHeight="1" spans="1:8">
      <c r="A219" s="6" t="s">
        <v>488</v>
      </c>
      <c r="B219" s="6" t="s">
        <v>489</v>
      </c>
      <c r="C219" s="6">
        <v>11.408322295426</v>
      </c>
      <c r="D219" s="6">
        <v>5.47873813130079</v>
      </c>
      <c r="E219" s="11">
        <f>(C219)/(E2+100)*100</f>
        <v>11.3648517375299</v>
      </c>
      <c r="F219" s="11">
        <f>(D219)/(F2+100)*100</f>
        <v>5.54289716599721</v>
      </c>
      <c r="G219" s="6">
        <f>RANK(E219,E7:E399,0)</f>
        <v>133</v>
      </c>
      <c r="H219" s="6">
        <f>RANK(F219,F7:F399,0)</f>
        <v>25</v>
      </c>
    </row>
    <row r="220" ht="23.2" customHeight="1" spans="1:8">
      <c r="A220" s="6" t="s">
        <v>490</v>
      </c>
      <c r="B220" s="6" t="s">
        <v>491</v>
      </c>
      <c r="C220" s="6">
        <v>7.46645494243747</v>
      </c>
      <c r="D220" s="6">
        <v>0.501191722540262</v>
      </c>
      <c r="E220" s="11">
        <f>(C220)/(E2+100)*100</f>
        <v>7.43800457493833</v>
      </c>
      <c r="F220" s="11">
        <f>(D220)/(F2+100)*100</f>
        <v>0.507060953072072</v>
      </c>
      <c r="G220" s="6">
        <f>RANK(E220,E7:E399,0)</f>
        <v>167</v>
      </c>
      <c r="H220" s="6">
        <f>RANK(F220,F7:F399,0)</f>
        <v>213</v>
      </c>
    </row>
    <row r="221" ht="23.2" customHeight="1" spans="1:8">
      <c r="A221" s="6" t="s">
        <v>492</v>
      </c>
      <c r="B221" s="6" t="s">
        <v>493</v>
      </c>
      <c r="C221" s="6">
        <v>7.49271155872448</v>
      </c>
      <c r="D221" s="6">
        <v>6.26246101937529</v>
      </c>
      <c r="E221" s="11">
        <f>(C221)/(E2+100)*100</f>
        <v>7.46416114235497</v>
      </c>
      <c r="F221" s="11">
        <f>(D221)/(F2+100)*100</f>
        <v>6.33579787983437</v>
      </c>
      <c r="G221" s="6">
        <f>RANK(E221,E7:E399,0)</f>
        <v>166</v>
      </c>
      <c r="H221" s="6">
        <f>RANK(F221,F7:F399,0)</f>
        <v>12</v>
      </c>
    </row>
    <row r="222" ht="23.2" customHeight="1" spans="1:8">
      <c r="A222" s="6" t="s">
        <v>494</v>
      </c>
      <c r="B222" s="6" t="s">
        <v>495</v>
      </c>
      <c r="C222" s="6">
        <v>56.0167613032521</v>
      </c>
      <c r="D222" s="6">
        <v>-1.38950196718165</v>
      </c>
      <c r="E222" s="11">
        <f>(C222)/(E2+100)*100</f>
        <v>55.8033136286226</v>
      </c>
      <c r="F222" s="11">
        <f>(D222)/(F2+100)*100</f>
        <v>-1.40577379890397</v>
      </c>
      <c r="G222" s="6">
        <f>RANK(E222,E7:E399,0)</f>
        <v>11</v>
      </c>
      <c r="H222" s="6">
        <f>RANK(F222,F7:F399,0)</f>
        <v>272</v>
      </c>
    </row>
    <row r="223" ht="23.2" customHeight="1" spans="1:8">
      <c r="A223" s="6" t="s">
        <v>496</v>
      </c>
      <c r="B223" s="6" t="s">
        <v>497</v>
      </c>
      <c r="C223" s="6">
        <v>24.3533392975223</v>
      </c>
      <c r="D223" s="6">
        <v>-1.5756515956628</v>
      </c>
      <c r="E223" s="11">
        <f>(C223)/(E2+100)*100</f>
        <v>24.2605427216121</v>
      </c>
      <c r="F223" s="11">
        <f>(D223)/(F2+100)*100</f>
        <v>-1.59410334184465</v>
      </c>
      <c r="G223" s="6">
        <f>RANK(E223,E7:E399,0)</f>
        <v>62</v>
      </c>
      <c r="H223" s="6">
        <f>RANK(F223,F7:F399,0)</f>
        <v>274</v>
      </c>
    </row>
    <row r="224" ht="23.2" customHeight="1" spans="1:8">
      <c r="A224" s="6" t="s">
        <v>498</v>
      </c>
      <c r="B224" s="6" t="s">
        <v>499</v>
      </c>
      <c r="C224" s="6">
        <v>4.22911601087013</v>
      </c>
      <c r="D224" s="6">
        <v>1.98656472356035</v>
      </c>
      <c r="E224" s="11">
        <f>(C224)/(E2+100)*100</f>
        <v>4.21300128097041</v>
      </c>
      <c r="F224" s="11">
        <f>(D224)/(F2+100)*100</f>
        <v>2.00982848831257</v>
      </c>
      <c r="G224" s="6">
        <f>RANK(E224,E7:E399,0)</f>
        <v>200</v>
      </c>
      <c r="H224" s="6">
        <f>RANK(F224,F7:F399,0)</f>
        <v>158</v>
      </c>
    </row>
    <row r="225" ht="23.2" customHeight="1" spans="1:8">
      <c r="A225" s="6" t="s">
        <v>500</v>
      </c>
      <c r="B225" s="6" t="s">
        <v>501</v>
      </c>
      <c r="C225" s="6">
        <v>2.40039822274663</v>
      </c>
      <c r="D225" s="6">
        <v>5.88493213359768</v>
      </c>
      <c r="E225" s="11">
        <f>(C225)/(E2+100)*100</f>
        <v>2.39125168505131</v>
      </c>
      <c r="F225" s="11">
        <f>(D225)/(F2+100)*100</f>
        <v>5.95384792331</v>
      </c>
      <c r="G225" s="6">
        <f>RANK(E225,E7:E399,0)</f>
        <v>218</v>
      </c>
      <c r="H225" s="6">
        <f>RANK(F225,F7:F399,0)</f>
        <v>17</v>
      </c>
    </row>
    <row r="226" ht="23.2" customHeight="1" spans="1:8">
      <c r="A226" s="6" t="s">
        <v>502</v>
      </c>
      <c r="B226" s="6" t="s">
        <v>503</v>
      </c>
      <c r="C226" s="6">
        <v>32.1417562209679</v>
      </c>
      <c r="D226" s="6">
        <v>-3.95639543867238</v>
      </c>
      <c r="E226" s="11">
        <f>(C226)/(E2+100)*100</f>
        <v>32.0192824655373</v>
      </c>
      <c r="F226" s="11">
        <f>(D226)/(F2+100)*100</f>
        <v>-4.00272700374068</v>
      </c>
      <c r="G226" s="6">
        <f>RANK(E226,E7:E399,0)</f>
        <v>41</v>
      </c>
      <c r="H226" s="6">
        <f>RANK(F226,F7:F399,0)</f>
        <v>292</v>
      </c>
    </row>
    <row r="227" ht="23.2" customHeight="1" spans="1:8">
      <c r="A227" s="6" t="s">
        <v>504</v>
      </c>
      <c r="B227" s="6" t="s">
        <v>505</v>
      </c>
      <c r="C227" s="6">
        <v>8.35137067471083</v>
      </c>
      <c r="D227" s="6">
        <v>-2.11900022119001</v>
      </c>
      <c r="E227" s="11">
        <f>(C227)/(E2+100)*100</f>
        <v>8.3195484020729</v>
      </c>
      <c r="F227" s="11">
        <f>(D227)/(F2+100)*100</f>
        <v>-2.14381487840757</v>
      </c>
      <c r="G227" s="6">
        <f>RANK(E227,E7:E399,0)</f>
        <v>159</v>
      </c>
      <c r="H227" s="6">
        <f>RANK(F227,F7:F399,0)</f>
        <v>283</v>
      </c>
    </row>
    <row r="228" ht="23.2" customHeight="1" spans="1:8">
      <c r="A228" s="6" t="s">
        <v>506</v>
      </c>
      <c r="B228" s="6" t="s">
        <v>507</v>
      </c>
      <c r="C228" s="6">
        <v>13.2751599767307</v>
      </c>
      <c r="D228" s="6">
        <v>5.2224557190033</v>
      </c>
      <c r="E228" s="11">
        <f>(C228)/(E2+100)*100</f>
        <v>13.2245759736315</v>
      </c>
      <c r="F228" s="11">
        <f>(D228)/(F2+100)*100</f>
        <v>5.28361354579589</v>
      </c>
      <c r="G228" s="6">
        <f>RANK(E228,E7:E399,0)</f>
        <v>115</v>
      </c>
      <c r="H228" s="6">
        <f>RANK(F228,F7:F399,0)</f>
        <v>28</v>
      </c>
    </row>
    <row r="229" ht="23.2" customHeight="1" spans="1:8">
      <c r="A229" s="6" t="s">
        <v>508</v>
      </c>
      <c r="B229" s="6" t="s">
        <v>509</v>
      </c>
      <c r="C229" s="6">
        <v>15.7996093678696</v>
      </c>
      <c r="D229" s="6">
        <v>4.40918704070968</v>
      </c>
      <c r="E229" s="11">
        <f>(C229)/(E2+100)*100</f>
        <v>15.7394061393864</v>
      </c>
      <c r="F229" s="11">
        <f>(D229)/(F2+100)*100</f>
        <v>4.46082104429742</v>
      </c>
      <c r="G229" s="6">
        <f>RANK(E229,E7:E399,0)</f>
        <v>95</v>
      </c>
      <c r="H229" s="6">
        <f>RANK(F229,F7:F399,0)</f>
        <v>53</v>
      </c>
    </row>
    <row r="230" ht="23.2" customHeight="1" spans="1:8">
      <c r="A230" s="6" t="s">
        <v>510</v>
      </c>
      <c r="B230" s="6" t="s">
        <v>511</v>
      </c>
      <c r="C230" s="6">
        <v>36.6097463271941</v>
      </c>
      <c r="D230" s="6">
        <v>4.70094318741656</v>
      </c>
      <c r="E230" s="11">
        <f>(C230)/(E2+100)*100</f>
        <v>36.4702476300093</v>
      </c>
      <c r="F230" s="11">
        <f>(D230)/(F2+100)*100</f>
        <v>4.75599381583485</v>
      </c>
      <c r="G230" s="6">
        <f>RANK(E230,E7:E399,0)</f>
        <v>34</v>
      </c>
      <c r="H230" s="6">
        <f>RANK(F230,F7:F399,0)</f>
        <v>40</v>
      </c>
    </row>
    <row r="231" ht="23.2" customHeight="1" spans="1:8">
      <c r="A231" s="6" t="s">
        <v>512</v>
      </c>
      <c r="B231" s="6" t="s">
        <v>513</v>
      </c>
      <c r="C231" s="6">
        <v>27.064833138817</v>
      </c>
      <c r="D231" s="6">
        <v>1.88036969980539</v>
      </c>
      <c r="E231" s="11">
        <f>(C231)/(E2+100)*100</f>
        <v>26.9617046186507</v>
      </c>
      <c r="F231" s="11">
        <f>(D231)/(F2+100)*100</f>
        <v>1.9023898624634</v>
      </c>
      <c r="G231" s="6">
        <f>RANK(E231,E7:E399,0)</f>
        <v>54</v>
      </c>
      <c r="H231" s="6">
        <f>RANK(F231,F7:F399,0)</f>
        <v>163</v>
      </c>
    </row>
    <row r="232" ht="23.2" customHeight="1" spans="1:8">
      <c r="A232" s="6" t="s">
        <v>514</v>
      </c>
      <c r="B232" s="6" t="s">
        <v>515</v>
      </c>
      <c r="C232" s="6">
        <v>-1.86801597630482</v>
      </c>
      <c r="D232" s="6">
        <v>4.35472517508381</v>
      </c>
      <c r="E232" s="11">
        <f>(C232)/(E2+100)*100</f>
        <v>-1.86089804129686</v>
      </c>
      <c r="F232" s="11">
        <f>(D232)/(F2+100)*100</f>
        <v>4.4057214002922</v>
      </c>
      <c r="G232" s="6">
        <f>RANK(E232,E7:E399,0)</f>
        <v>259</v>
      </c>
      <c r="H232" s="6">
        <f>RANK(F232,F7:F399,0)</f>
        <v>59</v>
      </c>
    </row>
    <row r="233" ht="23.2" customHeight="1" spans="1:8">
      <c r="A233" s="6" t="s">
        <v>516</v>
      </c>
      <c r="B233" s="6" t="s">
        <v>517</v>
      </c>
      <c r="C233" s="6">
        <v>5.64053035472458</v>
      </c>
      <c r="D233" s="6">
        <v>4.01033591731266</v>
      </c>
      <c r="E233" s="11">
        <f>(C233)/(E2+100)*100</f>
        <v>5.61903753614881</v>
      </c>
      <c r="F233" s="11">
        <f>(D233)/(F2+100)*100</f>
        <v>4.05729915503215</v>
      </c>
      <c r="G233" s="6">
        <f>RANK(E233,E7:E399,0)</f>
        <v>186</v>
      </c>
      <c r="H233" s="6">
        <f>RANK(F233,F7:F399,0)</f>
        <v>76</v>
      </c>
    </row>
    <row r="234" ht="23.2" customHeight="1" spans="1:8">
      <c r="A234" s="6" t="s">
        <v>518</v>
      </c>
      <c r="B234" s="6" t="s">
        <v>519</v>
      </c>
      <c r="C234" s="6">
        <v>-1.8321545915242</v>
      </c>
      <c r="D234" s="6">
        <v>4.84016454378748</v>
      </c>
      <c r="E234" s="11">
        <f>(C234)/(E2+100)*100</f>
        <v>-1.82517330363778</v>
      </c>
      <c r="F234" s="11">
        <f>(D234)/(F2+100)*100</f>
        <v>4.89684553080657</v>
      </c>
      <c r="G234" s="6">
        <f>RANK(E234,E7:E399,0)</f>
        <v>258</v>
      </c>
      <c r="H234" s="6">
        <f>RANK(F234,F7:F399,0)</f>
        <v>37</v>
      </c>
    </row>
    <row r="235" ht="23.2" customHeight="1" spans="1:8">
      <c r="A235" s="6" t="s">
        <v>520</v>
      </c>
      <c r="B235" s="6" t="s">
        <v>521</v>
      </c>
      <c r="C235" s="6">
        <v>10.8848121037641</v>
      </c>
      <c r="D235" s="6">
        <v>2.9887259038715</v>
      </c>
      <c r="E235" s="11">
        <f>(C235)/(E2+100)*100</f>
        <v>10.8433363422549</v>
      </c>
      <c r="F235" s="11">
        <f>(D235)/(F2+100)*100</f>
        <v>3.02372552684473</v>
      </c>
      <c r="G235" s="6">
        <f>RANK(E235,E7:E399,0)</f>
        <v>135</v>
      </c>
      <c r="H235" s="6">
        <f>RANK(F235,F7:F399,0)</f>
        <v>121</v>
      </c>
    </row>
    <row r="236" ht="23.2" customHeight="1" spans="1:8">
      <c r="A236" s="6" t="s">
        <v>522</v>
      </c>
      <c r="B236" s="6" t="s">
        <v>523</v>
      </c>
      <c r="C236" s="6">
        <v>-4.19895378871741</v>
      </c>
      <c r="D236" s="6">
        <v>4.63473323613433</v>
      </c>
      <c r="E236" s="11">
        <f>(C236)/(E2+100)*100</f>
        <v>-4.18295398970678</v>
      </c>
      <c r="F236" s="11">
        <f>(D236)/(F2+100)*100</f>
        <v>4.68900850963333</v>
      </c>
      <c r="G236" s="6">
        <f>RANK(E236,E7:E399,0)</f>
        <v>274</v>
      </c>
      <c r="H236" s="6">
        <f>RANK(F236,F7:F399,0)</f>
        <v>46</v>
      </c>
    </row>
    <row r="237" ht="23.2" customHeight="1" spans="1:8">
      <c r="A237" s="6" t="s">
        <v>524</v>
      </c>
      <c r="B237" s="6" t="s">
        <v>525</v>
      </c>
      <c r="C237" s="6">
        <v>6.84781854754804</v>
      </c>
      <c r="D237" s="6">
        <v>2.9145510422234</v>
      </c>
      <c r="E237" s="11">
        <f>(C237)/(E2+100)*100</f>
        <v>6.82172544771054</v>
      </c>
      <c r="F237" s="11">
        <f>(D237)/(F2+100)*100</f>
        <v>2.94868203679935</v>
      </c>
      <c r="G237" s="6">
        <f>RANK(E237,E7:E399,0)</f>
        <v>173</v>
      </c>
      <c r="H237" s="6">
        <f>RANK(F237,F7:F399,0)</f>
        <v>123</v>
      </c>
    </row>
    <row r="238" ht="23.2" customHeight="1" spans="1:8">
      <c r="A238" s="6" t="s">
        <v>526</v>
      </c>
      <c r="B238" s="6" t="s">
        <v>527</v>
      </c>
      <c r="C238" s="6">
        <v>41.1875018313587</v>
      </c>
      <c r="D238" s="6">
        <v>4.78275367151369</v>
      </c>
      <c r="E238" s="11">
        <f>(C238)/(E2+100)*100</f>
        <v>41.0305599395898</v>
      </c>
      <c r="F238" s="11">
        <f>(D238)/(F2+100)*100</f>
        <v>4.83876234566476</v>
      </c>
      <c r="G238" s="6">
        <f>RANK(E238,E7:E399,0)</f>
        <v>27</v>
      </c>
      <c r="H238" s="6">
        <f>RANK(F238,F7:F399,0)</f>
        <v>39</v>
      </c>
    </row>
    <row r="239" ht="23.2" customHeight="1" spans="1:8">
      <c r="A239" s="6" t="s">
        <v>528</v>
      </c>
      <c r="B239" s="6" t="s">
        <v>529</v>
      </c>
      <c r="C239" s="6">
        <v>13.6333771353482</v>
      </c>
      <c r="D239" s="6">
        <v>-1.15103116516106</v>
      </c>
      <c r="E239" s="11">
        <f>(C239)/(E2+100)*100</f>
        <v>13.5814281725881</v>
      </c>
      <c r="F239" s="11">
        <f>(D239)/(F2+100)*100</f>
        <v>-1.16451037272536</v>
      </c>
      <c r="G239" s="6">
        <f>RANK(E239,E7:E399,0)</f>
        <v>113</v>
      </c>
      <c r="H239" s="6">
        <f>RANK(F239,F7:F399,0)</f>
        <v>268</v>
      </c>
    </row>
    <row r="240" ht="23.2" customHeight="1" spans="1:8">
      <c r="A240" s="6" t="s">
        <v>530</v>
      </c>
      <c r="B240" s="6" t="s">
        <v>531</v>
      </c>
      <c r="C240" s="6">
        <v>-1.70869891297473</v>
      </c>
      <c r="D240" s="6">
        <v>-1.5414415148306</v>
      </c>
      <c r="E240" s="11">
        <f>(C240)/(E2+100)*100</f>
        <v>-1.70218804370755</v>
      </c>
      <c r="F240" s="11">
        <f>(D240)/(F2+100)*100</f>
        <v>-1.55949264216365</v>
      </c>
      <c r="G240" s="6">
        <f>RANK(E240,E7:E399,0)</f>
        <v>255</v>
      </c>
      <c r="H240" s="6">
        <f>RANK(F240,F7:F399,0)</f>
        <v>273</v>
      </c>
    </row>
    <row r="241" ht="23.2" customHeight="1" spans="1:8">
      <c r="A241" s="6" t="s">
        <v>532</v>
      </c>
      <c r="B241" s="6" t="s">
        <v>533</v>
      </c>
      <c r="C241" s="6">
        <v>-1.67890207808895</v>
      </c>
      <c r="D241" s="6">
        <v>3.27816254729715</v>
      </c>
      <c r="E241" s="11">
        <f>(C241)/(E2+100)*100</f>
        <v>-1.67250474743003</v>
      </c>
      <c r="F241" s="11">
        <f>(D241)/(F2+100)*100</f>
        <v>3.31655163244267</v>
      </c>
      <c r="G241" s="6">
        <f>RANK(E241,E7:E399,0)</f>
        <v>254</v>
      </c>
      <c r="H241" s="6">
        <f>RANK(F241,F7:F399,0)</f>
        <v>114</v>
      </c>
    </row>
    <row r="242" ht="23.2" customHeight="1" spans="1:8">
      <c r="A242" s="6" t="s">
        <v>534</v>
      </c>
      <c r="B242" s="6" t="s">
        <v>535</v>
      </c>
      <c r="C242" s="6">
        <v>-0.780815999012398</v>
      </c>
      <c r="D242" s="6">
        <v>-0.326571106724674</v>
      </c>
      <c r="E242" s="11">
        <f>(C242)/(E2+100)*100</f>
        <v>-0.777840758112618</v>
      </c>
      <c r="F242" s="11">
        <f>(D242)/(F2+100)*100</f>
        <v>-0.33039543387174</v>
      </c>
      <c r="G242" s="6">
        <f>RANK(E242,E7:E399,0)</f>
        <v>245</v>
      </c>
      <c r="H242" s="6">
        <f>RANK(F242,F7:F399,0)</f>
        <v>247</v>
      </c>
    </row>
    <row r="243" ht="23.2" customHeight="1" spans="1:8">
      <c r="A243" s="6" t="s">
        <v>536</v>
      </c>
      <c r="B243" s="6" t="s">
        <v>537</v>
      </c>
      <c r="C243" s="6">
        <v>24.871745147471</v>
      </c>
      <c r="D243" s="6">
        <v>4.12036220379843</v>
      </c>
      <c r="E243" s="11">
        <f>(C243)/(E2+100)*100</f>
        <v>24.7769732248858</v>
      </c>
      <c r="F243" s="11">
        <f>(D243)/(F2+100)*100</f>
        <v>4.16861390980442</v>
      </c>
      <c r="G243" s="6">
        <f>RANK(E243,E7:E399,0)</f>
        <v>58</v>
      </c>
      <c r="H243" s="6">
        <f>RANK(F243,F7:F399,0)</f>
        <v>70</v>
      </c>
    </row>
    <row r="244" ht="23.2" customHeight="1" spans="1:8">
      <c r="A244" s="6" t="s">
        <v>538</v>
      </c>
      <c r="B244" s="6" t="s">
        <v>539</v>
      </c>
      <c r="C244" s="6">
        <v>-2.38022616102394</v>
      </c>
      <c r="D244" s="6">
        <v>0.268034299107706</v>
      </c>
      <c r="E244" s="11">
        <f>(C244)/(E2+100)*100</f>
        <v>-2.37115648745941</v>
      </c>
      <c r="F244" s="11">
        <f>(D244)/(F2+100)*100</f>
        <v>0.271173128065059</v>
      </c>
      <c r="G244" s="6">
        <f>RANK(E244,E7:E399,0)</f>
        <v>262</v>
      </c>
      <c r="H244" s="6">
        <f>RANK(F244,F7:F399,0)</f>
        <v>220</v>
      </c>
    </row>
    <row r="245" ht="23.2" customHeight="1" spans="1:8">
      <c r="A245" s="6" t="s">
        <v>540</v>
      </c>
      <c r="B245" s="6" t="s">
        <v>541</v>
      </c>
      <c r="C245" s="6">
        <v>12.6290537193695</v>
      </c>
      <c r="D245" s="6">
        <v>0.204792312943403</v>
      </c>
      <c r="E245" s="11">
        <f>(C245)/(E2+100)*100</f>
        <v>12.5809316557861</v>
      </c>
      <c r="F245" s="11">
        <f>(D245)/(F2+100)*100</f>
        <v>0.207190543484233</v>
      </c>
      <c r="G245" s="6">
        <f>RANK(E245,E7:E399,0)</f>
        <v>120</v>
      </c>
      <c r="H245" s="6">
        <f>RANK(F245,F7:F399,0)</f>
        <v>227</v>
      </c>
    </row>
    <row r="246" ht="23.2" customHeight="1" spans="1:8">
      <c r="A246" s="6" t="s">
        <v>542</v>
      </c>
      <c r="B246" s="6" t="s">
        <v>543</v>
      </c>
      <c r="C246" s="6">
        <v>29.9744661954631</v>
      </c>
      <c r="D246" s="6">
        <v>2.56587464592683</v>
      </c>
      <c r="E246" s="11">
        <f>(C246)/(E2+100)*100</f>
        <v>29.8602507363964</v>
      </c>
      <c r="F246" s="11">
        <f>(D246)/(F2+100)*100</f>
        <v>2.5959224482655</v>
      </c>
      <c r="G246" s="6">
        <f>RANK(E246,E7:E399,0)</f>
        <v>48</v>
      </c>
      <c r="H246" s="6">
        <f>RANK(F246,F7:F399,0)</f>
        <v>134</v>
      </c>
    </row>
    <row r="247" ht="23.2" customHeight="1" spans="1:8">
      <c r="A247" s="6" t="s">
        <v>544</v>
      </c>
      <c r="B247" s="6" t="s">
        <v>545</v>
      </c>
      <c r="C247" s="6">
        <v>-1.09535516726666</v>
      </c>
      <c r="D247" s="6">
        <v>1.46716059947529</v>
      </c>
      <c r="E247" s="11">
        <f>(C247)/(E2+100)*100</f>
        <v>-1.09118139841772</v>
      </c>
      <c r="F247" s="11">
        <f>(D247)/(F2+100)*100</f>
        <v>1.48434185646386</v>
      </c>
      <c r="G247" s="6">
        <f>RANK(E247,E7:E399,0)</f>
        <v>251</v>
      </c>
      <c r="H247" s="6">
        <f>RANK(F247,F7:F399,0)</f>
        <v>179</v>
      </c>
    </row>
    <row r="248" ht="23.2" customHeight="1" spans="1:8">
      <c r="A248" s="6" t="s">
        <v>546</v>
      </c>
      <c r="B248" s="6" t="s">
        <v>547</v>
      </c>
      <c r="C248" s="6">
        <v>0.924654023577651</v>
      </c>
      <c r="D248" s="6">
        <v>4.65600816395952</v>
      </c>
      <c r="E248" s="11">
        <f>(C248)/(E2+100)*100</f>
        <v>0.921130698655294</v>
      </c>
      <c r="F248" s="11">
        <f>(D248)/(F2+100)*100</f>
        <v>4.7105325785563</v>
      </c>
      <c r="G248" s="6">
        <f>RANK(E248,E7:E399,0)</f>
        <v>227</v>
      </c>
      <c r="H248" s="6">
        <f>RANK(F248,F7:F399,0)</f>
        <v>44</v>
      </c>
    </row>
    <row r="249" ht="23.2" customHeight="1" spans="1:8">
      <c r="A249" s="6" t="s">
        <v>548</v>
      </c>
      <c r="B249" s="6" t="s">
        <v>549</v>
      </c>
      <c r="C249" s="6">
        <v>3.7411949904851</v>
      </c>
      <c r="D249" s="6">
        <v>0.87775388013718</v>
      </c>
      <c r="E249" s="11">
        <f>(C249)/(E2+100)*100</f>
        <v>3.72693944709995</v>
      </c>
      <c r="F249" s="11">
        <f>(D249)/(F2+100)*100</f>
        <v>0.888032860497438</v>
      </c>
      <c r="G249" s="6">
        <f>RANK(E249,E7:E399,0)</f>
        <v>204</v>
      </c>
      <c r="H249" s="6">
        <f>RANK(F249,F7:F399,0)</f>
        <v>197</v>
      </c>
    </row>
    <row r="250" ht="23.2" customHeight="1" spans="1:8">
      <c r="A250" s="6" t="s">
        <v>550</v>
      </c>
      <c r="B250" s="6" t="s">
        <v>551</v>
      </c>
      <c r="C250" s="6">
        <v>-2.74380354519263</v>
      </c>
      <c r="D250" s="6">
        <v>3.43770927613288</v>
      </c>
      <c r="E250" s="11">
        <f>(C250)/(E2+100)*100</f>
        <v>-2.73334848722898</v>
      </c>
      <c r="F250" s="11">
        <f>(D250)/(F2+100)*100</f>
        <v>3.47796674116183</v>
      </c>
      <c r="G250" s="6">
        <f>RANK(E250,E7:E399,0)</f>
        <v>263</v>
      </c>
      <c r="H250" s="6">
        <f>RANK(F250,F7:F399,0)</f>
        <v>106</v>
      </c>
    </row>
    <row r="251" ht="23.2" customHeight="1" spans="1:8">
      <c r="A251" s="6" t="s">
        <v>552</v>
      </c>
      <c r="B251" s="6" t="s">
        <v>553</v>
      </c>
      <c r="C251" s="6">
        <v>-3.80189066995479</v>
      </c>
      <c r="D251" s="6">
        <v>-0.155402523005665</v>
      </c>
      <c r="E251" s="11">
        <f>(C251)/(E2+100)*100</f>
        <v>-3.78740385022767</v>
      </c>
      <c r="F251" s="11">
        <f>(D251)/(F2+100)*100</f>
        <v>-0.157222371961115</v>
      </c>
      <c r="G251" s="6">
        <f>RANK(E251,E7:E399,0)</f>
        <v>271</v>
      </c>
      <c r="H251" s="6">
        <f>RANK(F251,F7:F399,0)</f>
        <v>239</v>
      </c>
    </row>
    <row r="252" ht="23.2" customHeight="1" spans="1:8">
      <c r="A252" s="6" t="s">
        <v>554</v>
      </c>
      <c r="B252" s="6" t="s">
        <v>555</v>
      </c>
      <c r="C252" s="6">
        <v>-1.2856716486443</v>
      </c>
      <c r="D252" s="6">
        <v>3.77727360494305</v>
      </c>
      <c r="E252" s="11">
        <f>(C252)/(E2+100)*100</f>
        <v>-1.28077269309322</v>
      </c>
      <c r="F252" s="11">
        <f>(D252)/(F2+100)*100</f>
        <v>3.82150755489091</v>
      </c>
      <c r="G252" s="6">
        <f>RANK(E252,E7:E399,0)</f>
        <v>252</v>
      </c>
      <c r="H252" s="6">
        <f>RANK(F252,F7:F399,0)</f>
        <v>91</v>
      </c>
    </row>
    <row r="253" ht="23.2" customHeight="1" spans="1:8">
      <c r="A253" s="6" t="s">
        <v>556</v>
      </c>
      <c r="B253" s="6" t="s">
        <v>557</v>
      </c>
      <c r="C253" s="6">
        <v>14.9894936026491</v>
      </c>
      <c r="D253" s="6">
        <v>-0.182403331009529</v>
      </c>
      <c r="E253" s="11">
        <f>(C253)/(E2+100)*100</f>
        <v>14.9323772596311</v>
      </c>
      <c r="F253" s="11">
        <f>(D253)/(F2+100)*100</f>
        <v>-0.184539374266666</v>
      </c>
      <c r="G253" s="6">
        <f>RANK(E253,E7:E399,0)</f>
        <v>103</v>
      </c>
      <c r="H253" s="6">
        <f>RANK(F253,F7:F399,0)</f>
        <v>242</v>
      </c>
    </row>
    <row r="254" ht="23.2" customHeight="1" spans="1:8">
      <c r="A254" s="6" t="s">
        <v>558</v>
      </c>
      <c r="B254" s="6" t="s">
        <v>559</v>
      </c>
      <c r="C254" s="6">
        <v>3.74004734237143</v>
      </c>
      <c r="D254" s="6">
        <v>0.582810565701814</v>
      </c>
      <c r="E254" s="11">
        <f>(C254)/(E2+100)*100</f>
        <v>3.72579617201348</v>
      </c>
      <c r="F254" s="11">
        <f>(D254)/(F2+100)*100</f>
        <v>0.589635597745721</v>
      </c>
      <c r="G254" s="6">
        <f>RANK(E254,E7:E399,0)</f>
        <v>205</v>
      </c>
      <c r="H254" s="6">
        <f>RANK(F254,F7:F399,0)</f>
        <v>210</v>
      </c>
    </row>
    <row r="255" ht="23.2" customHeight="1" spans="1:8">
      <c r="A255" s="6" t="s">
        <v>560</v>
      </c>
      <c r="B255" s="6" t="s">
        <v>561</v>
      </c>
      <c r="C255" s="6">
        <v>-1.72492511219252</v>
      </c>
      <c r="D255" s="6">
        <v>-0.67528024130014</v>
      </c>
      <c r="E255" s="11">
        <f>(C255)/(E2+100)*100</f>
        <v>-1.71835241420817</v>
      </c>
      <c r="F255" s="11">
        <f>(D255)/(F2+100)*100</f>
        <v>-0.683188144067723</v>
      </c>
      <c r="G255" s="6">
        <f>RANK(E255,E7:E399,0)</f>
        <v>257</v>
      </c>
      <c r="H255" s="6">
        <f>RANK(F255,F7:F399,0)</f>
        <v>260</v>
      </c>
    </row>
    <row r="256" ht="23.2" customHeight="1" spans="1:8">
      <c r="A256" s="6" t="s">
        <v>562</v>
      </c>
      <c r="B256" s="6" t="s">
        <v>563</v>
      </c>
      <c r="C256" s="6">
        <v>14.2456718878813</v>
      </c>
      <c r="D256" s="6">
        <v>1.9490328402715</v>
      </c>
      <c r="E256" s="11">
        <f>(C256)/(E2+100)*100</f>
        <v>14.1913898218128</v>
      </c>
      <c r="F256" s="11">
        <f>(D256)/(F2+100)*100</f>
        <v>1.97185708604244</v>
      </c>
      <c r="G256" s="6">
        <f>RANK(E256,E7:E399,0)</f>
        <v>108</v>
      </c>
      <c r="H256" s="6">
        <f>RANK(F256,F7:F399,0)</f>
        <v>159</v>
      </c>
    </row>
    <row r="257" ht="23.2" customHeight="1" spans="1:8">
      <c r="A257" s="6" t="s">
        <v>564</v>
      </c>
      <c r="B257" s="6" t="s">
        <v>565</v>
      </c>
      <c r="C257" s="6">
        <v>0.115912671618273</v>
      </c>
      <c r="D257" s="6">
        <v>3.3444077877422</v>
      </c>
      <c r="E257" s="11">
        <f>(C257)/(E2+100)*100</f>
        <v>0.11547099506216</v>
      </c>
      <c r="F257" s="11">
        <f>(D257)/(F2+100)*100</f>
        <v>3.3835726410625</v>
      </c>
      <c r="G257" s="6">
        <f>RANK(E257,E7:E399,0)</f>
        <v>236</v>
      </c>
      <c r="H257" s="6">
        <f>RANK(F257,F7:F399,0)</f>
        <v>109</v>
      </c>
    </row>
    <row r="258" ht="23.2" customHeight="1" spans="1:8">
      <c r="A258" s="6" t="s">
        <v>566</v>
      </c>
      <c r="B258" s="6" t="s">
        <v>567</v>
      </c>
      <c r="C258" s="6">
        <v>12.3138590624935</v>
      </c>
      <c r="D258" s="6">
        <v>4.13032176073016</v>
      </c>
      <c r="E258" s="11">
        <f>(C258)/(E2+100)*100</f>
        <v>12.2669380245496</v>
      </c>
      <c r="F258" s="11">
        <f>(D258)/(F2+100)*100</f>
        <v>4.17869009862171</v>
      </c>
      <c r="G258" s="6">
        <f>RANK(E258,E7:E399,0)</f>
        <v>124</v>
      </c>
      <c r="H258" s="6">
        <f>RANK(F258,F7:F399,0)</f>
        <v>68</v>
      </c>
    </row>
    <row r="259" ht="23.2" customHeight="1" spans="1:8">
      <c r="A259" s="6" t="s">
        <v>568</v>
      </c>
      <c r="B259" s="6" t="s">
        <v>569</v>
      </c>
      <c r="C259" s="6">
        <v>25.6568127187619</v>
      </c>
      <c r="D259" s="6">
        <v>4.0516120020603</v>
      </c>
      <c r="E259" s="11">
        <f>(C259)/(E2+100)*100</f>
        <v>25.5590493549791</v>
      </c>
      <c r="F259" s="11">
        <f>(D259)/(F2+100)*100</f>
        <v>4.09905860541801</v>
      </c>
      <c r="G259" s="6">
        <f>RANK(E259,E7:E399,0)</f>
        <v>56</v>
      </c>
      <c r="H259" s="6">
        <f>RANK(F259,F7:F399,0)</f>
        <v>73</v>
      </c>
    </row>
    <row r="260" ht="23.2" customHeight="1" spans="1:8">
      <c r="A260" s="6" t="s">
        <v>570</v>
      </c>
      <c r="B260" s="6" t="s">
        <v>571</v>
      </c>
      <c r="C260" s="6">
        <v>40.806214377643</v>
      </c>
      <c r="D260" s="6">
        <v>-2.00821455075875</v>
      </c>
      <c r="E260" s="11">
        <f>(C260)/(E2+100)*100</f>
        <v>40.6507253531671</v>
      </c>
      <c r="F260" s="11">
        <f>(D260)/(F2+100)*100</f>
        <v>-2.03173184688646</v>
      </c>
      <c r="G260" s="6">
        <f>RANK(E260,E7:E399,0)</f>
        <v>29</v>
      </c>
      <c r="H260" s="6">
        <f>RANK(F260,F7:F399,0)</f>
        <v>280</v>
      </c>
    </row>
    <row r="261" ht="23.2" customHeight="1" spans="1:8">
      <c r="A261" s="6" t="s">
        <v>572</v>
      </c>
      <c r="B261" s="6" t="s">
        <v>573</v>
      </c>
      <c r="C261" s="6">
        <v>114.319250675511</v>
      </c>
      <c r="D261" s="6">
        <v>2.04648859915304</v>
      </c>
      <c r="E261" s="11">
        <f>(C261)/(E2+100)*100</f>
        <v>113.883645730591</v>
      </c>
      <c r="F261" s="11">
        <f>(D261)/(F2+100)*100</f>
        <v>2.07045410542332</v>
      </c>
      <c r="G261" s="6">
        <f>RANK(E261,E7:E399,0)</f>
        <v>3</v>
      </c>
      <c r="H261" s="6">
        <f>RANK(F261,F7:F399,0)</f>
        <v>156</v>
      </c>
    </row>
    <row r="262" ht="23.2" customHeight="1" spans="1:8">
      <c r="A262" s="6" t="s">
        <v>574</v>
      </c>
      <c r="B262" s="6" t="s">
        <v>575</v>
      </c>
      <c r="C262" s="6">
        <v>34.6168502253822</v>
      </c>
      <c r="D262" s="6">
        <v>6.20321012457748</v>
      </c>
      <c r="E262" s="11">
        <f>(C262)/(E2+100)*100</f>
        <v>34.4849453095731</v>
      </c>
      <c r="F262" s="11">
        <f>(D262)/(F2+100)*100</f>
        <v>6.27585312449349</v>
      </c>
      <c r="G262" s="6">
        <f>RANK(E262,E7:E399,0)</f>
        <v>37</v>
      </c>
      <c r="H262" s="6">
        <f>RANK(F262,F7:F399,0)</f>
        <v>13</v>
      </c>
    </row>
    <row r="263" ht="23.2" customHeight="1" spans="1:8">
      <c r="A263" s="6" t="s">
        <v>576</v>
      </c>
      <c r="B263" s="6" t="s">
        <v>577</v>
      </c>
      <c r="C263" s="6">
        <v>22.185836624917</v>
      </c>
      <c r="D263" s="6">
        <v>5.49029894974108</v>
      </c>
      <c r="E263" s="11">
        <f>(C263)/(E2+100)*100</f>
        <v>22.1012991556467</v>
      </c>
      <c r="F263" s="11">
        <f>(D263)/(F2+100)*100</f>
        <v>5.55459336797539</v>
      </c>
      <c r="G263" s="6">
        <f>RANK(E263,E7:E399,0)</f>
        <v>68</v>
      </c>
      <c r="H263" s="6">
        <f>RANK(F263,F7:F399,0)</f>
        <v>24</v>
      </c>
    </row>
    <row r="264" ht="23.2" customHeight="1" spans="1:8">
      <c r="A264" s="6" t="s">
        <v>578</v>
      </c>
      <c r="B264" s="6" t="s">
        <v>579</v>
      </c>
      <c r="C264" s="6">
        <v>-2.97959368149872</v>
      </c>
      <c r="D264" s="6">
        <v>7.06759604473982</v>
      </c>
      <c r="E264" s="11">
        <f>(C264)/(E2+100)*100</f>
        <v>-2.96824016287572</v>
      </c>
      <c r="F264" s="11">
        <f>(D264)/(F2+100)*100</f>
        <v>7.1503614788576</v>
      </c>
      <c r="G264" s="6">
        <f>RANK(E264,E7:E399,0)</f>
        <v>267</v>
      </c>
      <c r="H264" s="6">
        <f>RANK(F264,F7:F399,0)</f>
        <v>7</v>
      </c>
    </row>
    <row r="265" ht="23.2" customHeight="1" spans="1:8">
      <c r="A265" s="6" t="s">
        <v>580</v>
      </c>
      <c r="B265" s="6" t="s">
        <v>581</v>
      </c>
      <c r="C265" s="6">
        <v>9.57310138578829</v>
      </c>
      <c r="D265" s="6">
        <v>3.22609446147436</v>
      </c>
      <c r="E265" s="11">
        <f>(C265)/(E2+100)*100</f>
        <v>9.53662379975424</v>
      </c>
      <c r="F265" s="11">
        <f>(D265)/(F2+100)*100</f>
        <v>3.26387380071767</v>
      </c>
      <c r="G265" s="6">
        <f>RANK(E265,E7:E399,0)</f>
        <v>147</v>
      </c>
      <c r="H265" s="6">
        <f>RANK(F265,F7:F399,0)</f>
        <v>117</v>
      </c>
    </row>
    <row r="266" ht="23.2" customHeight="1" spans="1:8">
      <c r="A266" s="6" t="s">
        <v>582</v>
      </c>
      <c r="B266" s="6" t="s">
        <v>583</v>
      </c>
      <c r="C266" s="6">
        <v>31.3070422535211</v>
      </c>
      <c r="D266" s="6">
        <v>5.96499204364627</v>
      </c>
      <c r="E266" s="11">
        <f>(C266)/(E2+100)*100</f>
        <v>31.1877491131633</v>
      </c>
      <c r="F266" s="11">
        <f>(D266)/(F2+100)*100</f>
        <v>6.03484537890712</v>
      </c>
      <c r="G266" s="6">
        <f>RANK(E266,E7:E399,0)</f>
        <v>43</v>
      </c>
      <c r="H266" s="6">
        <f>RANK(F266,F7:F399,0)</f>
        <v>16</v>
      </c>
    </row>
    <row r="267" ht="23.2" customHeight="1" spans="1:8">
      <c r="A267" s="6" t="s">
        <v>584</v>
      </c>
      <c r="B267" s="6" t="s">
        <v>585</v>
      </c>
      <c r="C267" s="6">
        <v>-2.90353865077112</v>
      </c>
      <c r="D267" s="6">
        <v>2.65076209410206</v>
      </c>
      <c r="E267" s="11">
        <f>(C267)/(E2+100)*100</f>
        <v>-2.892474934148</v>
      </c>
      <c r="F267" s="11">
        <f>(D267)/(F2+100)*100</f>
        <v>2.681803975114</v>
      </c>
      <c r="G267" s="6">
        <f>RANK(E267,E7:E399,0)</f>
        <v>265</v>
      </c>
      <c r="H267" s="6">
        <f>RANK(F267,F7:F399,0)</f>
        <v>131</v>
      </c>
    </row>
    <row r="268" ht="23.2" customHeight="1" spans="1:8">
      <c r="A268" s="6" t="s">
        <v>586</v>
      </c>
      <c r="B268" s="6" t="s">
        <v>587</v>
      </c>
      <c r="C268" s="6">
        <v>42.3536316947909</v>
      </c>
      <c r="D268" s="6">
        <v>1.34550696780394</v>
      </c>
      <c r="E268" s="11">
        <f>(C268)/(E2+100)*100</f>
        <v>42.1922463524926</v>
      </c>
      <c r="F268" s="11">
        <f>(D268)/(F2+100)*100</f>
        <v>1.36126359390337</v>
      </c>
      <c r="G268" s="6">
        <f>RANK(E268,E7:E399,0)</f>
        <v>25</v>
      </c>
      <c r="H268" s="6">
        <f>RANK(F268,F7:F399,0)</f>
        <v>184</v>
      </c>
    </row>
    <row r="269" ht="23.2" customHeight="1" spans="1:8">
      <c r="A269" s="6" t="s">
        <v>588</v>
      </c>
      <c r="B269" s="6" t="s">
        <v>589</v>
      </c>
      <c r="C269" s="6">
        <v>2.68192796387694</v>
      </c>
      <c r="D269" s="6">
        <v>4.58964842287659</v>
      </c>
      <c r="E269" s="11">
        <f>(C269)/(E2+100)*100</f>
        <v>2.67170867818289</v>
      </c>
      <c r="F269" s="11">
        <f>(D269)/(F2+100)*100</f>
        <v>4.6433957284332</v>
      </c>
      <c r="G269" s="6">
        <f>RANK(E269,E7:E399,0)</f>
        <v>215</v>
      </c>
      <c r="H269" s="6">
        <f>RANK(F269,F7:F399,0)</f>
        <v>48</v>
      </c>
    </row>
    <row r="270" ht="23.2" customHeight="1" spans="1:8">
      <c r="A270" s="6" t="s">
        <v>590</v>
      </c>
      <c r="B270" s="6" t="s">
        <v>591</v>
      </c>
      <c r="C270" s="6">
        <v>12.4703734364546</v>
      </c>
      <c r="D270" s="6">
        <v>3.58937132471982</v>
      </c>
      <c r="E270" s="11">
        <f>(C270)/(E2+100)*100</f>
        <v>12.4228560122079</v>
      </c>
      <c r="F270" s="11">
        <f>(D270)/(F2+100)*100</f>
        <v>3.63140483569296</v>
      </c>
      <c r="G270" s="6">
        <f>RANK(E270,E7:E399,0)</f>
        <v>122</v>
      </c>
      <c r="H270" s="6">
        <f>RANK(F270,F7:F399,0)</f>
        <v>100</v>
      </c>
    </row>
    <row r="271" ht="23.2" customHeight="1" spans="1:8">
      <c r="A271" s="6" t="s">
        <v>592</v>
      </c>
      <c r="B271" s="6" t="s">
        <v>593</v>
      </c>
      <c r="C271" s="6">
        <v>68.5808789128377</v>
      </c>
      <c r="D271" s="6">
        <v>-4.33260474937946</v>
      </c>
      <c r="E271" s="11">
        <f>(C271)/(E2+100)*100</f>
        <v>68.319556608809</v>
      </c>
      <c r="F271" s="11">
        <f>(D271)/(F2+100)*100</f>
        <v>-4.3833419322452</v>
      </c>
      <c r="G271" s="6">
        <f>RANK(E271,E7:E399,0)</f>
        <v>8</v>
      </c>
      <c r="H271" s="6">
        <f>RANK(F271,F7:F399,0)</f>
        <v>294</v>
      </c>
    </row>
    <row r="272" ht="23.2" customHeight="1" spans="1:8">
      <c r="A272" s="6" t="s">
        <v>594</v>
      </c>
      <c r="B272" s="6" t="s">
        <v>595</v>
      </c>
      <c r="C272" s="6">
        <v>5.53749127094972</v>
      </c>
      <c r="D272" s="6">
        <v>1.72801851072781</v>
      </c>
      <c r="E272" s="11">
        <f>(C272)/(E2+100)*100</f>
        <v>5.51639107508751</v>
      </c>
      <c r="F272" s="11">
        <f>(D272)/(F2+100)*100</f>
        <v>1.74825455722773</v>
      </c>
      <c r="G272" s="6">
        <f>RANK(E272,E7:E399,0)</f>
        <v>188</v>
      </c>
      <c r="H272" s="6">
        <f>RANK(F272,F7:F399,0)</f>
        <v>171</v>
      </c>
    </row>
    <row r="273" ht="23.2" customHeight="1" spans="1:8">
      <c r="A273" s="6" t="s">
        <v>596</v>
      </c>
      <c r="B273" s="6" t="s">
        <v>597</v>
      </c>
      <c r="C273" s="6">
        <v>19.0431270819208</v>
      </c>
      <c r="D273" s="6">
        <v>3.64891687485029</v>
      </c>
      <c r="E273" s="11">
        <f>(C273)/(E2+100)*100</f>
        <v>18.9705646720502</v>
      </c>
      <c r="F273" s="11">
        <f>(D273)/(F2+100)*100</f>
        <v>3.6916476969424</v>
      </c>
      <c r="G273" s="6">
        <f>RANK(E273,E7:E399,0)</f>
        <v>78</v>
      </c>
      <c r="H273" s="6">
        <f>RANK(F273,F7:F399,0)</f>
        <v>99</v>
      </c>
    </row>
    <row r="274" ht="23.2" customHeight="1" spans="1:8">
      <c r="A274" s="6" t="s">
        <v>598</v>
      </c>
      <c r="B274" s="6" t="s">
        <v>599</v>
      </c>
      <c r="C274" s="6">
        <v>-0.313707915522935</v>
      </c>
      <c r="D274" s="6">
        <v>1.92917941139408</v>
      </c>
      <c r="E274" s="11">
        <f>(C274)/(E2+100)*100</f>
        <v>-0.31251255500006</v>
      </c>
      <c r="F274" s="11">
        <f>(D274)/(F2+100)*100</f>
        <v>1.95177116260118</v>
      </c>
      <c r="G274" s="6">
        <f>RANK(E274,E7:E399,0)</f>
        <v>238</v>
      </c>
      <c r="H274" s="6">
        <f>RANK(F274,F7:F399,0)</f>
        <v>161</v>
      </c>
    </row>
    <row r="275" ht="23.2" customHeight="1" spans="1:8">
      <c r="A275" s="6" t="s">
        <v>600</v>
      </c>
      <c r="B275" s="6" t="s">
        <v>601</v>
      </c>
      <c r="C275" s="6">
        <v>-17.7319967888216</v>
      </c>
      <c r="D275" s="6">
        <v>5.0347655059697</v>
      </c>
      <c r="E275" s="11">
        <f>(C275)/(E2+100)*100</f>
        <v>-17.6644303427606</v>
      </c>
      <c r="F275" s="11">
        <f>(D275)/(F2+100)*100</f>
        <v>5.09372537721091</v>
      </c>
      <c r="G275" s="6">
        <f>RANK(E275,E7:E399,0)</f>
        <v>296</v>
      </c>
      <c r="H275" s="6">
        <f>RANK(F275,F7:F399,0)</f>
        <v>30</v>
      </c>
    </row>
    <row r="276" ht="23.2" customHeight="1" spans="1:8">
      <c r="A276" s="6" t="s">
        <v>602</v>
      </c>
      <c r="B276" s="6" t="s">
        <v>603</v>
      </c>
      <c r="C276" s="6">
        <v>41.6661038372104</v>
      </c>
      <c r="D276" s="6">
        <v>-1.17983577870507</v>
      </c>
      <c r="E276" s="11">
        <f>(C276)/(E2+100)*100</f>
        <v>41.507338268334</v>
      </c>
      <c r="F276" s="11">
        <f>(D276)/(F2+100)*100</f>
        <v>-1.19365230412532</v>
      </c>
      <c r="G276" s="6">
        <f>RANK(E276,E7:E399,0)</f>
        <v>26</v>
      </c>
      <c r="H276" s="6">
        <f>RANK(F276,F7:F399,0)</f>
        <v>269</v>
      </c>
    </row>
    <row r="277" ht="23.2" customHeight="1" spans="1:8">
      <c r="A277" s="6" t="s">
        <v>604</v>
      </c>
      <c r="B277" s="6" t="s">
        <v>605</v>
      </c>
      <c r="C277" s="6">
        <v>76.820403611882</v>
      </c>
      <c r="D277" s="6">
        <v>0.559780665156743</v>
      </c>
      <c r="E277" s="11">
        <f>(C277)/(E2+100)*100</f>
        <v>76.527685215931</v>
      </c>
      <c r="F277" s="11">
        <f>(D277)/(F2+100)*100</f>
        <v>0.566336004407762</v>
      </c>
      <c r="G277" s="6">
        <f>RANK(E277,E7:E399,0)</f>
        <v>5</v>
      </c>
      <c r="H277" s="6">
        <f>RANK(F277,F7:F399,0)</f>
        <v>212</v>
      </c>
    </row>
    <row r="278" ht="23.2" customHeight="1" spans="1:8">
      <c r="A278" s="6" t="s">
        <v>606</v>
      </c>
      <c r="B278" s="6" t="s">
        <v>607</v>
      </c>
      <c r="C278" s="6">
        <v>28.9761189180408</v>
      </c>
      <c r="D278" s="6">
        <v>5.52874031120452</v>
      </c>
      <c r="E278" s="11">
        <f>(C278)/(E2+100)*100</f>
        <v>28.8657075865223</v>
      </c>
      <c r="F278" s="11">
        <f>(D278)/(F2+100)*100</f>
        <v>5.5934848989094</v>
      </c>
      <c r="G278" s="6">
        <f>RANK(E278,E7:E399,0)</f>
        <v>51</v>
      </c>
      <c r="H278" s="6">
        <f>RANK(F278,F7:F399,0)</f>
        <v>22</v>
      </c>
    </row>
    <row r="279" ht="23.2" customHeight="1" spans="1:8">
      <c r="A279" s="6" t="s">
        <v>608</v>
      </c>
      <c r="B279" s="6" t="s">
        <v>609</v>
      </c>
      <c r="C279" s="6">
        <v>-2.07359589303501</v>
      </c>
      <c r="D279" s="6">
        <v>4.13195363901167</v>
      </c>
      <c r="E279" s="11">
        <f>(C279)/(E2+100)*100</f>
        <v>-2.06569461114737</v>
      </c>
      <c r="F279" s="11">
        <f>(D279)/(F2+100)*100</f>
        <v>4.18034108709479</v>
      </c>
      <c r="G279" s="6">
        <f>RANK(E279,E7:E399,0)</f>
        <v>260</v>
      </c>
      <c r="H279" s="6">
        <f>RANK(F279,F7:F399,0)</f>
        <v>67</v>
      </c>
    </row>
    <row r="280" ht="23.2" customHeight="1" spans="1:8">
      <c r="A280" s="6" t="s">
        <v>610</v>
      </c>
      <c r="B280" s="6" t="s">
        <v>611</v>
      </c>
      <c r="C280" s="6">
        <v>-0.610590270792263</v>
      </c>
      <c r="D280" s="6">
        <v>5.3481751591338</v>
      </c>
      <c r="E280" s="11">
        <f>(C280)/(E2+100)*100</f>
        <v>-0.608263662284027</v>
      </c>
      <c r="F280" s="11">
        <f>(D280)/(F2+100)*100</f>
        <v>5.41080522966719</v>
      </c>
      <c r="G280" s="6">
        <f>RANK(E280,E7:E399,0)</f>
        <v>242</v>
      </c>
      <c r="H280" s="6">
        <f>RANK(F280,F7:F399,0)</f>
        <v>26</v>
      </c>
    </row>
    <row r="281" ht="23.2" customHeight="1" spans="1:8">
      <c r="A281" s="6" t="s">
        <v>612</v>
      </c>
      <c r="B281" s="6" t="s">
        <v>613</v>
      </c>
      <c r="C281" s="6">
        <v>-4.0309755928922</v>
      </c>
      <c r="D281" s="6">
        <v>6.70473889407502</v>
      </c>
      <c r="E281" s="11">
        <f>(C281)/(E2+100)*100</f>
        <v>-4.01561586221921</v>
      </c>
      <c r="F281" s="11">
        <f>(D281)/(F2+100)*100</f>
        <v>6.78325507152795</v>
      </c>
      <c r="G281" s="6">
        <f>RANK(E281,E7:E399,0)</f>
        <v>273</v>
      </c>
      <c r="H281" s="6">
        <f>RANK(F281,F7:F399,0)</f>
        <v>8</v>
      </c>
    </row>
    <row r="282" ht="23.2" customHeight="1" spans="1:8">
      <c r="A282" s="6" t="s">
        <v>614</v>
      </c>
      <c r="B282" s="6" t="s">
        <v>615</v>
      </c>
      <c r="C282" s="6">
        <v>46.1646610036181</v>
      </c>
      <c r="D282" s="6">
        <v>0.991800661653327</v>
      </c>
      <c r="E282" s="11">
        <f>(C282)/(E2+100)*100</f>
        <v>45.9887540194935</v>
      </c>
      <c r="F282" s="11">
        <f>(D282)/(F2+100)*100</f>
        <v>1.00341519250659</v>
      </c>
      <c r="G282" s="6">
        <f>RANK(E282,E7:E399,0)</f>
        <v>18</v>
      </c>
      <c r="H282" s="6">
        <f>RANK(F282,F7:F399,0)</f>
        <v>194</v>
      </c>
    </row>
    <row r="283" ht="23.2" customHeight="1" spans="1:8">
      <c r="A283" s="6" t="s">
        <v>616</v>
      </c>
      <c r="B283" s="6" t="s">
        <v>617</v>
      </c>
      <c r="C283" s="6">
        <v>6.86209594895565</v>
      </c>
      <c r="D283" s="6">
        <v>-0.48766816143498</v>
      </c>
      <c r="E283" s="11">
        <f>(C283)/(E2+100)*100</f>
        <v>6.83594844614913</v>
      </c>
      <c r="F283" s="11">
        <f>(D283)/(F2+100)*100</f>
        <v>-0.493379023633538</v>
      </c>
      <c r="G283" s="6">
        <f>RANK(E283,E7:E399,0)</f>
        <v>172</v>
      </c>
      <c r="H283" s="6">
        <f>RANK(F283,F7:F399,0)</f>
        <v>254</v>
      </c>
    </row>
    <row r="284" ht="23.2" customHeight="1" spans="1:8">
      <c r="A284" s="6" t="s">
        <v>618</v>
      </c>
      <c r="B284" s="6" t="s">
        <v>619</v>
      </c>
      <c r="C284" s="6">
        <v>37.7313697086754</v>
      </c>
      <c r="D284" s="6">
        <v>4.03160854038448</v>
      </c>
      <c r="E284" s="11">
        <f>(C284)/(E2+100)*100</f>
        <v>37.5875971495782</v>
      </c>
      <c r="F284" s="11">
        <f>(D284)/(F2+100)*100</f>
        <v>4.07882089221183</v>
      </c>
      <c r="G284" s="6">
        <f>RANK(E284,E7:E399,0)</f>
        <v>33</v>
      </c>
      <c r="H284" s="6">
        <f>RANK(F284,F7:F399,0)</f>
        <v>75</v>
      </c>
    </row>
    <row r="285" ht="23.2" customHeight="1" spans="1:8">
      <c r="A285" s="6" t="s">
        <v>620</v>
      </c>
      <c r="B285" s="6" t="s">
        <v>621</v>
      </c>
      <c r="C285" s="6">
        <v>38.6434293913667</v>
      </c>
      <c r="D285" s="6">
        <v>3.7863360708931</v>
      </c>
      <c r="E285" s="11">
        <f>(C285)/(E2+100)*100</f>
        <v>38.4961814971402</v>
      </c>
      <c r="F285" s="11">
        <f>(D285)/(F2+100)*100</f>
        <v>3.83067614729808</v>
      </c>
      <c r="G285" s="6">
        <f>RANK(E285,E7:E399,0)</f>
        <v>32</v>
      </c>
      <c r="H285" s="6">
        <f>RANK(F285,F7:F399,0)</f>
        <v>88</v>
      </c>
    </row>
    <row r="286" ht="23.2" customHeight="1" spans="1:8">
      <c r="A286" s="6" t="s">
        <v>622</v>
      </c>
      <c r="B286" s="6" t="s">
        <v>623</v>
      </c>
      <c r="C286" s="6">
        <v>38.8238721407978</v>
      </c>
      <c r="D286" s="6">
        <v>4.53558650216719</v>
      </c>
      <c r="E286" s="11">
        <f>(C286)/(E2+100)*100</f>
        <v>38.6759366829854</v>
      </c>
      <c r="F286" s="11">
        <f>(D286)/(F2+100)*100</f>
        <v>4.58870071291923</v>
      </c>
      <c r="G286" s="6">
        <f>RANK(E286,E7:E399,0)</f>
        <v>31</v>
      </c>
      <c r="H286" s="6">
        <f>RANK(F286,F7:F399,0)</f>
        <v>51</v>
      </c>
    </row>
    <row r="287" ht="23.2" customHeight="1" spans="1:8">
      <c r="A287" s="6" t="s">
        <v>624</v>
      </c>
      <c r="B287" s="6" t="s">
        <v>625</v>
      </c>
      <c r="C287" s="6">
        <v>35.0823469367725</v>
      </c>
      <c r="D287" s="6">
        <v>-0.393706486024871</v>
      </c>
      <c r="E287" s="11">
        <f>(C287)/(E2+100)*100</f>
        <v>34.9486682805992</v>
      </c>
      <c r="F287" s="11">
        <f>(D287)/(F2+100)*100</f>
        <v>-0.398317005361935</v>
      </c>
      <c r="G287" s="6">
        <f>RANK(E287,E7:E399,0)</f>
        <v>36</v>
      </c>
      <c r="H287" s="6">
        <f>RANK(F287,F7:F399,0)</f>
        <v>249</v>
      </c>
    </row>
    <row r="288" ht="23.2" customHeight="1" spans="1:8">
      <c r="A288" s="6" t="s">
        <v>626</v>
      </c>
      <c r="B288" s="6" t="s">
        <v>627</v>
      </c>
      <c r="C288" s="6">
        <v>13.6439936876175</v>
      </c>
      <c r="D288" s="6">
        <v>-8.18872061391044</v>
      </c>
      <c r="E288" s="11">
        <f>(C288)/(E2+100)*100</f>
        <v>13.5920042712798</v>
      </c>
      <c r="F288" s="11">
        <f>(D288)/(F2+100)*100</f>
        <v>-8.28461503291645</v>
      </c>
      <c r="G288" s="6">
        <f>RANK(E288,E7:E399,0)</f>
        <v>111</v>
      </c>
      <c r="H288" s="6">
        <f>RANK(F288,F7:F399,0)</f>
        <v>299</v>
      </c>
    </row>
    <row r="289" ht="23.2" customHeight="1" spans="1:8">
      <c r="A289" s="6" t="s">
        <v>628</v>
      </c>
      <c r="B289" s="6" t="s">
        <v>629</v>
      </c>
      <c r="C289" s="6">
        <v>16.0668525245698</v>
      </c>
      <c r="D289" s="6">
        <v>-0.176800397195403</v>
      </c>
      <c r="E289" s="11">
        <f>(C289)/(E2+100)*100</f>
        <v>16.0056309860482</v>
      </c>
      <c r="F289" s="11">
        <f>(D289)/(F2+100)*100</f>
        <v>-0.178870827018138</v>
      </c>
      <c r="G289" s="6">
        <f>RANK(E289,E7:E399,0)</f>
        <v>92</v>
      </c>
      <c r="H289" s="6">
        <f>RANK(F289,F7:F399,0)</f>
        <v>240</v>
      </c>
    </row>
    <row r="290" ht="23.2" customHeight="1" spans="1:8">
      <c r="A290" s="6" t="s">
        <v>630</v>
      </c>
      <c r="B290" s="6" t="s">
        <v>631</v>
      </c>
      <c r="C290" s="6">
        <v>31.1172055998891</v>
      </c>
      <c r="D290" s="6">
        <v>-0.215496130864933</v>
      </c>
      <c r="E290" s="11">
        <f>(C290)/(E2+100)*100</f>
        <v>30.9986358178857</v>
      </c>
      <c r="F290" s="11">
        <f>(D290)/(F2+100)*100</f>
        <v>-0.218019708996568</v>
      </c>
      <c r="G290" s="6">
        <f>RANK(E290,E7:E399,0)</f>
        <v>44</v>
      </c>
      <c r="H290" s="6">
        <f>RANK(F290,F7:F399,0)</f>
        <v>244</v>
      </c>
    </row>
    <row r="291" ht="23.2" customHeight="1" spans="1:8">
      <c r="A291" s="6" t="s">
        <v>632</v>
      </c>
      <c r="B291" s="6" t="s">
        <v>633</v>
      </c>
      <c r="C291" s="6">
        <v>-12.7684964200477</v>
      </c>
      <c r="D291" s="6">
        <v>4.07872696817421</v>
      </c>
      <c r="E291" s="11">
        <f>(C291)/(E2+100)*100</f>
        <v>-12.7198430204944</v>
      </c>
      <c r="F291" s="11">
        <f>(D291)/(F2+100)*100</f>
        <v>4.12649110268782</v>
      </c>
      <c r="G291" s="6">
        <f>RANK(E291,E7:E399,0)</f>
        <v>292</v>
      </c>
      <c r="H291" s="6">
        <f>RANK(F291,F7:F399,0)</f>
        <v>71</v>
      </c>
    </row>
    <row r="292" ht="23.2" customHeight="1" spans="1:8">
      <c r="A292" s="6" t="s">
        <v>634</v>
      </c>
      <c r="B292" s="6" t="s">
        <v>635</v>
      </c>
      <c r="C292" s="6">
        <v>10.0558547376429</v>
      </c>
      <c r="D292" s="6">
        <v>3.28507952015482</v>
      </c>
      <c r="E292" s="11">
        <f>(C292)/(E2+100)*100</f>
        <v>10.0175376561083</v>
      </c>
      <c r="F292" s="11">
        <f>(D292)/(F2+100)*100</f>
        <v>3.32354960685415</v>
      </c>
      <c r="G292" s="6">
        <f>RANK(E292,E7:E399,0)</f>
        <v>141</v>
      </c>
      <c r="H292" s="6">
        <f>RANK(F292,F7:F399,0)</f>
        <v>113</v>
      </c>
    </row>
    <row r="293" ht="23.2" customHeight="1" spans="1:8">
      <c r="A293" s="6" t="s">
        <v>636</v>
      </c>
      <c r="B293" s="6" t="s">
        <v>637</v>
      </c>
      <c r="C293" s="6">
        <v>33.4138628641015</v>
      </c>
      <c r="D293" s="6">
        <v>4.48231837689006</v>
      </c>
      <c r="E293" s="11">
        <f>(C293)/(E2+100)*100</f>
        <v>33.2865418415576</v>
      </c>
      <c r="F293" s="11">
        <f>(D293)/(F2+100)*100</f>
        <v>4.53480878861832</v>
      </c>
      <c r="G293" s="6">
        <f>RANK(E293,E7:E399,0)</f>
        <v>39</v>
      </c>
      <c r="H293" s="6">
        <f>RANK(F293,F7:F399,0)</f>
        <v>52</v>
      </c>
    </row>
    <row r="294" ht="23.2" customHeight="1" spans="1:8">
      <c r="A294" s="6" t="s">
        <v>638</v>
      </c>
      <c r="B294" s="6" t="s">
        <v>639</v>
      </c>
      <c r="C294" s="6">
        <v>28.3316761577631</v>
      </c>
      <c r="D294" s="6">
        <v>2.11215266955959</v>
      </c>
      <c r="E294" s="11">
        <f>(C294)/(E2+100)*100</f>
        <v>28.2237204271294</v>
      </c>
      <c r="F294" s="11">
        <f>(D294)/(F2+100)*100</f>
        <v>2.13688713818407</v>
      </c>
      <c r="G294" s="6">
        <f>RANK(E294,E7:E399,0)</f>
        <v>52</v>
      </c>
      <c r="H294" s="6">
        <f>RANK(F294,F7:F399,0)</f>
        <v>151</v>
      </c>
    </row>
    <row r="295" ht="23.2" customHeight="1" spans="1:8">
      <c r="A295" s="6" t="s">
        <v>640</v>
      </c>
      <c r="B295" s="6" t="s">
        <v>641</v>
      </c>
      <c r="C295" s="6">
        <v>-4.73212861018031</v>
      </c>
      <c r="D295" s="6">
        <v>-0.551755728369621</v>
      </c>
      <c r="E295" s="11">
        <f>(C295)/(E2+100)*100</f>
        <v>-4.71409718843455</v>
      </c>
      <c r="F295" s="11">
        <f>(D295)/(F2+100)*100</f>
        <v>-0.558217091200264</v>
      </c>
      <c r="G295" s="6">
        <f>RANK(E295,E7:E399,0)</f>
        <v>275</v>
      </c>
      <c r="H295" s="6">
        <f>RANK(F295,F7:F399,0)</f>
        <v>255</v>
      </c>
    </row>
    <row r="296" ht="23.2" customHeight="1" spans="1:8">
      <c r="A296" s="6" t="s">
        <v>642</v>
      </c>
      <c r="B296" s="6" t="s">
        <v>643</v>
      </c>
      <c r="C296" s="6">
        <v>40.9937511375356</v>
      </c>
      <c r="D296" s="6">
        <v>-3.00365892680754</v>
      </c>
      <c r="E296" s="11">
        <f>(C296)/(E2+100)*100</f>
        <v>40.8375475182782</v>
      </c>
      <c r="F296" s="11">
        <f>(D296)/(F2+100)*100</f>
        <v>-3.03883342368671</v>
      </c>
      <c r="G296" s="6">
        <f>RANK(E296,E7:E399,0)</f>
        <v>28</v>
      </c>
      <c r="H296" s="6">
        <f>RANK(F296,F7:F399,0)</f>
        <v>289</v>
      </c>
    </row>
    <row r="297" ht="23.2" customHeight="1" spans="1:8">
      <c r="A297" s="6" t="s">
        <v>644</v>
      </c>
      <c r="B297" s="6" t="s">
        <v>645</v>
      </c>
      <c r="C297" s="6">
        <v>70.4834706248826</v>
      </c>
      <c r="D297" s="6">
        <v>2.07830041210743</v>
      </c>
      <c r="E297" s="11">
        <f>(C297)/(E2+100)*100</f>
        <v>70.2148986375938</v>
      </c>
      <c r="F297" s="11">
        <f>(D297)/(F2+100)*100</f>
        <v>2.10263845219154</v>
      </c>
      <c r="G297" s="6">
        <f>RANK(E297,E7:E399,0)</f>
        <v>6</v>
      </c>
      <c r="H297" s="6">
        <f>RANK(F297,F7:F399,0)</f>
        <v>154</v>
      </c>
    </row>
    <row r="298" ht="23.2" customHeight="1" spans="1:8">
      <c r="A298" s="6" t="s">
        <v>646</v>
      </c>
      <c r="B298" s="6" t="s">
        <v>647</v>
      </c>
      <c r="C298" s="6">
        <v>70.061081411793</v>
      </c>
      <c r="D298" s="6">
        <v>1.78225191641605</v>
      </c>
      <c r="E298" s="11">
        <f>(C298)/(E2+100)*100</f>
        <v>69.7941189069738</v>
      </c>
      <c r="F298" s="11">
        <f>(D298)/(F2+100)*100</f>
        <v>1.80312306590389</v>
      </c>
      <c r="G298" s="6">
        <f>RANK(E298,E7:E399,0)</f>
        <v>7</v>
      </c>
      <c r="H298" s="6">
        <f>RANK(F298,F7:F399,0)</f>
        <v>167</v>
      </c>
    </row>
    <row r="299" ht="23.2" customHeight="1" spans="1:8">
      <c r="A299" s="6" t="s">
        <v>648</v>
      </c>
      <c r="B299" s="6" t="s">
        <v>649</v>
      </c>
      <c r="C299" s="6">
        <v>2.795230329118</v>
      </c>
      <c r="D299" s="6">
        <v>0.45854780132208</v>
      </c>
      <c r="E299" s="11">
        <f>(C299)/(E2+100)*100</f>
        <v>2.78457931324484</v>
      </c>
      <c r="F299" s="11">
        <f>(D299)/(F2+100)*100</f>
        <v>0.463917648098823</v>
      </c>
      <c r="G299" s="6">
        <f>RANK(E299,E7:E399,0)</f>
        <v>213</v>
      </c>
      <c r="H299" s="6">
        <f>RANK(F299,F7:F399,0)</f>
        <v>216</v>
      </c>
    </row>
    <row r="300" ht="23.2" customHeight="1" spans="1:8">
      <c r="A300" s="6" t="s">
        <v>650</v>
      </c>
      <c r="B300" s="6" t="s">
        <v>651</v>
      </c>
      <c r="C300" s="6">
        <v>-3.68148459215709</v>
      </c>
      <c r="D300" s="6">
        <v>1.17207192068561</v>
      </c>
      <c r="E300" s="11">
        <f>(C300)/(E2+100)*100</f>
        <v>-3.66745657077388</v>
      </c>
      <c r="F300" s="11">
        <f>(D300)/(F2+100)*100</f>
        <v>1.18579752706134</v>
      </c>
      <c r="G300" s="6">
        <f>RANK(E300,E7:E399,0)</f>
        <v>270</v>
      </c>
      <c r="H300" s="6">
        <f>RANK(F300,F7:F399,0)</f>
        <v>188</v>
      </c>
    </row>
    <row r="301" ht="23.2" customHeight="1" spans="1:8">
      <c r="A301" s="6" t="s">
        <v>652</v>
      </c>
      <c r="B301" s="6" t="s">
        <v>653</v>
      </c>
      <c r="C301" s="6">
        <v>-18.5192566389318</v>
      </c>
      <c r="D301" s="6">
        <v>-2.59678379988088</v>
      </c>
      <c r="E301" s="11">
        <f>(C301)/(E2+100)*100</f>
        <v>-18.4486903981588</v>
      </c>
      <c r="F301" s="11">
        <f>(D301)/(F2+100)*100</f>
        <v>-2.62719356540039</v>
      </c>
      <c r="G301" s="6">
        <f>RANK(E301,E7:E399,0)</f>
        <v>297</v>
      </c>
      <c r="H301" s="6">
        <f>RANK(F301,F7:F399,0)</f>
        <v>288</v>
      </c>
    </row>
    <row r="302" ht="23.2" customHeight="1" spans="1:8">
      <c r="A302" s="6" t="s">
        <v>654</v>
      </c>
      <c r="B302" s="6" t="s">
        <v>655</v>
      </c>
      <c r="C302" s="6">
        <v>-22.4966943142204</v>
      </c>
      <c r="D302" s="6">
        <v>3.29635118356231</v>
      </c>
      <c r="E302" s="11">
        <f>(C302)/(E2+100)*100</f>
        <v>-22.4109723450008</v>
      </c>
      <c r="F302" s="11">
        <f>(D302)/(F2+100)*100</f>
        <v>3.33495326763519</v>
      </c>
      <c r="G302" s="6">
        <f>RANK(E302,E7:E399,0)</f>
        <v>299</v>
      </c>
      <c r="H302" s="6">
        <f>RANK(F302,F7:F399,0)</f>
        <v>112</v>
      </c>
    </row>
    <row r="303" ht="23.2" customHeight="1" spans="1:8">
      <c r="A303" s="6" t="s">
        <v>656</v>
      </c>
      <c r="B303" s="6" t="s">
        <v>657</v>
      </c>
      <c r="C303" s="6">
        <v>12.8166825404782</v>
      </c>
      <c r="D303" s="6">
        <v>2.2423928548714</v>
      </c>
      <c r="E303" s="11">
        <f>(C303)/(E2+100)*100</f>
        <v>12.7678455313209</v>
      </c>
      <c r="F303" s="11">
        <f>(D303)/(F2+100)*100</f>
        <v>2.26865250764741</v>
      </c>
      <c r="G303" s="6">
        <f>RANK(E303,E7:E399,0)</f>
        <v>117</v>
      </c>
      <c r="H303" s="6">
        <f>RANK(F303,F7:F399,0)</f>
        <v>144</v>
      </c>
    </row>
    <row r="304" ht="23.2" customHeight="1" spans="1:8">
      <c r="A304" s="6" t="s">
        <v>658</v>
      </c>
      <c r="B304" s="6" t="s">
        <v>659</v>
      </c>
      <c r="C304" s="6">
        <v>-16.1832752476027</v>
      </c>
      <c r="D304" s="6">
        <v>5.28815236210735</v>
      </c>
      <c r="E304" s="11">
        <f>(C304)/(E2+100)*100</f>
        <v>-16.1216100890123</v>
      </c>
      <c r="F304" s="11">
        <f>(D304)/(F2+100)*100</f>
        <v>5.35007953269833</v>
      </c>
      <c r="G304" s="6">
        <f>RANK(E304,E7:E399,0)</f>
        <v>294</v>
      </c>
      <c r="H304" s="6">
        <f>RANK(F304,F7:F399,0)</f>
        <v>27</v>
      </c>
    </row>
    <row r="305" ht="23.2" customHeight="1" spans="1:8">
      <c r="A305" s="6" t="s">
        <v>660</v>
      </c>
      <c r="B305" s="6" t="s">
        <v>661</v>
      </c>
      <c r="C305" s="6">
        <v>-16.8276649898792</v>
      </c>
      <c r="D305" s="6">
        <v>-1.20692733440457</v>
      </c>
      <c r="E305" s="11">
        <f>(C305)/(E2+100)*100</f>
        <v>-16.7635444324251</v>
      </c>
      <c r="F305" s="11">
        <f>(D305)/(F2+100)*100</f>
        <v>-1.2210611168319</v>
      </c>
      <c r="G305" s="6">
        <f>RANK(E305,E7:E399,0)</f>
        <v>295</v>
      </c>
      <c r="H305" s="6">
        <f>RANK(F305,F7:F399,0)</f>
        <v>270</v>
      </c>
    </row>
    <row r="306" ht="23.2" customHeight="1" spans="1:8">
      <c r="A306" s="6" t="s">
        <v>662</v>
      </c>
      <c r="B306" s="6" t="s">
        <v>663</v>
      </c>
      <c r="C306" s="6">
        <v>8.43408376179305</v>
      </c>
      <c r="D306" s="6">
        <v>7.85799404170805</v>
      </c>
      <c r="E306" s="11">
        <f>(C306)/(E2+100)*100</f>
        <v>8.40194631713003</v>
      </c>
      <c r="F306" s="11">
        <f>(D306)/(F2+100)*100</f>
        <v>7.95001547078236</v>
      </c>
      <c r="G306" s="6">
        <f>RANK(E306,E7:E399,0)</f>
        <v>157</v>
      </c>
      <c r="H306" s="6">
        <f>RANK(F306,F7:F399,0)</f>
        <v>4</v>
      </c>
    </row>
  </sheetData>
  <mergeCells count="4">
    <mergeCell ref="A5:B5"/>
    <mergeCell ref="G5:H5"/>
    <mergeCell ref="E2:E3"/>
    <mergeCell ref="F2:F3"/>
  </mergeCells>
  <conditionalFormatting sqref="E22">
    <cfRule type="dataBar" priority="3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{1208cc85-c764-4065-8a89-02b944ac102f}</x14:id>
        </ext>
      </extLst>
    </cfRule>
  </conditionalFormatting>
  <conditionalFormatting sqref="F22">
    <cfRule type="dataBar" priority="3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{1ae663b2-d62d-4982-8d15-615ae4f5b3cf}</x14:id>
        </ext>
      </extLst>
    </cfRule>
  </conditionalFormatting>
  <conditionalFormatting sqref="G22">
    <cfRule type="dataBar" priority="33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{6c1b3f3e-a5b9-4c5c-9d56-ae7529ad163b}</x14:id>
        </ext>
      </extLst>
    </cfRule>
    <cfRule type="dataBar" priority="3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{b7fb3747-59cc-4b3f-ab62-4ee74bd3fb75}</x14:id>
        </ext>
      </extLst>
    </cfRule>
  </conditionalFormatting>
  <conditionalFormatting sqref="H22">
    <cfRule type="dataBar" priority="3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{e450869c-e6e3-4ad3-8709-4e88ea41c6f7}</x14:id>
        </ext>
      </extLst>
    </cfRule>
    <cfRule type="dataBar" priority="3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{47964f11-102d-41c9-86f9-8bebc81e2bef}</x14:id>
        </ext>
      </extLst>
    </cfRule>
  </conditionalFormatting>
  <conditionalFormatting sqref="E23">
    <cfRule type="dataBar" priority="3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{81423ba2-11f7-4a4d-9d8f-09a9756d03ac}</x14:id>
        </ext>
      </extLst>
    </cfRule>
    <cfRule type="dataBar" priority="3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{d9f02399-895c-468f-a497-daa9e2b2e541}</x14:id>
        </ext>
      </extLst>
    </cfRule>
  </conditionalFormatting>
  <conditionalFormatting sqref="E23:F23">
    <cfRule type="dataBar" priority="3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{62a9ee46-c7bd-4703-9da7-6b95d45d4f82}</x14:id>
        </ext>
      </extLst>
    </cfRule>
  </conditionalFormatting>
  <conditionalFormatting sqref="F23">
    <cfRule type="dataBar" priority="3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{723a1cb2-51a2-4272-b205-963140942368}</x14:id>
        </ext>
      </extLst>
    </cfRule>
    <cfRule type="dataBar" priority="3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{5ba56b43-3172-4315-97a3-45885066c902}</x14:id>
        </ext>
      </extLst>
    </cfRule>
  </conditionalFormatting>
  <conditionalFormatting sqref="G23">
    <cfRule type="dataBar" priority="3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{5a24a7a5-0e61-4999-b9dc-b44ce4a13852}</x14:id>
        </ext>
      </extLst>
    </cfRule>
    <cfRule type="dataBar" priority="3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{dc5be316-83e3-4fe6-be64-f8064c14fb69}</x14:id>
        </ext>
      </extLst>
    </cfRule>
    <cfRule type="dataBar" priority="3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{64260f1c-3589-4704-aec6-aca1cf796440}</x14:id>
        </ext>
      </extLst>
    </cfRule>
    <cfRule type="dataBar" priority="3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{bede8d8f-d4db-425e-ba75-ee81594bbab8}</x14:id>
        </ext>
      </extLst>
    </cfRule>
  </conditionalFormatting>
  <conditionalFormatting sqref="H23">
    <cfRule type="dataBar" priority="3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{4c42d7ea-39ad-4246-b285-944b6eee1a0d}</x14:id>
        </ext>
      </extLst>
    </cfRule>
    <cfRule type="dataBar" priority="3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{a37eddf1-6c86-42cc-b716-d71eb6e4d262}</x14:id>
        </ext>
      </extLst>
    </cfRule>
    <cfRule type="dataBar" priority="3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{60694a84-35d2-45d5-889e-1392d8db37a3}</x14:id>
        </ext>
      </extLst>
    </cfRule>
  </conditionalFormatting>
  <conditionalFormatting sqref="E7:E21">
    <cfRule type="dataBar" priority="3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{0ad1cf24-2876-4781-ad7f-36cb80fac445}</x14:id>
        </ext>
      </extLst>
    </cfRule>
  </conditionalFormatting>
  <conditionalFormatting sqref="E7:E34">
    <cfRule type="dataBar" priority="3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{73ee4b3a-4ddc-4891-b23e-05bca7f0657d}</x14:id>
        </ext>
      </extLst>
    </cfRule>
  </conditionalFormatting>
  <conditionalFormatting sqref="E35:E41">
    <cfRule type="dataBar" priority="2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{356accfc-8bf4-47d4-94b5-df6e8f90c943}</x14:id>
        </ext>
      </extLst>
    </cfRule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{f5059b71-e705-4a3f-9871-03ab5da958bc}</x14:id>
        </ext>
      </extLst>
    </cfRule>
  </conditionalFormatting>
  <conditionalFormatting sqref="E42:E48">
    <cfRule type="dataBar" priority="2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{7d49740c-20ae-4d19-8f08-f44c9aacc0b9}</x14:id>
        </ext>
      </extLst>
    </cfRule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{56530780-42c9-4f28-9991-19c50a8eb4cd}</x14:id>
        </ext>
      </extLst>
    </cfRule>
  </conditionalFormatting>
  <conditionalFormatting sqref="E49:E55">
    <cfRule type="dataBar" priority="2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{ead0195d-6c6a-43b0-951c-0f00b1d4574f}</x14:id>
        </ext>
      </extLst>
    </cfRule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{212b7c0d-9293-4baf-90bb-c02f5b8dc1ba}</x14:id>
        </ext>
      </extLst>
    </cfRule>
  </conditionalFormatting>
  <conditionalFormatting sqref="E56:E62">
    <cfRule type="dataBar" priority="2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{ba1bfd28-e211-47a3-a89c-48eb20a751ab}</x14:id>
        </ext>
      </extLst>
    </cfRule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{9c550504-27f6-4726-92e3-54281c5cc114}</x14:id>
        </ext>
      </extLst>
    </cfRule>
  </conditionalFormatting>
  <conditionalFormatting sqref="E63:E69">
    <cfRule type="dataBar" priority="2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{43aa722a-8020-467a-b55c-28f3c0f5f4ed}</x14:id>
        </ext>
      </extLst>
    </cfRule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{cd002d79-a793-43c5-8396-0c512d78f4c3}</x14:id>
        </ext>
      </extLst>
    </cfRule>
  </conditionalFormatting>
  <conditionalFormatting sqref="E70:E76">
    <cfRule type="dataBar" priority="2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{6ec9eec2-6b74-425c-9e7a-01190b419f8d}</x14:id>
        </ext>
      </extLst>
    </cfRule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{b7b64326-8faf-42fc-a9c1-709a5b423ff6}</x14:id>
        </ext>
      </extLst>
    </cfRule>
  </conditionalFormatting>
  <conditionalFormatting sqref="E77:E83">
    <cfRule type="dataBar" priority="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{5a505ca5-24d3-40d0-b5a2-3d543046714c}</x14:id>
        </ext>
      </extLst>
    </cfRule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{f2e41cf6-9050-45ae-9ee8-8e804c1bf689}</x14:id>
        </ext>
      </extLst>
    </cfRule>
  </conditionalFormatting>
  <conditionalFormatting sqref="E84:E90">
    <cfRule type="dataBar" priority="2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{7e8ed56c-c331-4d2e-bb6f-260abd776b0e}</x14:id>
        </ext>
      </extLst>
    </cfRule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{3938ee85-cbd1-4023-b61f-3b612ff717d6}</x14:id>
        </ext>
      </extLst>
    </cfRule>
  </conditionalFormatting>
  <conditionalFormatting sqref="E91:E97">
    <cfRule type="dataBar" priority="2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{85cdfa79-7411-42c5-8a29-0a0cd3c2150d}</x14:id>
        </ext>
      </extLst>
    </cfRule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{8fbb7133-7603-4b44-a1fe-ce701130befe}</x14:id>
        </ext>
      </extLst>
    </cfRule>
  </conditionalFormatting>
  <conditionalFormatting sqref="E98:E104">
    <cfRule type="dataBar" priority="2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{be35f8b7-5d55-4fd7-8550-6b6b1da67281}</x14:id>
        </ext>
      </extLst>
    </cfRule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{3cb435da-ff2e-41ae-8446-69fc42d2e44e}</x14:id>
        </ext>
      </extLst>
    </cfRule>
  </conditionalFormatting>
  <conditionalFormatting sqref="E105:E111">
    <cfRule type="dataBar" priority="2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{9aae345c-3535-4fe9-afd7-66d6f41c4011}</x14:id>
        </ext>
      </extLst>
    </cfRule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{60d13206-f6d3-468f-a284-830ba98e78e5}</x14:id>
        </ext>
      </extLst>
    </cfRule>
  </conditionalFormatting>
  <conditionalFormatting sqref="E112:E118">
    <cfRule type="dataBar" priority="2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{51722935-3dfb-4cd6-beb6-96c0a875bf3c}</x14:id>
        </ext>
      </extLst>
    </cfRule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{acbd5f99-3774-4603-9a60-69e06a464d65}</x14:id>
        </ext>
      </extLst>
    </cfRule>
  </conditionalFormatting>
  <conditionalFormatting sqref="E119:E125">
    <cfRule type="dataBar" priority="2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{956fbec9-3970-4469-ad99-5fdddc79a36d}</x14:id>
        </ext>
      </extLst>
    </cfRule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{39968def-cf08-44e0-befb-826da3ce4251}</x14:id>
        </ext>
      </extLst>
    </cfRule>
  </conditionalFormatting>
  <conditionalFormatting sqref="E126:E132">
    <cfRule type="dataBar" priority="2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{2bbe93cf-c533-4ea5-a106-806392c58d15}</x14:id>
        </ext>
      </extLst>
    </cfRule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{7fd56866-afdb-40be-b13f-cb4b5d56dc9f}</x14:id>
        </ext>
      </extLst>
    </cfRule>
  </conditionalFormatting>
  <conditionalFormatting sqref="E133:E139">
    <cfRule type="dataBar" priority="2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{914a6027-7421-4016-8619-251e54a0dc94}</x14:id>
        </ext>
      </extLst>
    </cfRule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{9635c60a-a629-4e86-8104-5593280dee94}</x14:id>
        </ext>
      </extLst>
    </cfRule>
  </conditionalFormatting>
  <conditionalFormatting sqref="E140:E146">
    <cfRule type="dataBar" priority="2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{24a4f8ac-0891-4199-b68b-87d545c90e64}</x14:id>
        </ext>
      </extLst>
    </cfRule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{276e1ced-1e09-424b-998e-5b8614eb7e9f}</x14:id>
        </ext>
      </extLst>
    </cfRule>
  </conditionalFormatting>
  <conditionalFormatting sqref="E147:E153">
    <cfRule type="dataBar" priority="2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{1e31fd22-80d6-421d-b63c-42970b72ce91}</x14:id>
        </ext>
      </extLst>
    </cfRule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{54194954-2224-4f86-960d-c3004984b827}</x14:id>
        </ext>
      </extLst>
    </cfRule>
  </conditionalFormatting>
  <conditionalFormatting sqref="E154:E160">
    <cfRule type="dataBar" priority="2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{a28759a4-46e8-4b5c-9551-9f39412faa34}</x14:id>
        </ext>
      </extLst>
    </cfRule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{fde39cc6-a29e-4ecb-9ba2-8dc330436bdb}</x14:id>
        </ext>
      </extLst>
    </cfRule>
  </conditionalFormatting>
  <conditionalFormatting sqref="E161:E167">
    <cfRule type="dataBar" priority="2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{272a3d68-e617-4506-959b-ee821bce618d}</x14:id>
        </ext>
      </extLst>
    </cfRule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{0191fa44-e073-47f5-9d2d-1eb790edbb45}</x14:id>
        </ext>
      </extLst>
    </cfRule>
  </conditionalFormatting>
  <conditionalFormatting sqref="E168:E174">
    <cfRule type="dataBar" priority="2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{8c21dafb-b88e-4645-8f2e-5bc21cadc107}</x14:id>
        </ext>
      </extLst>
    </cfRule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{f53f7247-3dcb-4c25-9674-4633bb179fd8}</x14:id>
        </ext>
      </extLst>
    </cfRule>
  </conditionalFormatting>
  <conditionalFormatting sqref="E175:E181">
    <cfRule type="dataBar" priority="2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{cfc72269-88e6-4934-b460-abdc1ba929e2}</x14:id>
        </ext>
      </extLst>
    </cfRule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{5fcfeb64-c497-4fd8-8d50-3669b3b2ab8e}</x14:id>
        </ext>
      </extLst>
    </cfRule>
  </conditionalFormatting>
  <conditionalFormatting sqref="E182:E188">
    <cfRule type="dataBar" priority="2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{5ce1e911-fd4f-4a0c-95db-ef90bf776b4b}</x14:id>
        </ext>
      </extLst>
    </cfRule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{62a3db79-9583-4274-81a5-8a5426914bb1}</x14:id>
        </ext>
      </extLst>
    </cfRule>
  </conditionalFormatting>
  <conditionalFormatting sqref="E189:E195">
    <cfRule type="dataBar" priority="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{f588473c-dfb3-44dc-a0c4-54a72d3ba997}</x14:id>
        </ext>
      </extLst>
    </cfRule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{2be35fef-826c-4597-8395-94b1af4366ea}</x14:id>
        </ext>
      </extLst>
    </cfRule>
  </conditionalFormatting>
  <conditionalFormatting sqref="E196:E202">
    <cfRule type="dataBar" priority="2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{b999526a-cf3c-46e6-a260-e838e62a42bb}</x14:id>
        </ext>
      </extLst>
    </cfRule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{e6cdc3e4-45da-46c4-88ae-a4f65d57307c}</x14:id>
        </ext>
      </extLst>
    </cfRule>
  </conditionalFormatting>
  <conditionalFormatting sqref="E203:E209">
    <cfRule type="dataBar" priority="2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{39359bb5-51c1-4aff-be01-90bef4d65576}</x14:id>
        </ext>
      </extLst>
    </cfRule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{47cdf847-43ab-422e-9303-0fbb26013d9c}</x14:id>
        </ext>
      </extLst>
    </cfRule>
  </conditionalFormatting>
  <conditionalFormatting sqref="E210:E216">
    <cfRule type="dataBar" priority="2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{715e7171-5884-4d1c-91a7-40c4b9b36bb0}</x14:id>
        </ext>
      </extLst>
    </cfRule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{0e12d4a4-a666-4ba0-85de-204cf7200924}</x14:id>
        </ext>
      </extLst>
    </cfRule>
  </conditionalFormatting>
  <conditionalFormatting sqref="E217:E223">
    <cfRule type="dataBar" priority="2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{d7375d6a-9586-45ca-9c70-c24ca7d77165}</x14:id>
        </ext>
      </extLst>
    </cfRule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{730d418f-0f0e-4875-8a56-b7c15c7e43fb}</x14:id>
        </ext>
      </extLst>
    </cfRule>
  </conditionalFormatting>
  <conditionalFormatting sqref="E224:E230">
    <cfRule type="dataBar" priority="2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{806d8c80-108f-41b6-8ab0-ede8dd3cb116}</x14:id>
        </ext>
      </extLst>
    </cfRule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{61102c80-7fec-41d2-9af2-b559182f8025}</x14:id>
        </ext>
      </extLst>
    </cfRule>
  </conditionalFormatting>
  <conditionalFormatting sqref="E231:E237">
    <cfRule type="dataBar" priority="2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{30c2e0c9-6608-4498-adaf-3cc39be80d90}</x14:id>
        </ext>
      </extLst>
    </cfRule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{2ac173f5-300b-4bf1-a4f8-7447073d0e95}</x14:id>
        </ext>
      </extLst>
    </cfRule>
  </conditionalFormatting>
  <conditionalFormatting sqref="E238:E244">
    <cfRule type="dataBar" priority="2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{0af66857-d2bc-43f1-90da-b18c1c07647d}</x14:id>
        </ext>
      </extLst>
    </cfRule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{79117821-655b-4f7a-985d-856c60eeff48}</x14:id>
        </ext>
      </extLst>
    </cfRule>
  </conditionalFormatting>
  <conditionalFormatting sqref="E245:E251">
    <cfRule type="dataBar" priority="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{45d9f96b-5dab-493e-899b-3bdab62ea64b}</x14:id>
        </ext>
      </extLst>
    </cfRule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{16e81fe7-aba3-48be-b6a3-1f29ed205572}</x14:id>
        </ext>
      </extLst>
    </cfRule>
  </conditionalFormatting>
  <conditionalFormatting sqref="E252:E258">
    <cfRule type="dataBar" priority="2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{902cbbc8-1f18-4b60-94e7-e6942e28ec4a}</x14:id>
        </ext>
      </extLst>
    </cfRule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{5675c724-6f99-413b-937e-ee5689961d06}</x14:id>
        </ext>
      </extLst>
    </cfRule>
  </conditionalFormatting>
  <conditionalFormatting sqref="E259:E265">
    <cfRule type="dataBar" priority="2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{0cb2ec73-f7e3-4b24-beb1-133178d752c1}</x14:id>
        </ext>
      </extLst>
    </cfRule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{afcfa221-7396-4315-8759-8b022ef74db4}</x14:id>
        </ext>
      </extLst>
    </cfRule>
  </conditionalFormatting>
  <conditionalFormatting sqref="E266:E272">
    <cfRule type="dataBar" priority="2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{99e3a9c5-c81c-427b-ae12-3fda425f3a78}</x14:id>
        </ext>
      </extLst>
    </cfRule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{e10f4935-0b9b-469f-9b14-45dd8fbbdef5}</x14:id>
        </ext>
      </extLst>
    </cfRule>
  </conditionalFormatting>
  <conditionalFormatting sqref="E273:E279">
    <cfRule type="dataBar" priority="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{9e6282bb-9ccc-4d1b-a3d8-45d1d74f0e24}</x14:id>
        </ext>
      </extLst>
    </cfRule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{d2fc14f6-6636-4fa8-a572-d25cab525e7a}</x14:id>
        </ext>
      </extLst>
    </cfRule>
  </conditionalFormatting>
  <conditionalFormatting sqref="E280:E286">
    <cfRule type="dataBar" priority="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{2bf066d3-fda9-493d-8a1c-0fd34cfe8931}</x14:id>
        </ext>
      </extLst>
    </cfRule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{22b4628f-caa1-4924-b55a-d857869f55f8}</x14:id>
        </ext>
      </extLst>
    </cfRule>
  </conditionalFormatting>
  <conditionalFormatting sqref="E287:E293">
    <cfRule type="dataBar" priority="2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{9c21a3a7-0858-49fb-a06c-e3748fd37059}</x14:id>
        </ext>
      </extLst>
    </cfRule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{1af024a9-a6a1-457c-bed6-d0a1924e025f}</x14:id>
        </ext>
      </extLst>
    </cfRule>
  </conditionalFormatting>
  <conditionalFormatting sqref="E294:E300">
    <cfRule type="dataBar" priority="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{94502765-7ea6-4c45-bf51-32eb83b66a50}</x14:id>
        </ext>
      </extLst>
    </cfRule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{575c12e9-962e-4234-9da0-90342cd296b4}</x14:id>
        </ext>
      </extLst>
    </cfRule>
  </conditionalFormatting>
  <conditionalFormatting sqref="E301:E306">
    <cfRule type="dataBar" priority="2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{7019e3ed-f24a-40c3-b469-ea40a7ea415a}</x14:id>
        </ext>
      </extLst>
    </cfRule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{460e4ac9-ed8e-4eff-a089-7baf231a727b}</x14:id>
        </ext>
      </extLst>
    </cfRule>
  </conditionalFormatting>
  <conditionalFormatting sqref="F7:F21">
    <cfRule type="dataBar" priority="3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{511b3f58-2359-452c-992f-48aac87c6856}</x14:id>
        </ext>
      </extLst>
    </cfRule>
  </conditionalFormatting>
  <conditionalFormatting sqref="F7:F34">
    <cfRule type="dataBar" priority="3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{35a0bd7c-e5f0-43dd-8e2a-b9d3e0b4dae4}</x14:id>
        </ext>
      </extLst>
    </cfRule>
  </conditionalFormatting>
  <conditionalFormatting sqref="F35:F41">
    <cfRule type="dataBar" priority="2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{e9e091e0-5d50-4992-9f83-9d691007b368}</x14:id>
        </ext>
      </extLst>
    </cfRule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{62abfb59-45e4-4dc5-9137-22a8fde41f37}</x14:id>
        </ext>
      </extLst>
    </cfRule>
  </conditionalFormatting>
  <conditionalFormatting sqref="F42:F48">
    <cfRule type="dataBar" priority="2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{d0891466-5e3a-4bff-b52b-f5feb3885ae9}</x14:id>
        </ext>
      </extLst>
    </cfRule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{4554491a-9e97-46e0-8347-53f4559e0441}</x14:id>
        </ext>
      </extLst>
    </cfRule>
  </conditionalFormatting>
  <conditionalFormatting sqref="F49:F55">
    <cfRule type="dataBar" priority="2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{4f2744d5-7585-491b-93ab-764db4a533de}</x14:id>
        </ext>
      </extLst>
    </cfRule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{d368158e-5f3c-4fe4-9431-e4fff3395af1}</x14:id>
        </ext>
      </extLst>
    </cfRule>
  </conditionalFormatting>
  <conditionalFormatting sqref="F56:F62">
    <cfRule type="dataBar" priority="2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{e95126c9-4f4f-4cef-950b-f06345e7948f}</x14:id>
        </ext>
      </extLst>
    </cfRule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{24896331-5839-441e-8897-0acc3268e561}</x14:id>
        </ext>
      </extLst>
    </cfRule>
  </conditionalFormatting>
  <conditionalFormatting sqref="F63:F69">
    <cfRule type="dataBar" priority="2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{82a8a709-38f9-41fd-8e8e-04eef222c93b}</x14:id>
        </ext>
      </extLst>
    </cfRule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{eab1b91c-a68b-4a86-900a-dfabb7f8f723}</x14:id>
        </ext>
      </extLst>
    </cfRule>
  </conditionalFormatting>
  <conditionalFormatting sqref="F70:F76">
    <cfRule type="dataBar" priority="2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{ad8a513e-496a-4530-8dc8-d3dc24451cae}</x14:id>
        </ext>
      </extLst>
    </cfRule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{3f29eab7-e63c-4144-bb26-1c6ac6f253d1}</x14:id>
        </ext>
      </extLst>
    </cfRule>
  </conditionalFormatting>
  <conditionalFormatting sqref="F77:F83">
    <cfRule type="dataBar" priority="2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{ad0bf856-8659-4397-a007-b1783f62cb83}</x14:id>
        </ext>
      </extLst>
    </cfRule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{3e721064-ad6f-417c-8d39-160de4621244}</x14:id>
        </ext>
      </extLst>
    </cfRule>
  </conditionalFormatting>
  <conditionalFormatting sqref="F84:F90">
    <cfRule type="dataBar" priority="2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{9f985133-62e7-44ed-82c5-aa2cf86cb04b}</x14:id>
        </ext>
      </extLst>
    </cfRule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{b1b3c596-2f40-4639-9fd2-e5d855a76d14}</x14:id>
        </ext>
      </extLst>
    </cfRule>
  </conditionalFormatting>
  <conditionalFormatting sqref="F91:F97">
    <cfRule type="dataBar" priority="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{ce3c78cb-9b3f-4be6-bd6c-e79e6171e8fc}</x14:id>
        </ext>
      </extLst>
    </cfRule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{7765d54c-9ea6-45ca-bc6f-69f4a5576c9a}</x14:id>
        </ext>
      </extLst>
    </cfRule>
  </conditionalFormatting>
  <conditionalFormatting sqref="F98:F104">
    <cfRule type="dataBar" priority="2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{098001f1-3626-4e9d-bf82-df5daa94e84d}</x14:id>
        </ext>
      </extLst>
    </cfRule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{ec8cc7a0-0e66-4ff8-80f9-4f7130ef7674}</x14:id>
        </ext>
      </extLst>
    </cfRule>
  </conditionalFormatting>
  <conditionalFormatting sqref="F105:F111">
    <cfRule type="dataBar" priority="2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{84dceba0-009f-4c89-8495-6b2a55aecf65}</x14:id>
        </ext>
      </extLst>
    </cfRule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{12c33108-d3c3-440c-b8c5-1a596ccf9b35}</x14:id>
        </ext>
      </extLst>
    </cfRule>
  </conditionalFormatting>
  <conditionalFormatting sqref="F112:F118">
    <cfRule type="dataBar" priority="2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{7c8aa324-c73c-4d65-bb3f-d614bfe1b9d5}</x14:id>
        </ext>
      </extLst>
    </cfRule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{539ab77a-4a49-4e3d-ab3a-7eb601cc10a3}</x14:id>
        </ext>
      </extLst>
    </cfRule>
  </conditionalFormatting>
  <conditionalFormatting sqref="F119:F125">
    <cfRule type="dataBar" priority="2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{240b29a6-3311-46b6-b81e-280e5ca7fa6d}</x14:id>
        </ext>
      </extLst>
    </cfRule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{0eac8044-7383-4042-9c0f-385f491c0e1d}</x14:id>
        </ext>
      </extLst>
    </cfRule>
  </conditionalFormatting>
  <conditionalFormatting sqref="F126:F132">
    <cfRule type="dataBar" priority="2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{be7aeb56-829b-4635-ae85-4717ee9e9cb0}</x14:id>
        </ext>
      </extLst>
    </cfRule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{31b1f3d4-21bc-4efb-8764-878a646e73a5}</x14:id>
        </ext>
      </extLst>
    </cfRule>
  </conditionalFormatting>
  <conditionalFormatting sqref="F133:F139">
    <cfRule type="dataBar" priority="2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{de3e0112-c6d4-47e0-898e-3e09abb91f08}</x14:id>
        </ext>
      </extLst>
    </cfRule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{bfb3e00c-f46a-4a8f-b51f-2fef899c08f9}</x14:id>
        </ext>
      </extLst>
    </cfRule>
  </conditionalFormatting>
  <conditionalFormatting sqref="F140:F146">
    <cfRule type="dataBar" priority="2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{a692c046-6ce5-4564-bbe6-7555e75aaf61}</x14:id>
        </ext>
      </extLst>
    </cfRule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{16d41f24-906c-420a-ae45-3c7def0faa55}</x14:id>
        </ext>
      </extLst>
    </cfRule>
  </conditionalFormatting>
  <conditionalFormatting sqref="F147:F153">
    <cfRule type="dataBar" priority="2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{385cfb05-2071-4e35-ac2b-6f1bf8bcb6b2}</x14:id>
        </ext>
      </extLst>
    </cfRule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{1f12ae33-dd22-40b6-90a2-2d2eed55c119}</x14:id>
        </ext>
      </extLst>
    </cfRule>
  </conditionalFormatting>
  <conditionalFormatting sqref="F154:F160">
    <cfRule type="dataBar" priority="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{b65a2e56-cde8-426a-a0b9-9e586a3b0751}</x14:id>
        </ext>
      </extLst>
    </cfRule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{065f7acb-4ae1-4825-b24e-1ba5d818b634}</x14:id>
        </ext>
      </extLst>
    </cfRule>
  </conditionalFormatting>
  <conditionalFormatting sqref="F161:F167">
    <cfRule type="dataBar" priority="2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{5831bc55-a889-4004-997a-6a8341a85465}</x14:id>
        </ext>
      </extLst>
    </cfRule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{d9ccfdd7-0556-4354-9108-b910d697e449}</x14:id>
        </ext>
      </extLst>
    </cfRule>
  </conditionalFormatting>
  <conditionalFormatting sqref="F168:F174">
    <cfRule type="dataBar" priority="2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{cb0b05fc-f801-4c4c-ba1b-856dc25bae03}</x14:id>
        </ext>
      </extLst>
    </cfRule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{9f8a2715-6066-40fa-8d68-849f9e905e30}</x14:id>
        </ext>
      </extLst>
    </cfRule>
  </conditionalFormatting>
  <conditionalFormatting sqref="F175:F181">
    <cfRule type="dataBar" priority="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{f4e639b5-3fbd-4e9d-9347-6fea41c790d8}</x14:id>
        </ext>
      </extLst>
    </cfRule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{8cdf8d8c-63e2-48da-a850-87ea140baab2}</x14:id>
        </ext>
      </extLst>
    </cfRule>
  </conditionalFormatting>
  <conditionalFormatting sqref="F182:F188">
    <cfRule type="dataBar" priority="2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{a800c6bd-d724-4c6f-ac5b-7504bd46c2f1}</x14:id>
        </ext>
      </extLst>
    </cfRule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{ca2d6730-fd4b-43db-b7fb-dcfc0aaebbe9}</x14:id>
        </ext>
      </extLst>
    </cfRule>
  </conditionalFormatting>
  <conditionalFormatting sqref="F189:F195">
    <cfRule type="dataBar" priority="2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{a264fcac-aa19-4ebb-94d3-99db1c383d0d}</x14:id>
        </ext>
      </extLst>
    </cfRule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{e7e0aec3-42ba-4efd-9c09-2f3232678c0e}</x14:id>
        </ext>
      </extLst>
    </cfRule>
  </conditionalFormatting>
  <conditionalFormatting sqref="F196:F202">
    <cfRule type="dataBar" priority="2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{11e8ed54-6dac-4f73-b594-1c8777cda851}</x14:id>
        </ext>
      </extLst>
    </cfRule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{6fc9de49-c28e-45d4-a9cd-f8a766499a44}</x14:id>
        </ext>
      </extLst>
    </cfRule>
  </conditionalFormatting>
  <conditionalFormatting sqref="F203:F209">
    <cfRule type="dataBar" priority="2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{5ce12af3-c01f-44fe-82f6-16e449dd236b}</x14:id>
        </ext>
      </extLst>
    </cfRule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{97351892-cb76-4985-8c3c-8ae519e7a8b2}</x14:id>
        </ext>
      </extLst>
    </cfRule>
  </conditionalFormatting>
  <conditionalFormatting sqref="F210:F216">
    <cfRule type="dataBar" priority="2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{1c9c5ce4-9113-4caa-816b-7f2ccad41055}</x14:id>
        </ext>
      </extLst>
    </cfRule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{ccff0213-29b5-440a-b4f3-b14fe263d159}</x14:id>
        </ext>
      </extLst>
    </cfRule>
  </conditionalFormatting>
  <conditionalFormatting sqref="F217:F223">
    <cfRule type="dataBar" priority="2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{284d73dd-8cd4-49be-8c4b-1c7635b4ba92}</x14:id>
        </ext>
      </extLst>
    </cfRule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{95248ff8-a5f0-4b62-96bd-0eaa81d470df}</x14:id>
        </ext>
      </extLst>
    </cfRule>
  </conditionalFormatting>
  <conditionalFormatting sqref="F224:F230">
    <cfRule type="dataBar" priority="2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{7bdd3af0-327c-430c-b104-8b31e8158f84}</x14:id>
        </ext>
      </extLst>
    </cfRule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{ee8414d4-464b-4533-9d00-86a2dd23dd4e}</x14:id>
        </ext>
      </extLst>
    </cfRule>
  </conditionalFormatting>
  <conditionalFormatting sqref="F231:F237">
    <cfRule type="dataBar" priority="2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{ef5b22c7-a280-4d50-bd25-706857456c93}</x14:id>
        </ext>
      </extLst>
    </cfRule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{9cd2ac23-0350-4bd0-9202-7947b803c8f9}</x14:id>
        </ext>
      </extLst>
    </cfRule>
  </conditionalFormatting>
  <conditionalFormatting sqref="F238:F244">
    <cfRule type="dataBar" priority="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{24400e36-0fcc-45bd-b1c6-8b7d2d0ade12}</x14:id>
        </ext>
      </extLst>
    </cfRule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{a5eddd55-a4ec-4775-9a03-3599eb1c0415}</x14:id>
        </ext>
      </extLst>
    </cfRule>
  </conditionalFormatting>
  <conditionalFormatting sqref="F245:F251">
    <cfRule type="dataBar" priority="2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{1d4328e2-8363-4b0e-b537-c0eafd0a471e}</x14:id>
        </ext>
      </extLst>
    </cfRule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{e7149566-441e-4045-b964-6590aefdaad2}</x14:id>
        </ext>
      </extLst>
    </cfRule>
  </conditionalFormatting>
  <conditionalFormatting sqref="F252:F258">
    <cfRule type="dataBar" priority="2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{182e448b-d6f9-47ae-bb22-781add6b04fd}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{ee661dd7-67fe-4f63-bc95-88c667986a18}</x14:id>
        </ext>
      </extLst>
    </cfRule>
  </conditionalFormatting>
  <conditionalFormatting sqref="F259:F265">
    <cfRule type="dataBar" priority="2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{e0533b62-a304-4bca-a280-cb0b89db87ec}</x14:id>
        </ext>
      </extLst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{65dd7580-d54d-476d-b4bc-e2719d847a0e}</x14:id>
        </ext>
      </extLst>
    </cfRule>
  </conditionalFormatting>
  <conditionalFormatting sqref="F266:F272">
    <cfRule type="dataBar" priority="2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{30d793de-62da-493c-9cd6-52cf9dab9a48}</x14:id>
        </ext>
      </extLst>
    </cfRule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{a8dbcc87-592e-4ac3-9bc4-08b2b8e3a01f}</x14:id>
        </ext>
      </extLst>
    </cfRule>
  </conditionalFormatting>
  <conditionalFormatting sqref="F273:F279">
    <cfRule type="dataBar" priority="2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{9af1754c-f6ec-48d7-a064-447e7d3323dd}</x14:id>
        </ext>
      </extLst>
    </cfRule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{63e5b998-5dd2-4302-928e-464a0ba81998}</x14:id>
        </ext>
      </extLst>
    </cfRule>
  </conditionalFormatting>
  <conditionalFormatting sqref="F280:F286">
    <cfRule type="dataBar" priority="1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{35ba5bf4-b1c9-4049-880b-95ce25184d1b}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{58d9ff2e-75d5-4e96-a0e4-5cdd27013fa8}</x14:id>
        </ext>
      </extLst>
    </cfRule>
  </conditionalFormatting>
  <conditionalFormatting sqref="F287:F293">
    <cfRule type="dataBar" priority="1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{9d9569bb-f04d-4404-b02c-6540851040f7}</x14:id>
        </ext>
      </extLst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{28e556c7-3eb5-486d-852a-7bd819b1bf9e}</x14:id>
        </ext>
      </extLst>
    </cfRule>
  </conditionalFormatting>
  <conditionalFormatting sqref="F294:F300">
    <cfRule type="dataBar" priority="1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{c1ba44fc-6e2b-45bb-a8a0-bf4bbdbea2a0}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{18617034-5056-4256-8d1d-98b76e8db8c8}</x14:id>
        </ext>
      </extLst>
    </cfRule>
  </conditionalFormatting>
  <conditionalFormatting sqref="F301:F306">
    <cfRule type="dataBar" priority="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{357ef704-a1e3-4847-9512-eec9502d2a19}</x14:id>
        </ext>
      </extLst>
    </cfRule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{08f7913d-942e-4859-8154-2d0ed31905cd}</x14:id>
        </ext>
      </extLst>
    </cfRule>
  </conditionalFormatting>
  <conditionalFormatting sqref="G7:G21">
    <cfRule type="dataBar" priority="3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{13c0a961-a7ae-4704-904c-2106ad07662f}</x14:id>
        </ext>
      </extLst>
    </cfRule>
  </conditionalFormatting>
  <conditionalFormatting sqref="G7:G23">
    <cfRule type="dataBar" priority="3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{12ecddb1-a4a8-43c0-9785-ff7c26173e75}</x14:id>
        </ext>
      </extLst>
    </cfRule>
  </conditionalFormatting>
  <conditionalFormatting sqref="G35:G41">
    <cfRule type="dataBar" priority="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{471cf1f7-41e9-41e2-8c41-149315bfc9e7}</x14:id>
        </ext>
      </extLst>
    </cfRule>
    <cfRule type="dataBar" priority="1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{2da9f0eb-0f06-43fc-95f1-ea0d96834888}</x14:id>
        </ext>
      </extLst>
    </cfRule>
  </conditionalFormatting>
  <conditionalFormatting sqref="G42:G48">
    <cfRule type="dataBar" priority="1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{faa44c33-44cf-4d62-820a-9626da4ae3b2}</x14:id>
        </ext>
      </extLst>
    </cfRule>
    <cfRule type="dataBar" priority="1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{fc5af4ce-cf4b-4bd6-a75c-3899e9f293bd}</x14:id>
        </ext>
      </extLst>
    </cfRule>
  </conditionalFormatting>
  <conditionalFormatting sqref="G49:G55">
    <cfRule type="dataBar" priority="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{41a042c2-c030-46aa-9063-87387f93bb1c}</x14:id>
        </ext>
      </extLst>
    </cfRule>
    <cfRule type="dataBar" priority="1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{438ae5e5-f90f-4550-b1df-43576974f58a}</x14:id>
        </ext>
      </extLst>
    </cfRule>
  </conditionalFormatting>
  <conditionalFormatting sqref="G56:G62"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{8b505559-8760-499d-86ea-f7542fdfd2af}</x14:id>
        </ext>
      </extLst>
    </cfRule>
    <cfRule type="dataBar" priority="1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{4ecf4db7-00e8-4ea5-bea6-cc755ac81ec5}</x14:id>
        </ext>
      </extLst>
    </cfRule>
  </conditionalFormatting>
  <conditionalFormatting sqref="G63:G69">
    <cfRule type="dataBar" priority="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{2abd1b87-6f4e-45e3-8242-76067c1f724c}</x14:id>
        </ext>
      </extLst>
    </cfRule>
    <cfRule type="dataBar" priority="1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{172fe419-1d06-4ab0-8010-8ef6997185c3}</x14:id>
        </ext>
      </extLst>
    </cfRule>
  </conditionalFormatting>
  <conditionalFormatting sqref="G70:G76"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{b0515d6b-6085-427b-a98f-5d5a987d9b60}</x14:id>
        </ext>
      </extLst>
    </cfRule>
    <cfRule type="dataBar" priority="1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{9b4a9d3e-9497-408e-8c6c-581f2ae7f013}</x14:id>
        </ext>
      </extLst>
    </cfRule>
  </conditionalFormatting>
  <conditionalFormatting sqref="G77:G83"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{d62e9ebe-9cb0-4baa-9d8c-3c742df1229d}</x14:id>
        </ext>
      </extLst>
    </cfRule>
    <cfRule type="dataBar" priority="1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{c1b0bb3d-5456-4e95-97c9-e3a578e5efde}</x14:id>
        </ext>
      </extLst>
    </cfRule>
  </conditionalFormatting>
  <conditionalFormatting sqref="G84:G90">
    <cfRule type="dataBar" priority="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{146c6bc9-e4f7-4634-b540-c67813926f90}</x14:id>
        </ext>
      </extLst>
    </cfRule>
    <cfRule type="dataBar" priority="1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{680add02-0b64-4540-bf3c-ad826b6fe051}</x14:id>
        </ext>
      </extLst>
    </cfRule>
  </conditionalFormatting>
  <conditionalFormatting sqref="G91:G97">
    <cfRule type="dataBar" priority="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{45d449fe-7728-4073-aec3-12413236095d}</x14:id>
        </ext>
      </extLst>
    </cfRule>
    <cfRule type="dataBar" priority="10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{87bd96c0-266d-4f27-9e46-451b08e1372f}</x14:id>
        </ext>
      </extLst>
    </cfRule>
  </conditionalFormatting>
  <conditionalFormatting sqref="G98:G104">
    <cfRule type="dataBar" priority="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{f3e70eb3-f6ea-42c9-8df3-c08131f7b795}</x14:id>
        </ext>
      </extLst>
    </cfRule>
    <cfRule type="dataBar" priority="10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{42a0965c-3dda-4fd5-abfc-66339d19f9e3}</x14:id>
        </ext>
      </extLst>
    </cfRule>
  </conditionalFormatting>
  <conditionalFormatting sqref="G105:G111">
    <cfRule type="dataBar" priority="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{2ea4be42-5ee4-4367-aa6c-9c3b0f4e71aa}</x14:id>
        </ext>
      </extLst>
    </cfRule>
    <cfRule type="dataBar" priority="10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{79c92710-7e3f-4a0b-93d8-e5c8d6b4c9e7}</x14:id>
        </ext>
      </extLst>
    </cfRule>
  </conditionalFormatting>
  <conditionalFormatting sqref="G112:G118">
    <cfRule type="dataBar" priority="1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{62d54db8-dffe-47bf-a72e-8c24f1d7b58b}</x14:id>
        </ext>
      </extLst>
    </cfRule>
    <cfRule type="dataBar" priority="10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{20c2f9e4-94ee-415c-9586-aa5990ef79ad}</x14:id>
        </ext>
      </extLst>
    </cfRule>
  </conditionalFormatting>
  <conditionalFormatting sqref="G119:G125">
    <cfRule type="dataBar" priority="1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{20c48ed2-3c51-493a-be1e-135c0bc18284}</x14:id>
        </ext>
      </extLst>
    </cfRule>
    <cfRule type="dataBar" priority="10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{5bc1a7a9-4b6e-44a9-a701-6d6dc61ca172}</x14:id>
        </ext>
      </extLst>
    </cfRule>
  </conditionalFormatting>
  <conditionalFormatting sqref="G126:G132">
    <cfRule type="dataBar" priority="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{7944e6fc-ef4d-4b8f-bc37-f7a7d0c3f34c}</x14:id>
        </ext>
      </extLst>
    </cfRule>
    <cfRule type="dataBar" priority="10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{33f17c86-2709-4425-af0d-e5bde0637560}</x14:id>
        </ext>
      </extLst>
    </cfRule>
  </conditionalFormatting>
  <conditionalFormatting sqref="G133:G139">
    <cfRule type="dataBar" priority="1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{3938804f-a61a-4083-bc78-47219a211f80}</x14:id>
        </ext>
      </extLst>
    </cfRule>
    <cfRule type="dataBar" priority="10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{4dd77f09-c279-4b80-b6d8-2ddc54024331}</x14:id>
        </ext>
      </extLst>
    </cfRule>
  </conditionalFormatting>
  <conditionalFormatting sqref="G140:G146">
    <cfRule type="dataBar" priority="1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{dfdd0973-1bbf-4e59-9152-3f807ac8c5ab}</x14:id>
        </ext>
      </extLst>
    </cfRule>
    <cfRule type="dataBar" priority="10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{8e696fad-454c-4add-8d87-3f54e44c01cf}</x14:id>
        </ext>
      </extLst>
    </cfRule>
  </conditionalFormatting>
  <conditionalFormatting sqref="G147:G153">
    <cfRule type="dataBar" priority="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{4315aaf1-730b-4139-8265-00ad503c3edb}</x14:id>
        </ext>
      </extLst>
    </cfRule>
    <cfRule type="dataBar" priority="10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{9d93551f-2a14-4a29-9015-ed95edfc1026}</x14:id>
        </ext>
      </extLst>
    </cfRule>
  </conditionalFormatting>
  <conditionalFormatting sqref="G154:G160">
    <cfRule type="dataBar" priority="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{ea725ea3-47a6-476b-8a58-0b7df9c0efe7}</x14:id>
        </ext>
      </extLst>
    </cfRule>
    <cfRule type="dataBar" priority="10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{247e60ed-8420-48e2-a666-bdc04b15e53b}</x14:id>
        </ext>
      </extLst>
    </cfRule>
  </conditionalFormatting>
  <conditionalFormatting sqref="G161:G167">
    <cfRule type="dataBar" priority="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{edad0d77-1e4d-42da-9f8b-94957b96b660}</x14:id>
        </ext>
      </extLst>
    </cfRule>
    <cfRule type="dataBar" priority="9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{1119b360-875b-4f52-b767-796de036f6cc}</x14:id>
        </ext>
      </extLst>
    </cfRule>
  </conditionalFormatting>
  <conditionalFormatting sqref="G168:G174">
    <cfRule type="dataBar" priority="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{01e82c38-4849-498e-abff-a8440b173565}</x14:id>
        </ext>
      </extLst>
    </cfRule>
    <cfRule type="dataBar" priority="9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{65b14e01-0670-42b5-bc90-6a90a0a97c83}</x14:id>
        </ext>
      </extLst>
    </cfRule>
  </conditionalFormatting>
  <conditionalFormatting sqref="G175:G181">
    <cfRule type="dataBar" priority="1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{837ca707-d0ed-44f6-9f6c-59636945dd84}</x14:id>
        </ext>
      </extLst>
    </cfRule>
    <cfRule type="dataBar" priority="9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{90a67bda-57d5-416b-b732-2b4269bc9a27}</x14:id>
        </ext>
      </extLst>
    </cfRule>
  </conditionalFormatting>
  <conditionalFormatting sqref="G182:G188">
    <cfRule type="dataBar" priority="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{0e81d44a-3a65-4322-9840-8f6323effb6e}</x14:id>
        </ext>
      </extLst>
    </cfRule>
    <cfRule type="dataBar" priority="9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{279fb41a-20b2-44e3-9a56-c6aee9cb4e5f}</x14:id>
        </ext>
      </extLst>
    </cfRule>
  </conditionalFormatting>
  <conditionalFormatting sqref="G189:G195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{a7b7b3fc-1372-439b-a8da-5c09bcaea6e1}</x14:id>
        </ext>
      </extLst>
    </cfRule>
    <cfRule type="dataBar" priority="9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{2c93c79a-85b7-49b7-94b4-54fa488a7029}</x14:id>
        </ext>
      </extLst>
    </cfRule>
  </conditionalFormatting>
  <conditionalFormatting sqref="G196:G202">
    <cfRule type="dataBar" priority="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{ffa16787-4c9d-44cd-b8ed-bf715d6cbeb1}</x14:id>
        </ext>
      </extLst>
    </cfRule>
    <cfRule type="dataBar" priority="9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{99a602f9-0205-4c51-be2a-7d8440021416}</x14:id>
        </ext>
      </extLst>
    </cfRule>
  </conditionalFormatting>
  <conditionalFormatting sqref="G203:G209">
    <cfRule type="dataBar" priority="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{a4bcbde2-c39c-4d01-b24b-e82a0d84c119}</x14:id>
        </ext>
      </extLst>
    </cfRule>
    <cfRule type="dataBar" priority="9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{9622fc0e-b74c-4b45-8829-b820f299434a}</x14:id>
        </ext>
      </extLst>
    </cfRule>
  </conditionalFormatting>
  <conditionalFormatting sqref="G210:G216"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{30edfe7e-448d-4d92-ba59-18966f9ad401}</x14:id>
        </ext>
      </extLst>
    </cfRule>
    <cfRule type="dataBar" priority="9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{8be9a184-bee8-4e85-8840-b97f8878d46a}</x14:id>
        </ext>
      </extLst>
    </cfRule>
  </conditionalFormatting>
  <conditionalFormatting sqref="G217:G223">
    <cfRule type="dataBar" priority="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{2d09bc37-869a-43e1-beeb-d570994cdf3c}</x14:id>
        </ext>
      </extLst>
    </cfRule>
    <cfRule type="dataBar" priority="9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{95eb37c7-0599-4874-9064-8cada03ae065}</x14:id>
        </ext>
      </extLst>
    </cfRule>
  </conditionalFormatting>
  <conditionalFormatting sqref="G224:G230">
    <cfRule type="dataBar" priority="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{2255d5d7-39c0-46fe-aae3-a8ca018a1549}</x14:id>
        </ext>
      </extLst>
    </cfRule>
    <cfRule type="dataBar" priority="9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{fd476e9b-25a0-4442-a859-b31979ee052c}</x14:id>
        </ext>
      </extLst>
    </cfRule>
  </conditionalFormatting>
  <conditionalFormatting sqref="G231:G237">
    <cfRule type="dataBar" priority="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{ab6b0d7a-93c1-429c-9bdf-9cb1ca8b9474}</x14:id>
        </ext>
      </extLst>
    </cfRule>
    <cfRule type="dataBar" priority="8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{3fbf37f7-8e8a-4847-8594-57caffa6f96d}</x14:id>
        </ext>
      </extLst>
    </cfRule>
  </conditionalFormatting>
  <conditionalFormatting sqref="G238:G244">
    <cfRule type="dataBar" priority="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{e2b7dabe-be21-418f-9d24-ae3210db1d77}</x14:id>
        </ext>
      </extLst>
    </cfRule>
    <cfRule type="dataBar" priority="8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{4812229b-2a2b-47cb-a6b3-6496efdd958c}</x14:id>
        </ext>
      </extLst>
    </cfRule>
  </conditionalFormatting>
  <conditionalFormatting sqref="G245:G251">
    <cfRule type="dataBar" priority="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{63c07e9d-f79c-44dc-b3ca-ae442a72fe79}</x14:id>
        </ext>
      </extLst>
    </cfRule>
    <cfRule type="dataBar" priority="8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{ac14d54b-f748-4877-bd8d-48c5d63181d0}</x14:id>
        </ext>
      </extLst>
    </cfRule>
  </conditionalFormatting>
  <conditionalFormatting sqref="G252:G258">
    <cfRule type="dataBar" priority="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{901eabbf-16df-4108-9fbf-e28c93a6d86b}</x14:id>
        </ext>
      </extLst>
    </cfRule>
    <cfRule type="dataBar" priority="8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{2ee6f15a-2260-4171-b918-ad7af60b0b71}</x14:id>
        </ext>
      </extLst>
    </cfRule>
  </conditionalFormatting>
  <conditionalFormatting sqref="G259:G265">
    <cfRule type="dataBar" priority="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{a23871b0-e52c-4244-9677-f85c210b81c7}</x14:id>
        </ext>
      </extLst>
    </cfRule>
    <cfRule type="dataBar" priority="8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{a470869a-40f1-44a8-a72c-5456050d2bbf}</x14:id>
        </ext>
      </extLst>
    </cfRule>
  </conditionalFormatting>
  <conditionalFormatting sqref="G266:G272">
    <cfRule type="dataBar" priority="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{156421a7-8cf8-433c-a462-ec9033be6f84}</x14:id>
        </ext>
      </extLst>
    </cfRule>
    <cfRule type="dataBar" priority="8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{661303c4-4088-4b6d-a326-348f3c4ce55e}</x14:id>
        </ext>
      </extLst>
    </cfRule>
  </conditionalFormatting>
  <conditionalFormatting sqref="G273:G279">
    <cfRule type="dataBar" priority="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{1c80f90b-83a5-47a7-8458-285e8e303132}</x14:id>
        </ext>
      </extLst>
    </cfRule>
    <cfRule type="dataBar" priority="8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{f3d205ec-11bf-4487-bcf2-5ba515b0ee73}</x14:id>
        </ext>
      </extLst>
    </cfRule>
  </conditionalFormatting>
  <conditionalFormatting sqref="G280:G286">
    <cfRule type="dataBar" priority="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{affa1860-034f-488b-980c-9be1c7e1be81}</x14:id>
        </ext>
      </extLst>
    </cfRule>
    <cfRule type="dataBar" priority="8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{ec8363cf-c97a-4cfe-ad8c-8f03ab12e26a}</x14:id>
        </ext>
      </extLst>
    </cfRule>
  </conditionalFormatting>
  <conditionalFormatting sqref="G287:G293">
    <cfRule type="dataBar" priority="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{e3590734-e15b-41c9-9711-978e98edc67d}</x14:id>
        </ext>
      </extLst>
    </cfRule>
    <cfRule type="dataBar" priority="8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{40ea3994-1de4-4622-9a38-f34bc08bb540}</x14:id>
        </ext>
      </extLst>
    </cfRule>
  </conditionalFormatting>
  <conditionalFormatting sqref="G294:G300">
    <cfRule type="dataBar" priority="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{3051ca78-555e-4260-bd80-3d1c128bb73a}</x14:id>
        </ext>
      </extLst>
    </cfRule>
    <cfRule type="dataBar" priority="8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{f7781df2-a979-491d-92cb-2fa544d805f1}</x14:id>
        </ext>
      </extLst>
    </cfRule>
  </conditionalFormatting>
  <conditionalFormatting sqref="G301:G306">
    <cfRule type="dataBar" priority="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{614973c6-de93-4a83-a9d1-fb0969466c21}</x14:id>
        </ext>
      </extLst>
    </cfRule>
    <cfRule type="dataBar" priority="7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{ae92c8e3-5e83-4966-9d5c-6937f4b42960}</x14:id>
        </ext>
      </extLst>
    </cfRule>
  </conditionalFormatting>
  <conditionalFormatting sqref="H7:H21">
    <cfRule type="dataBar" priority="3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{24541106-066c-4dfd-b686-75356ce93115}</x14:id>
        </ext>
      </extLst>
    </cfRule>
  </conditionalFormatting>
  <conditionalFormatting sqref="H7:H23">
    <cfRule type="dataBar" priority="3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{ec2d7068-7e4f-4080-b216-a849c07e19c4}</x14:id>
        </ext>
      </extLst>
    </cfRule>
  </conditionalFormatting>
  <conditionalFormatting sqref="H35:H41">
    <cfRule type="dataBar" priority="1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{d61ee128-2177-4899-9e67-5782ccbddac0}</x14:id>
        </ext>
      </extLst>
    </cfRule>
  </conditionalFormatting>
  <conditionalFormatting sqref="H42:H48">
    <cfRule type="dataBar" priority="1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{b28fac73-ab83-44f6-a6a8-c62c088c0c4c}</x14:id>
        </ext>
      </extLst>
    </cfRule>
  </conditionalFormatting>
  <conditionalFormatting sqref="H49:H55">
    <cfRule type="dataBar" priority="1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{213a94ed-68a3-41b1-a473-f0ef6b2d05ef}</x14:id>
        </ext>
      </extLst>
    </cfRule>
  </conditionalFormatting>
  <conditionalFormatting sqref="H56:H62">
    <cfRule type="dataBar" priority="1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{b4d690c7-8911-4ea4-a8eb-9c783e34ccdf}</x14:id>
        </ext>
      </extLst>
    </cfRule>
  </conditionalFormatting>
  <conditionalFormatting sqref="H63:H69">
    <cfRule type="dataBar" priority="1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{f882915b-d7b0-4959-b9c7-ac2303bb674e}</x14:id>
        </ext>
      </extLst>
    </cfRule>
  </conditionalFormatting>
  <conditionalFormatting sqref="H70:H76">
    <cfRule type="dataBar" priority="1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{c2cd3f66-d928-46f0-afa8-601913041817}</x14:id>
        </ext>
      </extLst>
    </cfRule>
  </conditionalFormatting>
  <conditionalFormatting sqref="H77:H83">
    <cfRule type="dataBar" priority="1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{ed3e0472-41f0-4fc5-84f6-0a895077e561}</x14:id>
        </ext>
      </extLst>
    </cfRule>
  </conditionalFormatting>
  <conditionalFormatting sqref="H84:H90">
    <cfRule type="dataBar" priority="1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{d165af2c-3276-494f-9c97-de5657613ca9}</x14:id>
        </ext>
      </extLst>
    </cfRule>
  </conditionalFormatting>
  <conditionalFormatting sqref="H91:H97">
    <cfRule type="dataBar" priority="1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{c2dcfbac-0517-4212-9bdb-acb509304ca7}</x14:id>
        </ext>
      </extLst>
    </cfRule>
  </conditionalFormatting>
  <conditionalFormatting sqref="H98:H104">
    <cfRule type="dataBar" priority="1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{88992e69-f638-4e4f-93b2-1c5ea26f6f0c}</x14:id>
        </ext>
      </extLst>
    </cfRule>
  </conditionalFormatting>
  <conditionalFormatting sqref="H105:H111"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{5d65bc7d-9573-4d24-8bbe-bdfca1eef883}</x14:id>
        </ext>
      </extLst>
    </cfRule>
  </conditionalFormatting>
  <conditionalFormatting sqref="H112:H118">
    <cfRule type="dataBar" priority="1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{0c56784e-79d6-41b8-b23d-c30be7cf23a4}</x14:id>
        </ext>
      </extLst>
    </cfRule>
  </conditionalFormatting>
  <conditionalFormatting sqref="H119:H125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{686cb832-5542-4dd2-ad65-4409368300ec}</x14:id>
        </ext>
      </extLst>
    </cfRule>
  </conditionalFormatting>
  <conditionalFormatting sqref="H126:H132">
    <cfRule type="dataBar" priority="1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{d51381d0-cbe1-414e-90a4-94c9c8083824}</x14:id>
        </ext>
      </extLst>
    </cfRule>
  </conditionalFormatting>
  <conditionalFormatting sqref="H133:H139">
    <cfRule type="dataBar" priority="1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{e3fd5e96-e6a4-479e-bcb5-dcb1a06a4126}</x14:id>
        </ext>
      </extLst>
    </cfRule>
  </conditionalFormatting>
  <conditionalFormatting sqref="H140:H146">
    <cfRule type="dataBar" priority="1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{f9e4685a-d8dc-473f-940c-3bb104c9fbb1}</x14:id>
        </ext>
      </extLst>
    </cfRule>
  </conditionalFormatting>
  <conditionalFormatting sqref="H147:H153">
    <cfRule type="dataBar" priority="1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{d32b2d55-ea05-444f-bf7a-3b212c6fa82d}</x14:id>
        </ext>
      </extLst>
    </cfRule>
  </conditionalFormatting>
  <conditionalFormatting sqref="H154:H160">
    <cfRule type="dataBar" priority="1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{4396e633-4bb5-453f-a021-0c6b5cd675f4}</x14:id>
        </ext>
      </extLst>
    </cfRule>
  </conditionalFormatting>
  <conditionalFormatting sqref="H161:H167">
    <cfRule type="dataBar" priority="1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{e5aaa543-bd80-4ab6-b514-9328812f9d4b}</x14:id>
        </ext>
      </extLst>
    </cfRule>
  </conditionalFormatting>
  <conditionalFormatting sqref="H168:H174">
    <cfRule type="dataBar" priority="1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{4fe609cc-ccc4-43b2-b6bc-51b96a86583f}</x14:id>
        </ext>
      </extLst>
    </cfRule>
  </conditionalFormatting>
  <conditionalFormatting sqref="H175:H181">
    <cfRule type="dataBar" priority="1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{7819bd04-c6f7-4a3c-ac72-1bac2f2e2eef}</x14:id>
        </ext>
      </extLst>
    </cfRule>
  </conditionalFormatting>
  <conditionalFormatting sqref="H182:H188">
    <cfRule type="dataBar" priority="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{07ee8bc0-792c-4489-bee8-73c5a4ea7a47}</x14:id>
        </ext>
      </extLst>
    </cfRule>
  </conditionalFormatting>
  <conditionalFormatting sqref="H189:H195"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{90efb391-0d99-4938-b63c-cfe00ef53b56}</x14:id>
        </ext>
      </extLst>
    </cfRule>
  </conditionalFormatting>
  <conditionalFormatting sqref="H196:H202">
    <cfRule type="dataBar" priority="1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{c400e454-72c1-41a1-b5f0-15c122ed9b72}</x14:id>
        </ext>
      </extLst>
    </cfRule>
  </conditionalFormatting>
  <conditionalFormatting sqref="H203:H209">
    <cfRule type="dataBar" priority="1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{9659bfde-a9e1-490f-860f-bdc39b58d91e}</x14:id>
        </ext>
      </extLst>
    </cfRule>
  </conditionalFormatting>
  <conditionalFormatting sqref="H210:H216">
    <cfRule type="dataBar" priority="1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{e35a6807-ebdb-488a-90bd-03b2db695627}</x14:id>
        </ext>
      </extLst>
    </cfRule>
  </conditionalFormatting>
  <conditionalFormatting sqref="H217:H223">
    <cfRule type="dataBar" priority="1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{6357f501-7adb-47bd-b727-a7901028edee}</x14:id>
        </ext>
      </extLst>
    </cfRule>
  </conditionalFormatting>
  <conditionalFormatting sqref="H224:H230">
    <cfRule type="dataBar" priority="1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{ebb97610-0d00-4b66-a7ea-8ed97c3bbc9d}</x14:id>
        </ext>
      </extLst>
    </cfRule>
  </conditionalFormatting>
  <conditionalFormatting sqref="H231:H237">
    <cfRule type="dataBar" priority="1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{1648852c-bcb8-43b0-8d1a-040b93f2821e}</x14:id>
        </ext>
      </extLst>
    </cfRule>
  </conditionalFormatting>
  <conditionalFormatting sqref="H238:H244">
    <cfRule type="dataBar" priority="1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{3d8f1694-3330-4fe7-a5de-5ae310e2d1f5}</x14:id>
        </ext>
      </extLst>
    </cfRule>
  </conditionalFormatting>
  <conditionalFormatting sqref="H245:H251">
    <cfRule type="dataBar" priority="1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{da550508-ae8c-4f8a-8a0c-b0b43d41c062}</x14:id>
        </ext>
      </extLst>
    </cfRule>
  </conditionalFormatting>
  <conditionalFormatting sqref="H252:H258">
    <cfRule type="dataBar" priority="1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{8c4c748f-b343-478e-8013-8933bf657263}</x14:id>
        </ext>
      </extLst>
    </cfRule>
  </conditionalFormatting>
  <conditionalFormatting sqref="H259:H265">
    <cfRule type="dataBar" priority="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{5c578586-420b-4b60-a0ee-de8495a56518}</x14:id>
        </ext>
      </extLst>
    </cfRule>
  </conditionalFormatting>
  <conditionalFormatting sqref="H266:H272">
    <cfRule type="dataBar" priority="1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{f913e746-7318-49aa-98d8-5f9aa9d031bc}</x14:id>
        </ext>
      </extLst>
    </cfRule>
  </conditionalFormatting>
  <conditionalFormatting sqref="H273:H279"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{48e93acb-9562-4c4e-ae00-22f122c50c14}</x14:id>
        </ext>
      </extLst>
    </cfRule>
  </conditionalFormatting>
  <conditionalFormatting sqref="H280:H286">
    <cfRule type="dataBar" priority="1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{5ff704f0-e071-4722-8093-b2d0b4a71ddd}</x14:id>
        </ext>
      </extLst>
    </cfRule>
  </conditionalFormatting>
  <conditionalFormatting sqref="H287:H293">
    <cfRule type="dataBar" priority="1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{f8d05c39-631b-4122-b9c0-858078323fed}</x14:id>
        </ext>
      </extLst>
    </cfRule>
  </conditionalFormatting>
  <conditionalFormatting sqref="H294:H300">
    <cfRule type="dataBar" priority="1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{981363dd-80f6-45f3-af06-9a86b2ab2c8e}</x14:id>
        </ext>
      </extLst>
    </cfRule>
  </conditionalFormatting>
  <conditionalFormatting sqref="H301:H306">
    <cfRule type="dataBar" priority="1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{c7357bec-4ab2-4d89-becc-55b5050de07c}</x14:id>
        </ext>
      </extLst>
    </cfRule>
  </conditionalFormatting>
  <conditionalFormatting sqref="E24:E34 E7:E22">
    <cfRule type="dataBar" priority="3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{1d63f81e-e243-4a65-a465-b7350e3fc681}</x14:id>
        </ext>
      </extLst>
    </cfRule>
  </conditionalFormatting>
  <conditionalFormatting sqref="E24:F34 E7:F22">
    <cfRule type="dataBar" priority="3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{e9e693bf-d444-4f63-ab41-72338a242ce4}</x14:id>
        </ext>
      </extLst>
    </cfRule>
  </conditionalFormatting>
  <conditionalFormatting sqref="F24:F34 F7:F22">
    <cfRule type="dataBar" priority="3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{89bf82f7-71bf-436f-a8d6-084897530087}</x14:id>
        </ext>
      </extLst>
    </cfRule>
  </conditionalFormatting>
  <conditionalFormatting sqref="G24 G7:G21">
    <cfRule type="dataBar" priority="3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{5a79bacc-d491-4b5d-a00f-02ae946da3ca}</x14:id>
        </ext>
      </extLst>
    </cfRule>
  </conditionalFormatting>
  <conditionalFormatting sqref="G24:G34 G7:G22">
    <cfRule type="dataBar" priority="3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{f01e09ea-94cd-4d98-b5fc-10b753c09d27}</x14:id>
        </ext>
      </extLst>
    </cfRule>
    <cfRule type="dataBar" priority="3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{8a682d93-75fe-48c4-b8e4-8d1ea13c05b2}</x14:id>
        </ext>
      </extLst>
    </cfRule>
  </conditionalFormatting>
  <conditionalFormatting sqref="H24 H7:H21">
    <cfRule type="dataBar" priority="3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{2267e050-5426-4bb4-a50e-03ffefa5c8e2}</x14:id>
        </ext>
      </extLst>
    </cfRule>
  </conditionalFormatting>
  <conditionalFormatting sqref="H24:H34 H7:H22">
    <cfRule type="dataBar" priority="3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{a07d8f0c-a438-4518-9616-7448993eca3d}</x14:id>
        </ext>
      </extLst>
    </cfRule>
  </conditionalFormatting>
  <conditionalFormatting sqref="E35:F41">
    <cfRule type="dataBar" priority="3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{99aa8e8d-d914-4296-8864-a5e8df13558e}</x14:id>
        </ext>
      </extLst>
    </cfRule>
  </conditionalFormatting>
  <conditionalFormatting sqref="E42:F48">
    <cfRule type="dataBar" priority="3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{7549033b-c2a5-4730-80d3-aa041a4ea486}</x14:id>
        </ext>
      </extLst>
    </cfRule>
  </conditionalFormatting>
  <conditionalFormatting sqref="E49:F55">
    <cfRule type="dataBar" priority="3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{ef54a9d3-785c-4ff4-9f1a-6cceb770b37e}</x14:id>
        </ext>
      </extLst>
    </cfRule>
  </conditionalFormatting>
  <conditionalFormatting sqref="E56:F62">
    <cfRule type="dataBar" priority="3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{e91b44b6-c328-47ad-96a8-e8ff6378c801}</x14:id>
        </ext>
      </extLst>
    </cfRule>
  </conditionalFormatting>
  <conditionalFormatting sqref="E63:F69">
    <cfRule type="dataBar" priority="3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{0ccc8468-62bd-4dba-8848-f83f42167e0e}</x14:id>
        </ext>
      </extLst>
    </cfRule>
  </conditionalFormatting>
  <conditionalFormatting sqref="E70:F76">
    <cfRule type="dataBar" priority="3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{fe1fe69b-b395-44ce-8900-dd8d1a13684f}</x14:id>
        </ext>
      </extLst>
    </cfRule>
  </conditionalFormatting>
  <conditionalFormatting sqref="E77:F83">
    <cfRule type="dataBar" priority="3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{c6c3015d-5e80-4f92-98cb-5606436daaf3}</x14:id>
        </ext>
      </extLst>
    </cfRule>
  </conditionalFormatting>
  <conditionalFormatting sqref="E84:F90">
    <cfRule type="dataBar" priority="3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{72a69bba-9834-471c-926b-975ce1496dda}</x14:id>
        </ext>
      </extLst>
    </cfRule>
  </conditionalFormatting>
  <conditionalFormatting sqref="E91:F97">
    <cfRule type="dataBar" priority="3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{2f4bd3fb-3415-4cf4-88a0-736a7e2ac86e}</x14:id>
        </ext>
      </extLst>
    </cfRule>
  </conditionalFormatting>
  <conditionalFormatting sqref="E98:F104">
    <cfRule type="dataBar" priority="3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{e0a037bd-7c13-4e38-b703-a0b1d49d9ad9}</x14:id>
        </ext>
      </extLst>
    </cfRule>
  </conditionalFormatting>
  <conditionalFormatting sqref="E105:F111">
    <cfRule type="dataBar" priority="3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{83ccaf30-9e9d-4ed9-ab40-e681606d10e8}</x14:id>
        </ext>
      </extLst>
    </cfRule>
  </conditionalFormatting>
  <conditionalFormatting sqref="E112:F118">
    <cfRule type="dataBar" priority="3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{64d24816-ef63-4e89-b3ab-164a532d6b12}</x14:id>
        </ext>
      </extLst>
    </cfRule>
  </conditionalFormatting>
  <conditionalFormatting sqref="E119:F125">
    <cfRule type="dataBar" priority="3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{5a1cb8f2-49dc-4675-97af-196c92382285}</x14:id>
        </ext>
      </extLst>
    </cfRule>
  </conditionalFormatting>
  <conditionalFormatting sqref="E126:F132">
    <cfRule type="dataBar" priority="2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{206c75fa-2a99-495e-acda-bda644cf675e}</x14:id>
        </ext>
      </extLst>
    </cfRule>
  </conditionalFormatting>
  <conditionalFormatting sqref="E133:F139">
    <cfRule type="dataBar" priority="2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{b1896eba-8dfc-4e46-b949-ecbf436d39cf}</x14:id>
        </ext>
      </extLst>
    </cfRule>
  </conditionalFormatting>
  <conditionalFormatting sqref="E140:F146">
    <cfRule type="dataBar" priority="2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{bcb5f450-4228-452f-84b3-5d6d98382f5d}</x14:id>
        </ext>
      </extLst>
    </cfRule>
  </conditionalFormatting>
  <conditionalFormatting sqref="E147:F153">
    <cfRule type="dataBar" priority="2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{5284f460-9407-41f5-80eb-f0713f2eac9b}</x14:id>
        </ext>
      </extLst>
    </cfRule>
  </conditionalFormatting>
  <conditionalFormatting sqref="E154:F160">
    <cfRule type="dataBar" priority="2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{b3ad1f65-4adf-4f86-8045-c367bcb4d455}</x14:id>
        </ext>
      </extLst>
    </cfRule>
  </conditionalFormatting>
  <conditionalFormatting sqref="E161:F167">
    <cfRule type="dataBar" priority="2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{527ce378-6e66-455c-926e-e49c2fd45ba7}</x14:id>
        </ext>
      </extLst>
    </cfRule>
  </conditionalFormatting>
  <conditionalFormatting sqref="E168:F174">
    <cfRule type="dataBar" priority="2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{bfa1988d-a9cb-4c8e-8169-68956463ff4b}</x14:id>
        </ext>
      </extLst>
    </cfRule>
  </conditionalFormatting>
  <conditionalFormatting sqref="E175:F181">
    <cfRule type="dataBar" priority="2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{03f77027-19e1-4b1a-b9ab-77c50af43404}</x14:id>
        </ext>
      </extLst>
    </cfRule>
  </conditionalFormatting>
  <conditionalFormatting sqref="E182:F188">
    <cfRule type="dataBar" priority="2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{0d1dbed1-4a13-4e7a-b82a-ba5ef1ded26d}</x14:id>
        </ext>
      </extLst>
    </cfRule>
  </conditionalFormatting>
  <conditionalFormatting sqref="E189:F195">
    <cfRule type="dataBar" priority="2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{eb862792-db8b-4e4b-8891-a67d352edc55}</x14:id>
        </ext>
      </extLst>
    </cfRule>
  </conditionalFormatting>
  <conditionalFormatting sqref="E196:F202">
    <cfRule type="dataBar" priority="2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{4d7fa0f4-b246-41ec-98fa-65c1365e18e6}</x14:id>
        </ext>
      </extLst>
    </cfRule>
  </conditionalFormatting>
  <conditionalFormatting sqref="E203:F209">
    <cfRule type="dataBar" priority="2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{c14a0736-f248-4d9d-99f0-6ae6b9502a71}</x14:id>
        </ext>
      </extLst>
    </cfRule>
  </conditionalFormatting>
  <conditionalFormatting sqref="E210:F216">
    <cfRule type="dataBar" priority="2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{87aa5e8f-fc4e-4e1d-ab48-59fa15ab816b}</x14:id>
        </ext>
      </extLst>
    </cfRule>
  </conditionalFormatting>
  <conditionalFormatting sqref="E217:F223">
    <cfRule type="dataBar" priority="2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{da21901a-2131-402c-8234-08a14b5970ef}</x14:id>
        </ext>
      </extLst>
    </cfRule>
  </conditionalFormatting>
  <conditionalFormatting sqref="E224:F230">
    <cfRule type="dataBar" priority="2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{964c41a9-5b11-4fa3-b4f5-e5bf35de40a3}</x14:id>
        </ext>
      </extLst>
    </cfRule>
  </conditionalFormatting>
  <conditionalFormatting sqref="E231:F237">
    <cfRule type="dataBar" priority="2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{2aa81465-ade5-453d-be2e-19b06a0ea09b}</x14:id>
        </ext>
      </extLst>
    </cfRule>
  </conditionalFormatting>
  <conditionalFormatting sqref="E238:F244">
    <cfRule type="dataBar" priority="2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{f49d0275-c595-496c-8730-5b9d0483b2cb}</x14:id>
        </ext>
      </extLst>
    </cfRule>
  </conditionalFormatting>
  <conditionalFormatting sqref="E245:F251">
    <cfRule type="dataBar" priority="2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{3c78282e-2593-4d0d-ad0a-e7ead00d6542}</x14:id>
        </ext>
      </extLst>
    </cfRule>
  </conditionalFormatting>
  <conditionalFormatting sqref="E252:F258">
    <cfRule type="dataBar" priority="2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{34bb7e28-d56f-4284-ba09-b5257dc3f542}</x14:id>
        </ext>
      </extLst>
    </cfRule>
  </conditionalFormatting>
  <conditionalFormatting sqref="E259:F265">
    <cfRule type="dataBar" priority="2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{18588b86-bc45-4d76-8772-30f9392fcd40}</x14:id>
        </ext>
      </extLst>
    </cfRule>
  </conditionalFormatting>
  <conditionalFormatting sqref="E266:F272">
    <cfRule type="dataBar" priority="2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{b33c4bc6-899e-4e34-af9b-42f38f3da15e}</x14:id>
        </ext>
      </extLst>
    </cfRule>
  </conditionalFormatting>
  <conditionalFormatting sqref="E273:F279">
    <cfRule type="dataBar" priority="2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{eba269ba-09ef-4930-aebc-45dffa0cd5d6}</x14:id>
        </ext>
      </extLst>
    </cfRule>
  </conditionalFormatting>
  <conditionalFormatting sqref="E280:F286">
    <cfRule type="dataBar" priority="2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{8e3afea0-4ba8-40b4-ab39-a73926c974ea}</x14:id>
        </ext>
      </extLst>
    </cfRule>
  </conditionalFormatting>
  <conditionalFormatting sqref="E287:F293">
    <cfRule type="dataBar" priority="2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{08a0530d-eae7-409d-be14-89d845fef5f5}</x14:id>
        </ext>
      </extLst>
    </cfRule>
  </conditionalFormatting>
  <conditionalFormatting sqref="E294:F300">
    <cfRule type="dataBar" priority="2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{0143712f-730a-4a56-a4b3-0747f99509ce}</x14:id>
        </ext>
      </extLst>
    </cfRule>
  </conditionalFormatting>
  <conditionalFormatting sqref="E301:F306">
    <cfRule type="dataBar" priority="2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{f6108055-042e-4c5c-afdc-361b14b8a0c7}</x14:id>
        </ext>
      </extLst>
    </cfRule>
  </conditionalFormatting>
  <pageMargins left="0.75" right="0.75" top="1" bottom="1" header="0.511805555555556" footer="0.511805555555556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208cc85-c764-4065-8a89-02b944ac102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E22</xm:sqref>
        </x14:conditionalFormatting>
        <x14:conditionalFormatting xmlns:xm="http://schemas.microsoft.com/office/excel/2006/main">
          <x14:cfRule type="dataBar" id="{1ae663b2-d62d-4982-8d15-615ae4f5b3c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F22</xm:sqref>
        </x14:conditionalFormatting>
        <x14:conditionalFormatting xmlns:xm="http://schemas.microsoft.com/office/excel/2006/main">
          <x14:cfRule type="dataBar" id="{6c1b3f3e-a5b9-4c5c-9d56-ae7529ad163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b7fb3747-59cc-4b3f-ab62-4ee74bd3fb7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G22</xm:sqref>
        </x14:conditionalFormatting>
        <x14:conditionalFormatting xmlns:xm="http://schemas.microsoft.com/office/excel/2006/main">
          <x14:cfRule type="dataBar" id="{e450869c-e6e3-4ad3-8709-4e88ea41c6f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47964f11-102d-41c9-86f9-8bebc81e2be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H22</xm:sqref>
        </x14:conditionalFormatting>
        <x14:conditionalFormatting xmlns:xm="http://schemas.microsoft.com/office/excel/2006/main">
          <x14:cfRule type="dataBar" id="{81423ba2-11f7-4a4d-9d8f-09a9756d03a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d9f02399-895c-468f-a497-daa9e2b2e54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E23</xm:sqref>
        </x14:conditionalFormatting>
        <x14:conditionalFormatting xmlns:xm="http://schemas.microsoft.com/office/excel/2006/main">
          <x14:cfRule type="dataBar" id="{62a9ee46-c7bd-4703-9da7-6b95d45d4f8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E23:F23</xm:sqref>
        </x14:conditionalFormatting>
        <x14:conditionalFormatting xmlns:xm="http://schemas.microsoft.com/office/excel/2006/main">
          <x14:cfRule type="dataBar" id="{723a1cb2-51a2-4272-b205-96314094236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5ba56b43-3172-4315-97a3-45885066c90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F23</xm:sqref>
        </x14:conditionalFormatting>
        <x14:conditionalFormatting xmlns:xm="http://schemas.microsoft.com/office/excel/2006/main">
          <x14:cfRule type="dataBar" id="{5a24a7a5-0e61-4999-b9dc-b44ce4a1385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dc5be316-83e3-4fe6-be64-f8064c14fb6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64260f1c-3589-4704-aec6-aca1cf79644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bede8d8f-d4db-425e-ba75-ee81594bbab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G23</xm:sqref>
        </x14:conditionalFormatting>
        <x14:conditionalFormatting xmlns:xm="http://schemas.microsoft.com/office/excel/2006/main">
          <x14:cfRule type="dataBar" id="{4c42d7ea-39ad-4246-b285-944b6eee1a0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a37eddf1-6c86-42cc-b716-d71eb6e4d26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60694a84-35d2-45d5-889e-1392d8db37a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H23</xm:sqref>
        </x14:conditionalFormatting>
        <x14:conditionalFormatting xmlns:xm="http://schemas.microsoft.com/office/excel/2006/main">
          <x14:cfRule type="dataBar" id="{0ad1cf24-2876-4781-ad7f-36cb80fac44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E7:E21</xm:sqref>
        </x14:conditionalFormatting>
        <x14:conditionalFormatting xmlns:xm="http://schemas.microsoft.com/office/excel/2006/main">
          <x14:cfRule type="dataBar" id="{73ee4b3a-4ddc-4891-b23e-05bca7f0657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E7:E34</xm:sqref>
        </x14:conditionalFormatting>
        <x14:conditionalFormatting xmlns:xm="http://schemas.microsoft.com/office/excel/2006/main">
          <x14:cfRule type="dataBar" id="{356accfc-8bf4-47d4-94b5-df6e8f90c94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f5059b71-e705-4a3f-9871-03ab5da958b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E35:E41</xm:sqref>
        </x14:conditionalFormatting>
        <x14:conditionalFormatting xmlns:xm="http://schemas.microsoft.com/office/excel/2006/main">
          <x14:cfRule type="dataBar" id="{7d49740c-20ae-4d19-8f08-f44c9aacc0b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56530780-42c9-4f28-9991-19c50a8eb4c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E42:E48</xm:sqref>
        </x14:conditionalFormatting>
        <x14:conditionalFormatting xmlns:xm="http://schemas.microsoft.com/office/excel/2006/main">
          <x14:cfRule type="dataBar" id="{ead0195d-6c6a-43b0-951c-0f00b1d4574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212b7c0d-9293-4baf-90bb-c02f5b8dc1b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E49:E55</xm:sqref>
        </x14:conditionalFormatting>
        <x14:conditionalFormatting xmlns:xm="http://schemas.microsoft.com/office/excel/2006/main">
          <x14:cfRule type="dataBar" id="{ba1bfd28-e211-47a3-a89c-48eb20a751a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9c550504-27f6-4726-92e3-54281c5cc11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E56:E62</xm:sqref>
        </x14:conditionalFormatting>
        <x14:conditionalFormatting xmlns:xm="http://schemas.microsoft.com/office/excel/2006/main">
          <x14:cfRule type="dataBar" id="{43aa722a-8020-467a-b55c-28f3c0f5f4e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cd002d79-a793-43c5-8396-0c512d78f4c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E63:E69</xm:sqref>
        </x14:conditionalFormatting>
        <x14:conditionalFormatting xmlns:xm="http://schemas.microsoft.com/office/excel/2006/main">
          <x14:cfRule type="dataBar" id="{6ec9eec2-6b74-425c-9e7a-01190b419f8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b7b64326-8faf-42fc-a9c1-709a5b423ff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E70:E76</xm:sqref>
        </x14:conditionalFormatting>
        <x14:conditionalFormatting xmlns:xm="http://schemas.microsoft.com/office/excel/2006/main">
          <x14:cfRule type="dataBar" id="{5a505ca5-24d3-40d0-b5a2-3d543046714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f2e41cf6-9050-45ae-9ee8-8e804c1bf68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E77:E83</xm:sqref>
        </x14:conditionalFormatting>
        <x14:conditionalFormatting xmlns:xm="http://schemas.microsoft.com/office/excel/2006/main">
          <x14:cfRule type="dataBar" id="{7e8ed56c-c331-4d2e-bb6f-260abd776b0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3938ee85-cbd1-4023-b61f-3b612ff717d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E84:E90</xm:sqref>
        </x14:conditionalFormatting>
        <x14:conditionalFormatting xmlns:xm="http://schemas.microsoft.com/office/excel/2006/main">
          <x14:cfRule type="dataBar" id="{85cdfa79-7411-42c5-8a29-0a0cd3c2150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8fbb7133-7603-4b44-a1fe-ce701130bef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E91:E97</xm:sqref>
        </x14:conditionalFormatting>
        <x14:conditionalFormatting xmlns:xm="http://schemas.microsoft.com/office/excel/2006/main">
          <x14:cfRule type="dataBar" id="{be35f8b7-5d55-4fd7-8550-6b6b1da6728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3cb435da-ff2e-41ae-8446-69fc42d2e44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E98:E104</xm:sqref>
        </x14:conditionalFormatting>
        <x14:conditionalFormatting xmlns:xm="http://schemas.microsoft.com/office/excel/2006/main">
          <x14:cfRule type="dataBar" id="{9aae345c-3535-4fe9-afd7-66d6f41c401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60d13206-f6d3-468f-a284-830ba98e78e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E105:E111</xm:sqref>
        </x14:conditionalFormatting>
        <x14:conditionalFormatting xmlns:xm="http://schemas.microsoft.com/office/excel/2006/main">
          <x14:cfRule type="dataBar" id="{51722935-3dfb-4cd6-beb6-96c0a875bf3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acbd5f99-3774-4603-9a60-69e06a464d6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E112:E118</xm:sqref>
        </x14:conditionalFormatting>
        <x14:conditionalFormatting xmlns:xm="http://schemas.microsoft.com/office/excel/2006/main">
          <x14:cfRule type="dataBar" id="{956fbec9-3970-4469-ad99-5fdddc79a36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39968def-cf08-44e0-befb-826da3ce425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E119:E125</xm:sqref>
        </x14:conditionalFormatting>
        <x14:conditionalFormatting xmlns:xm="http://schemas.microsoft.com/office/excel/2006/main">
          <x14:cfRule type="dataBar" id="{2bbe93cf-c533-4ea5-a106-806392c58d1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7fd56866-afdb-40be-b13f-cb4b5d56dc9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E126:E132</xm:sqref>
        </x14:conditionalFormatting>
        <x14:conditionalFormatting xmlns:xm="http://schemas.microsoft.com/office/excel/2006/main">
          <x14:cfRule type="dataBar" id="{914a6027-7421-4016-8619-251e54a0dc9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9635c60a-a629-4e86-8104-5593280dee9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E133:E139</xm:sqref>
        </x14:conditionalFormatting>
        <x14:conditionalFormatting xmlns:xm="http://schemas.microsoft.com/office/excel/2006/main">
          <x14:cfRule type="dataBar" id="{24a4f8ac-0891-4199-b68b-87d545c90e6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276e1ced-1e09-424b-998e-5b8614eb7e9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E140:E146</xm:sqref>
        </x14:conditionalFormatting>
        <x14:conditionalFormatting xmlns:xm="http://schemas.microsoft.com/office/excel/2006/main">
          <x14:cfRule type="dataBar" id="{1e31fd22-80d6-421d-b63c-42970b72ce9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54194954-2224-4f86-960d-c3004984b82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E147:E153</xm:sqref>
        </x14:conditionalFormatting>
        <x14:conditionalFormatting xmlns:xm="http://schemas.microsoft.com/office/excel/2006/main">
          <x14:cfRule type="dataBar" id="{a28759a4-46e8-4b5c-9551-9f39412faa3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fde39cc6-a29e-4ecb-9ba2-8dc330436bd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E154:E160</xm:sqref>
        </x14:conditionalFormatting>
        <x14:conditionalFormatting xmlns:xm="http://schemas.microsoft.com/office/excel/2006/main">
          <x14:cfRule type="dataBar" id="{272a3d68-e617-4506-959b-ee821bce618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0191fa44-e073-47f5-9d2d-1eb790edbb4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E161:E167</xm:sqref>
        </x14:conditionalFormatting>
        <x14:conditionalFormatting xmlns:xm="http://schemas.microsoft.com/office/excel/2006/main">
          <x14:cfRule type="dataBar" id="{8c21dafb-b88e-4645-8f2e-5bc21cadc10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f53f7247-3dcb-4c25-9674-4633bb179fd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E168:E174</xm:sqref>
        </x14:conditionalFormatting>
        <x14:conditionalFormatting xmlns:xm="http://schemas.microsoft.com/office/excel/2006/main">
          <x14:cfRule type="dataBar" id="{cfc72269-88e6-4934-b460-abdc1ba929e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5fcfeb64-c497-4fd8-8d50-3669b3b2ab8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E175:E181</xm:sqref>
        </x14:conditionalFormatting>
        <x14:conditionalFormatting xmlns:xm="http://schemas.microsoft.com/office/excel/2006/main">
          <x14:cfRule type="dataBar" id="{5ce1e911-fd4f-4a0c-95db-ef90bf776b4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62a3db79-9583-4274-81a5-8a5426914bb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E182:E188</xm:sqref>
        </x14:conditionalFormatting>
        <x14:conditionalFormatting xmlns:xm="http://schemas.microsoft.com/office/excel/2006/main">
          <x14:cfRule type="dataBar" id="{f588473c-dfb3-44dc-a0c4-54a72d3ba99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2be35fef-826c-4597-8395-94b1af4366e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E189:E195</xm:sqref>
        </x14:conditionalFormatting>
        <x14:conditionalFormatting xmlns:xm="http://schemas.microsoft.com/office/excel/2006/main">
          <x14:cfRule type="dataBar" id="{b999526a-cf3c-46e6-a260-e838e62a42b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e6cdc3e4-45da-46c4-88ae-a4f65d57307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E196:E202</xm:sqref>
        </x14:conditionalFormatting>
        <x14:conditionalFormatting xmlns:xm="http://schemas.microsoft.com/office/excel/2006/main">
          <x14:cfRule type="dataBar" id="{39359bb5-51c1-4aff-be01-90bef4d6557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47cdf847-43ab-422e-9303-0fbb26013d9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E203:E209</xm:sqref>
        </x14:conditionalFormatting>
        <x14:conditionalFormatting xmlns:xm="http://schemas.microsoft.com/office/excel/2006/main">
          <x14:cfRule type="dataBar" id="{715e7171-5884-4d1c-91a7-40c4b9b36bb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0e12d4a4-a666-4ba0-85de-204cf720092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E210:E216</xm:sqref>
        </x14:conditionalFormatting>
        <x14:conditionalFormatting xmlns:xm="http://schemas.microsoft.com/office/excel/2006/main">
          <x14:cfRule type="dataBar" id="{d7375d6a-9586-45ca-9c70-c24ca7d7716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730d418f-0f0e-4875-8a56-b7c15c7e43f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E217:E223</xm:sqref>
        </x14:conditionalFormatting>
        <x14:conditionalFormatting xmlns:xm="http://schemas.microsoft.com/office/excel/2006/main">
          <x14:cfRule type="dataBar" id="{806d8c80-108f-41b6-8ab0-ede8dd3cb11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61102c80-7fec-41d2-9af2-b559182f802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E224:E230</xm:sqref>
        </x14:conditionalFormatting>
        <x14:conditionalFormatting xmlns:xm="http://schemas.microsoft.com/office/excel/2006/main">
          <x14:cfRule type="dataBar" id="{30c2e0c9-6608-4498-adaf-3cc39be80d9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2ac173f5-300b-4bf1-a4f8-7447073d0e9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E231:E237</xm:sqref>
        </x14:conditionalFormatting>
        <x14:conditionalFormatting xmlns:xm="http://schemas.microsoft.com/office/excel/2006/main">
          <x14:cfRule type="dataBar" id="{0af66857-d2bc-43f1-90da-b18c1c07647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79117821-655b-4f7a-985d-856c60eeff4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E238:E244</xm:sqref>
        </x14:conditionalFormatting>
        <x14:conditionalFormatting xmlns:xm="http://schemas.microsoft.com/office/excel/2006/main">
          <x14:cfRule type="dataBar" id="{45d9f96b-5dab-493e-899b-3bdab62ea64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16e81fe7-aba3-48be-b6a3-1f29ed20557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E245:E251</xm:sqref>
        </x14:conditionalFormatting>
        <x14:conditionalFormatting xmlns:xm="http://schemas.microsoft.com/office/excel/2006/main">
          <x14:cfRule type="dataBar" id="{902cbbc8-1f18-4b60-94e7-e6942e28ec4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5675c724-6f99-413b-937e-ee5689961d0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E252:E258</xm:sqref>
        </x14:conditionalFormatting>
        <x14:conditionalFormatting xmlns:xm="http://schemas.microsoft.com/office/excel/2006/main">
          <x14:cfRule type="dataBar" id="{0cb2ec73-f7e3-4b24-beb1-133178d752c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afcfa221-7396-4315-8759-8b022ef74db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E259:E265</xm:sqref>
        </x14:conditionalFormatting>
        <x14:conditionalFormatting xmlns:xm="http://schemas.microsoft.com/office/excel/2006/main">
          <x14:cfRule type="dataBar" id="{99e3a9c5-c81c-427b-ae12-3fda425f3a7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e10f4935-0b9b-469f-9b14-45dd8fbbdef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E266:E272</xm:sqref>
        </x14:conditionalFormatting>
        <x14:conditionalFormatting xmlns:xm="http://schemas.microsoft.com/office/excel/2006/main">
          <x14:cfRule type="dataBar" id="{9e6282bb-9ccc-4d1b-a3d8-45d1d74f0e2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d2fc14f6-6636-4fa8-a572-d25cab525e7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E273:E279</xm:sqref>
        </x14:conditionalFormatting>
        <x14:conditionalFormatting xmlns:xm="http://schemas.microsoft.com/office/excel/2006/main">
          <x14:cfRule type="dataBar" id="{2bf066d3-fda9-493d-8a1c-0fd34cfe893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22b4628f-caa1-4924-b55a-d857869f55f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E280:E286</xm:sqref>
        </x14:conditionalFormatting>
        <x14:conditionalFormatting xmlns:xm="http://schemas.microsoft.com/office/excel/2006/main">
          <x14:cfRule type="dataBar" id="{9c21a3a7-0858-49fb-a06c-e3748fd3705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1af024a9-a6a1-457c-bed6-d0a1924e025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E287:E293</xm:sqref>
        </x14:conditionalFormatting>
        <x14:conditionalFormatting xmlns:xm="http://schemas.microsoft.com/office/excel/2006/main">
          <x14:cfRule type="dataBar" id="{94502765-7ea6-4c45-bf51-32eb83b66a5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575c12e9-962e-4234-9da0-90342cd296b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E294:E300</xm:sqref>
        </x14:conditionalFormatting>
        <x14:conditionalFormatting xmlns:xm="http://schemas.microsoft.com/office/excel/2006/main">
          <x14:cfRule type="dataBar" id="{7019e3ed-f24a-40c3-b469-ea40a7ea415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460e4ac9-ed8e-4eff-a089-7baf231a727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E301:E306</xm:sqref>
        </x14:conditionalFormatting>
        <x14:conditionalFormatting xmlns:xm="http://schemas.microsoft.com/office/excel/2006/main">
          <x14:cfRule type="dataBar" id="{511b3f58-2359-452c-992f-48aac87c685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F7:F21</xm:sqref>
        </x14:conditionalFormatting>
        <x14:conditionalFormatting xmlns:xm="http://schemas.microsoft.com/office/excel/2006/main">
          <x14:cfRule type="dataBar" id="{35a0bd7c-e5f0-43dd-8e2a-b9d3e0b4dae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F7:F34</xm:sqref>
        </x14:conditionalFormatting>
        <x14:conditionalFormatting xmlns:xm="http://schemas.microsoft.com/office/excel/2006/main">
          <x14:cfRule type="dataBar" id="{e9e091e0-5d50-4992-9f83-9d691007b36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62abfb59-45e4-4dc5-9137-22a8fde41f3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F35:F41</xm:sqref>
        </x14:conditionalFormatting>
        <x14:conditionalFormatting xmlns:xm="http://schemas.microsoft.com/office/excel/2006/main">
          <x14:cfRule type="dataBar" id="{d0891466-5e3a-4bff-b52b-f5feb3885ae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4554491a-9e97-46e0-8347-53f4559e044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F42:F48</xm:sqref>
        </x14:conditionalFormatting>
        <x14:conditionalFormatting xmlns:xm="http://schemas.microsoft.com/office/excel/2006/main">
          <x14:cfRule type="dataBar" id="{4f2744d5-7585-491b-93ab-764db4a533d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d368158e-5f3c-4fe4-9431-e4fff3395af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F49:F55</xm:sqref>
        </x14:conditionalFormatting>
        <x14:conditionalFormatting xmlns:xm="http://schemas.microsoft.com/office/excel/2006/main">
          <x14:cfRule type="dataBar" id="{e95126c9-4f4f-4cef-950b-f06345e7948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24896331-5839-441e-8897-0acc3268e56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F56:F62</xm:sqref>
        </x14:conditionalFormatting>
        <x14:conditionalFormatting xmlns:xm="http://schemas.microsoft.com/office/excel/2006/main">
          <x14:cfRule type="dataBar" id="{82a8a709-38f9-41fd-8e8e-04eef222c93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eab1b91c-a68b-4a86-900a-dfabb7f8f72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F63:F69</xm:sqref>
        </x14:conditionalFormatting>
        <x14:conditionalFormatting xmlns:xm="http://schemas.microsoft.com/office/excel/2006/main">
          <x14:cfRule type="dataBar" id="{ad8a513e-496a-4530-8dc8-d3dc24451ca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3f29eab7-e63c-4144-bb26-1c6ac6f253d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F70:F76</xm:sqref>
        </x14:conditionalFormatting>
        <x14:conditionalFormatting xmlns:xm="http://schemas.microsoft.com/office/excel/2006/main">
          <x14:cfRule type="dataBar" id="{ad0bf856-8659-4397-a007-b1783f62cb8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3e721064-ad6f-417c-8d39-160de462124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F77:F83</xm:sqref>
        </x14:conditionalFormatting>
        <x14:conditionalFormatting xmlns:xm="http://schemas.microsoft.com/office/excel/2006/main">
          <x14:cfRule type="dataBar" id="{9f985133-62e7-44ed-82c5-aa2cf86cb04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b1b3c596-2f40-4639-9fd2-e5d855a76d1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F84:F90</xm:sqref>
        </x14:conditionalFormatting>
        <x14:conditionalFormatting xmlns:xm="http://schemas.microsoft.com/office/excel/2006/main">
          <x14:cfRule type="dataBar" id="{ce3c78cb-9b3f-4be6-bd6c-e79e6171e8f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7765d54c-9ea6-45ca-bc6f-69f4a5576c9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F91:F97</xm:sqref>
        </x14:conditionalFormatting>
        <x14:conditionalFormatting xmlns:xm="http://schemas.microsoft.com/office/excel/2006/main">
          <x14:cfRule type="dataBar" id="{098001f1-3626-4e9d-bf82-df5daa94e84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ec8cc7a0-0e66-4ff8-80f9-4f7130ef767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F98:F104</xm:sqref>
        </x14:conditionalFormatting>
        <x14:conditionalFormatting xmlns:xm="http://schemas.microsoft.com/office/excel/2006/main">
          <x14:cfRule type="dataBar" id="{84dceba0-009f-4c89-8495-6b2a55aecf6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12c33108-d3c3-440c-b8c5-1a596ccf9b3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F105:F111</xm:sqref>
        </x14:conditionalFormatting>
        <x14:conditionalFormatting xmlns:xm="http://schemas.microsoft.com/office/excel/2006/main">
          <x14:cfRule type="dataBar" id="{7c8aa324-c73c-4d65-bb3f-d614bfe1b9d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539ab77a-4a49-4e3d-ab3a-7eb601cc10a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F112:F118</xm:sqref>
        </x14:conditionalFormatting>
        <x14:conditionalFormatting xmlns:xm="http://schemas.microsoft.com/office/excel/2006/main">
          <x14:cfRule type="dataBar" id="{240b29a6-3311-46b6-b81e-280e5ca7fa6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0eac8044-7383-4042-9c0f-385f491c0e1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F119:F125</xm:sqref>
        </x14:conditionalFormatting>
        <x14:conditionalFormatting xmlns:xm="http://schemas.microsoft.com/office/excel/2006/main">
          <x14:cfRule type="dataBar" id="{be7aeb56-829b-4635-ae85-4717ee9e9cb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31b1f3d4-21bc-4efb-8764-878a646e73a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F126:F132</xm:sqref>
        </x14:conditionalFormatting>
        <x14:conditionalFormatting xmlns:xm="http://schemas.microsoft.com/office/excel/2006/main">
          <x14:cfRule type="dataBar" id="{de3e0112-c6d4-47e0-898e-3e09abb91f0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bfb3e00c-f46a-4a8f-b51f-2fef899c08f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F133:F139</xm:sqref>
        </x14:conditionalFormatting>
        <x14:conditionalFormatting xmlns:xm="http://schemas.microsoft.com/office/excel/2006/main">
          <x14:cfRule type="dataBar" id="{a692c046-6ce5-4564-bbe6-7555e75aaf6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16d41f24-906c-420a-ae45-3c7def0faa5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F140:F146</xm:sqref>
        </x14:conditionalFormatting>
        <x14:conditionalFormatting xmlns:xm="http://schemas.microsoft.com/office/excel/2006/main">
          <x14:cfRule type="dataBar" id="{385cfb05-2071-4e35-ac2b-6f1bf8bcb6b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1f12ae33-dd22-40b6-90a2-2d2eed55c11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F147:F153</xm:sqref>
        </x14:conditionalFormatting>
        <x14:conditionalFormatting xmlns:xm="http://schemas.microsoft.com/office/excel/2006/main">
          <x14:cfRule type="dataBar" id="{b65a2e56-cde8-426a-a0b9-9e586a3b075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065f7acb-4ae1-4825-b24e-1ba5d818b63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F154:F160</xm:sqref>
        </x14:conditionalFormatting>
        <x14:conditionalFormatting xmlns:xm="http://schemas.microsoft.com/office/excel/2006/main">
          <x14:cfRule type="dataBar" id="{5831bc55-a889-4004-997a-6a8341a8546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d9ccfdd7-0556-4354-9108-b910d697e44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F161:F167</xm:sqref>
        </x14:conditionalFormatting>
        <x14:conditionalFormatting xmlns:xm="http://schemas.microsoft.com/office/excel/2006/main">
          <x14:cfRule type="dataBar" id="{cb0b05fc-f801-4c4c-ba1b-856dc25bae0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9f8a2715-6066-40fa-8d68-849f9e905e3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F168:F174</xm:sqref>
        </x14:conditionalFormatting>
        <x14:conditionalFormatting xmlns:xm="http://schemas.microsoft.com/office/excel/2006/main">
          <x14:cfRule type="dataBar" id="{f4e639b5-3fbd-4e9d-9347-6fea41c790d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8cdf8d8c-63e2-48da-a850-87ea140baab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F175:F181</xm:sqref>
        </x14:conditionalFormatting>
        <x14:conditionalFormatting xmlns:xm="http://schemas.microsoft.com/office/excel/2006/main">
          <x14:cfRule type="dataBar" id="{a800c6bd-d724-4c6f-ac5b-7504bd46c2f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ca2d6730-fd4b-43db-b7fb-dcfc0aaebbe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F182:F188</xm:sqref>
        </x14:conditionalFormatting>
        <x14:conditionalFormatting xmlns:xm="http://schemas.microsoft.com/office/excel/2006/main">
          <x14:cfRule type="dataBar" id="{a264fcac-aa19-4ebb-94d3-99db1c383d0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e7e0aec3-42ba-4efd-9c09-2f3232678c0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F189:F195</xm:sqref>
        </x14:conditionalFormatting>
        <x14:conditionalFormatting xmlns:xm="http://schemas.microsoft.com/office/excel/2006/main">
          <x14:cfRule type="dataBar" id="{11e8ed54-6dac-4f73-b594-1c8777cda85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6fc9de49-c28e-45d4-a9cd-f8a766499a4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F196:F202</xm:sqref>
        </x14:conditionalFormatting>
        <x14:conditionalFormatting xmlns:xm="http://schemas.microsoft.com/office/excel/2006/main">
          <x14:cfRule type="dataBar" id="{5ce12af3-c01f-44fe-82f6-16e449dd236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97351892-cb76-4985-8c3c-8ae519e7a8b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F203:F209</xm:sqref>
        </x14:conditionalFormatting>
        <x14:conditionalFormatting xmlns:xm="http://schemas.microsoft.com/office/excel/2006/main">
          <x14:cfRule type="dataBar" id="{1c9c5ce4-9113-4caa-816b-7f2ccad4105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ccff0213-29b5-440a-b4f3-b14fe263d15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F210:F216</xm:sqref>
        </x14:conditionalFormatting>
        <x14:conditionalFormatting xmlns:xm="http://schemas.microsoft.com/office/excel/2006/main">
          <x14:cfRule type="dataBar" id="{284d73dd-8cd4-49be-8c4b-1c7635b4ba9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95248ff8-a5f0-4b62-96bd-0eaa81d470d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F217:F223</xm:sqref>
        </x14:conditionalFormatting>
        <x14:conditionalFormatting xmlns:xm="http://schemas.microsoft.com/office/excel/2006/main">
          <x14:cfRule type="dataBar" id="{7bdd3af0-327c-430c-b104-8b31e8158f8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ee8414d4-464b-4533-9d00-86a2dd23dd4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F224:F230</xm:sqref>
        </x14:conditionalFormatting>
        <x14:conditionalFormatting xmlns:xm="http://schemas.microsoft.com/office/excel/2006/main">
          <x14:cfRule type="dataBar" id="{ef5b22c7-a280-4d50-bd25-706857456c9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9cd2ac23-0350-4bd0-9202-7947b803c8f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F231:F237</xm:sqref>
        </x14:conditionalFormatting>
        <x14:conditionalFormatting xmlns:xm="http://schemas.microsoft.com/office/excel/2006/main">
          <x14:cfRule type="dataBar" id="{24400e36-0fcc-45bd-b1c6-8b7d2d0ade1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a5eddd55-a4ec-4775-9a03-3599eb1c041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F238:F244</xm:sqref>
        </x14:conditionalFormatting>
        <x14:conditionalFormatting xmlns:xm="http://schemas.microsoft.com/office/excel/2006/main">
          <x14:cfRule type="dataBar" id="{1d4328e2-8363-4b0e-b537-c0eafd0a471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e7149566-441e-4045-b964-6590aefdaad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F245:F251</xm:sqref>
        </x14:conditionalFormatting>
        <x14:conditionalFormatting xmlns:xm="http://schemas.microsoft.com/office/excel/2006/main">
          <x14:cfRule type="dataBar" id="{182e448b-d6f9-47ae-bb22-781add6b04f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ee661dd7-67fe-4f63-bc95-88c667986a1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F252:F258</xm:sqref>
        </x14:conditionalFormatting>
        <x14:conditionalFormatting xmlns:xm="http://schemas.microsoft.com/office/excel/2006/main">
          <x14:cfRule type="dataBar" id="{e0533b62-a304-4bca-a280-cb0b89db87e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65dd7580-d54d-476d-b4bc-e2719d847a0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F259:F265</xm:sqref>
        </x14:conditionalFormatting>
        <x14:conditionalFormatting xmlns:xm="http://schemas.microsoft.com/office/excel/2006/main">
          <x14:cfRule type="dataBar" id="{30d793de-62da-493c-9cd6-52cf9dab9a4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a8dbcc87-592e-4ac3-9bc4-08b2b8e3a01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F266:F272</xm:sqref>
        </x14:conditionalFormatting>
        <x14:conditionalFormatting xmlns:xm="http://schemas.microsoft.com/office/excel/2006/main">
          <x14:cfRule type="dataBar" id="{9af1754c-f6ec-48d7-a064-447e7d3323d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63e5b998-5dd2-4302-928e-464a0ba8199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F273:F279</xm:sqref>
        </x14:conditionalFormatting>
        <x14:conditionalFormatting xmlns:xm="http://schemas.microsoft.com/office/excel/2006/main">
          <x14:cfRule type="dataBar" id="{35ba5bf4-b1c9-4049-880b-95ce25184d1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58d9ff2e-75d5-4e96-a0e4-5cdd27013fa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F280:F286</xm:sqref>
        </x14:conditionalFormatting>
        <x14:conditionalFormatting xmlns:xm="http://schemas.microsoft.com/office/excel/2006/main">
          <x14:cfRule type="dataBar" id="{9d9569bb-f04d-4404-b02c-6540851040f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28e556c7-3eb5-486d-852a-7bd819b1bf9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F287:F293</xm:sqref>
        </x14:conditionalFormatting>
        <x14:conditionalFormatting xmlns:xm="http://schemas.microsoft.com/office/excel/2006/main">
          <x14:cfRule type="dataBar" id="{c1ba44fc-6e2b-45bb-a8a0-bf4bbdbea2a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18617034-5056-4256-8d1d-98b76e8db8c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F294:F300</xm:sqref>
        </x14:conditionalFormatting>
        <x14:conditionalFormatting xmlns:xm="http://schemas.microsoft.com/office/excel/2006/main">
          <x14:cfRule type="dataBar" id="{357ef704-a1e3-4847-9512-eec9502d2a1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08f7913d-942e-4859-8154-2d0ed31905c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F301:F306</xm:sqref>
        </x14:conditionalFormatting>
        <x14:conditionalFormatting xmlns:xm="http://schemas.microsoft.com/office/excel/2006/main">
          <x14:cfRule type="dataBar" id="{13c0a961-a7ae-4704-904c-2106ad07662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G7:G21</xm:sqref>
        </x14:conditionalFormatting>
        <x14:conditionalFormatting xmlns:xm="http://schemas.microsoft.com/office/excel/2006/main">
          <x14:cfRule type="dataBar" id="{12ecddb1-a4a8-43c0-9785-ff7c26173e7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G7:G23</xm:sqref>
        </x14:conditionalFormatting>
        <x14:conditionalFormatting xmlns:xm="http://schemas.microsoft.com/office/excel/2006/main">
          <x14:cfRule type="dataBar" id="{471cf1f7-41e9-41e2-8c41-149315bfc9e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2da9f0eb-0f06-43fc-95f1-ea0d9683488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G35:G41</xm:sqref>
        </x14:conditionalFormatting>
        <x14:conditionalFormatting xmlns:xm="http://schemas.microsoft.com/office/excel/2006/main">
          <x14:cfRule type="dataBar" id="{faa44c33-44cf-4d62-820a-9626da4ae3b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fc5af4ce-cf4b-4bd6-a75c-3899e9f293b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G42:G48</xm:sqref>
        </x14:conditionalFormatting>
        <x14:conditionalFormatting xmlns:xm="http://schemas.microsoft.com/office/excel/2006/main">
          <x14:cfRule type="dataBar" id="{41a042c2-c030-46aa-9063-87387f93bb1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438ae5e5-f90f-4550-b1df-43576974f58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G49:G55</xm:sqref>
        </x14:conditionalFormatting>
        <x14:conditionalFormatting xmlns:xm="http://schemas.microsoft.com/office/excel/2006/main">
          <x14:cfRule type="dataBar" id="{8b505559-8760-499d-86ea-f7542fdfd2a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4ecf4db7-00e8-4ea5-bea6-cc755ac81ec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G56:G62</xm:sqref>
        </x14:conditionalFormatting>
        <x14:conditionalFormatting xmlns:xm="http://schemas.microsoft.com/office/excel/2006/main">
          <x14:cfRule type="dataBar" id="{2abd1b87-6f4e-45e3-8242-76067c1f724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172fe419-1d06-4ab0-8010-8ef6997185c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G63:G69</xm:sqref>
        </x14:conditionalFormatting>
        <x14:conditionalFormatting xmlns:xm="http://schemas.microsoft.com/office/excel/2006/main">
          <x14:cfRule type="dataBar" id="{b0515d6b-6085-427b-a98f-5d5a987d9b6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9b4a9d3e-9497-408e-8c6c-581f2ae7f01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G70:G76</xm:sqref>
        </x14:conditionalFormatting>
        <x14:conditionalFormatting xmlns:xm="http://schemas.microsoft.com/office/excel/2006/main">
          <x14:cfRule type="dataBar" id="{d62e9ebe-9cb0-4baa-9d8c-3c742df1229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c1b0bb3d-5456-4e95-97c9-e3a578e5efd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G77:G83</xm:sqref>
        </x14:conditionalFormatting>
        <x14:conditionalFormatting xmlns:xm="http://schemas.microsoft.com/office/excel/2006/main">
          <x14:cfRule type="dataBar" id="{146c6bc9-e4f7-4634-b540-c67813926f9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680add02-0b64-4540-bf3c-ad826b6fe05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G84:G90</xm:sqref>
        </x14:conditionalFormatting>
        <x14:conditionalFormatting xmlns:xm="http://schemas.microsoft.com/office/excel/2006/main">
          <x14:cfRule type="dataBar" id="{45d449fe-7728-4073-aec3-12413236095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87bd96c0-266d-4f27-9e46-451b08e1372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G91:G97</xm:sqref>
        </x14:conditionalFormatting>
        <x14:conditionalFormatting xmlns:xm="http://schemas.microsoft.com/office/excel/2006/main">
          <x14:cfRule type="dataBar" id="{f3e70eb3-f6ea-42c9-8df3-c08131f7b79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42a0965c-3dda-4fd5-abfc-66339d19f9e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G98:G104</xm:sqref>
        </x14:conditionalFormatting>
        <x14:conditionalFormatting xmlns:xm="http://schemas.microsoft.com/office/excel/2006/main">
          <x14:cfRule type="dataBar" id="{2ea4be42-5ee4-4367-aa6c-9c3b0f4e71a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79c92710-7e3f-4a0b-93d8-e5c8d6b4c9e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G105:G111</xm:sqref>
        </x14:conditionalFormatting>
        <x14:conditionalFormatting xmlns:xm="http://schemas.microsoft.com/office/excel/2006/main">
          <x14:cfRule type="dataBar" id="{62d54db8-dffe-47bf-a72e-8c24f1d7b58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20c2f9e4-94ee-415c-9586-aa5990ef79a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G112:G118</xm:sqref>
        </x14:conditionalFormatting>
        <x14:conditionalFormatting xmlns:xm="http://schemas.microsoft.com/office/excel/2006/main">
          <x14:cfRule type="dataBar" id="{20c48ed2-3c51-493a-be1e-135c0bc1828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5bc1a7a9-4b6e-44a9-a701-6d6dc61ca17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G119:G125</xm:sqref>
        </x14:conditionalFormatting>
        <x14:conditionalFormatting xmlns:xm="http://schemas.microsoft.com/office/excel/2006/main">
          <x14:cfRule type="dataBar" id="{7944e6fc-ef4d-4b8f-bc37-f7a7d0c3f34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33f17c86-2709-4425-af0d-e5bde063756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G126:G132</xm:sqref>
        </x14:conditionalFormatting>
        <x14:conditionalFormatting xmlns:xm="http://schemas.microsoft.com/office/excel/2006/main">
          <x14:cfRule type="dataBar" id="{3938804f-a61a-4083-bc78-47219a211f8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4dd77f09-c279-4b80-b6d8-2ddc5402433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G133:G139</xm:sqref>
        </x14:conditionalFormatting>
        <x14:conditionalFormatting xmlns:xm="http://schemas.microsoft.com/office/excel/2006/main">
          <x14:cfRule type="dataBar" id="{dfdd0973-1bbf-4e59-9152-3f807ac8c5a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8e696fad-454c-4add-8d87-3f54e44c01c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G140:G146</xm:sqref>
        </x14:conditionalFormatting>
        <x14:conditionalFormatting xmlns:xm="http://schemas.microsoft.com/office/excel/2006/main">
          <x14:cfRule type="dataBar" id="{4315aaf1-730b-4139-8265-00ad503c3ed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9d93551f-2a14-4a29-9015-ed95edfc102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G147:G153</xm:sqref>
        </x14:conditionalFormatting>
        <x14:conditionalFormatting xmlns:xm="http://schemas.microsoft.com/office/excel/2006/main">
          <x14:cfRule type="dataBar" id="{ea725ea3-47a6-476b-8a58-0b7df9c0efe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247e60ed-8420-48e2-a666-bdc04b15e53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G154:G160</xm:sqref>
        </x14:conditionalFormatting>
        <x14:conditionalFormatting xmlns:xm="http://schemas.microsoft.com/office/excel/2006/main">
          <x14:cfRule type="dataBar" id="{edad0d77-1e4d-42da-9f8b-94957b96b66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1119b360-875b-4f52-b767-796de036f6c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G161:G167</xm:sqref>
        </x14:conditionalFormatting>
        <x14:conditionalFormatting xmlns:xm="http://schemas.microsoft.com/office/excel/2006/main">
          <x14:cfRule type="dataBar" id="{01e82c38-4849-498e-abff-a8440b17356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65b14e01-0670-42b5-bc90-6a90a0a97c8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G168:G174</xm:sqref>
        </x14:conditionalFormatting>
        <x14:conditionalFormatting xmlns:xm="http://schemas.microsoft.com/office/excel/2006/main">
          <x14:cfRule type="dataBar" id="{837ca707-d0ed-44f6-9f6c-59636945dd8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90a67bda-57d5-416b-b732-2b4269bc9a2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G175:G181</xm:sqref>
        </x14:conditionalFormatting>
        <x14:conditionalFormatting xmlns:xm="http://schemas.microsoft.com/office/excel/2006/main">
          <x14:cfRule type="dataBar" id="{0e81d44a-3a65-4322-9840-8f6323effb6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279fb41a-20b2-44e3-9a56-c6aee9cb4e5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G182:G188</xm:sqref>
        </x14:conditionalFormatting>
        <x14:conditionalFormatting xmlns:xm="http://schemas.microsoft.com/office/excel/2006/main">
          <x14:cfRule type="dataBar" id="{a7b7b3fc-1372-439b-a8da-5c09bcaea6e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2c93c79a-85b7-49b7-94b4-54fa488a702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G189:G195</xm:sqref>
        </x14:conditionalFormatting>
        <x14:conditionalFormatting xmlns:xm="http://schemas.microsoft.com/office/excel/2006/main">
          <x14:cfRule type="dataBar" id="{ffa16787-4c9d-44cd-b8ed-bf715d6cbeb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99a602f9-0205-4c51-be2a-7d844002141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G196:G202</xm:sqref>
        </x14:conditionalFormatting>
        <x14:conditionalFormatting xmlns:xm="http://schemas.microsoft.com/office/excel/2006/main">
          <x14:cfRule type="dataBar" id="{a4bcbde2-c39c-4d01-b24b-e82a0d84c11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9622fc0e-b74c-4b45-8829-b820f299434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G203:G209</xm:sqref>
        </x14:conditionalFormatting>
        <x14:conditionalFormatting xmlns:xm="http://schemas.microsoft.com/office/excel/2006/main">
          <x14:cfRule type="dataBar" id="{30edfe7e-448d-4d92-ba59-18966f9ad40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8be9a184-bee8-4e85-8840-b97f8878d46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G210:G216</xm:sqref>
        </x14:conditionalFormatting>
        <x14:conditionalFormatting xmlns:xm="http://schemas.microsoft.com/office/excel/2006/main">
          <x14:cfRule type="dataBar" id="{2d09bc37-869a-43e1-beeb-d570994cdf3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95eb37c7-0599-4874-9064-8cada03ae06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G217:G223</xm:sqref>
        </x14:conditionalFormatting>
        <x14:conditionalFormatting xmlns:xm="http://schemas.microsoft.com/office/excel/2006/main">
          <x14:cfRule type="dataBar" id="{2255d5d7-39c0-46fe-aae3-a8ca018a154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fd476e9b-25a0-4442-a859-b31979ee052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G224:G230</xm:sqref>
        </x14:conditionalFormatting>
        <x14:conditionalFormatting xmlns:xm="http://schemas.microsoft.com/office/excel/2006/main">
          <x14:cfRule type="dataBar" id="{ab6b0d7a-93c1-429c-9bdf-9cb1ca8b947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3fbf37f7-8e8a-4847-8594-57caffa6f96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G231:G237</xm:sqref>
        </x14:conditionalFormatting>
        <x14:conditionalFormatting xmlns:xm="http://schemas.microsoft.com/office/excel/2006/main">
          <x14:cfRule type="dataBar" id="{e2b7dabe-be21-418f-9d24-ae3210db1d7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4812229b-2a2b-47cb-a6b3-6496efdd958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G238:G244</xm:sqref>
        </x14:conditionalFormatting>
        <x14:conditionalFormatting xmlns:xm="http://schemas.microsoft.com/office/excel/2006/main">
          <x14:cfRule type="dataBar" id="{63c07e9d-f79c-44dc-b3ca-ae442a72fe7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ac14d54b-f748-4877-bd8d-48c5d63181d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G245:G251</xm:sqref>
        </x14:conditionalFormatting>
        <x14:conditionalFormatting xmlns:xm="http://schemas.microsoft.com/office/excel/2006/main">
          <x14:cfRule type="dataBar" id="{901eabbf-16df-4108-9fbf-e28c93a6d86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2ee6f15a-2260-4171-b918-ad7af60b0b7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G252:G258</xm:sqref>
        </x14:conditionalFormatting>
        <x14:conditionalFormatting xmlns:xm="http://schemas.microsoft.com/office/excel/2006/main">
          <x14:cfRule type="dataBar" id="{a23871b0-e52c-4244-9677-f85c210b81c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a470869a-40f1-44a8-a72c-5456050d2bb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G259:G265</xm:sqref>
        </x14:conditionalFormatting>
        <x14:conditionalFormatting xmlns:xm="http://schemas.microsoft.com/office/excel/2006/main">
          <x14:cfRule type="dataBar" id="{156421a7-8cf8-433c-a462-ec9033be6f8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661303c4-4088-4b6d-a326-348f3c4ce55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G266:G272</xm:sqref>
        </x14:conditionalFormatting>
        <x14:conditionalFormatting xmlns:xm="http://schemas.microsoft.com/office/excel/2006/main">
          <x14:cfRule type="dataBar" id="{1c80f90b-83a5-47a7-8458-285e8e30313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f3d205ec-11bf-4487-bcf2-5ba515b0ee7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G273:G279</xm:sqref>
        </x14:conditionalFormatting>
        <x14:conditionalFormatting xmlns:xm="http://schemas.microsoft.com/office/excel/2006/main">
          <x14:cfRule type="dataBar" id="{affa1860-034f-488b-980c-9be1c7e1be8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ec8363cf-c97a-4cfe-ad8c-8f03ab12e26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G280:G286</xm:sqref>
        </x14:conditionalFormatting>
        <x14:conditionalFormatting xmlns:xm="http://schemas.microsoft.com/office/excel/2006/main">
          <x14:cfRule type="dataBar" id="{e3590734-e15b-41c9-9711-978e98edc67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40ea3994-1de4-4622-9a38-f34bc08bb54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G287:G293</xm:sqref>
        </x14:conditionalFormatting>
        <x14:conditionalFormatting xmlns:xm="http://schemas.microsoft.com/office/excel/2006/main">
          <x14:cfRule type="dataBar" id="{3051ca78-555e-4260-bd80-3d1c128bb73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f7781df2-a979-491d-92cb-2fa544d805f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G294:G300</xm:sqref>
        </x14:conditionalFormatting>
        <x14:conditionalFormatting xmlns:xm="http://schemas.microsoft.com/office/excel/2006/main">
          <x14:cfRule type="dataBar" id="{614973c6-de93-4a83-a9d1-fb0969466c2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ae92c8e3-5e83-4966-9d5c-6937f4b4296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G301:G306</xm:sqref>
        </x14:conditionalFormatting>
        <x14:conditionalFormatting xmlns:xm="http://schemas.microsoft.com/office/excel/2006/main">
          <x14:cfRule type="dataBar" id="{24541106-066c-4dfd-b686-75356ce9311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H7:H21</xm:sqref>
        </x14:conditionalFormatting>
        <x14:conditionalFormatting xmlns:xm="http://schemas.microsoft.com/office/excel/2006/main">
          <x14:cfRule type="dataBar" id="{ec2d7068-7e4f-4080-b216-a849c07e19c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H7:H23</xm:sqref>
        </x14:conditionalFormatting>
        <x14:conditionalFormatting xmlns:xm="http://schemas.microsoft.com/office/excel/2006/main">
          <x14:cfRule type="dataBar" id="{d61ee128-2177-4899-9e67-5782ccbddac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H35:H41</xm:sqref>
        </x14:conditionalFormatting>
        <x14:conditionalFormatting xmlns:xm="http://schemas.microsoft.com/office/excel/2006/main">
          <x14:cfRule type="dataBar" id="{b28fac73-ab83-44f6-a6a8-c62c088c0c4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H42:H48</xm:sqref>
        </x14:conditionalFormatting>
        <x14:conditionalFormatting xmlns:xm="http://schemas.microsoft.com/office/excel/2006/main">
          <x14:cfRule type="dataBar" id="{213a94ed-68a3-41b1-a473-f0ef6b2d05e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H49:H55</xm:sqref>
        </x14:conditionalFormatting>
        <x14:conditionalFormatting xmlns:xm="http://schemas.microsoft.com/office/excel/2006/main">
          <x14:cfRule type="dataBar" id="{b4d690c7-8911-4ea4-a8eb-9c783e34ccd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H56:H62</xm:sqref>
        </x14:conditionalFormatting>
        <x14:conditionalFormatting xmlns:xm="http://schemas.microsoft.com/office/excel/2006/main">
          <x14:cfRule type="dataBar" id="{f882915b-d7b0-4959-b9c7-ac2303bb674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H63:H69</xm:sqref>
        </x14:conditionalFormatting>
        <x14:conditionalFormatting xmlns:xm="http://schemas.microsoft.com/office/excel/2006/main">
          <x14:cfRule type="dataBar" id="{c2cd3f66-d928-46f0-afa8-60191304181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H70:H76</xm:sqref>
        </x14:conditionalFormatting>
        <x14:conditionalFormatting xmlns:xm="http://schemas.microsoft.com/office/excel/2006/main">
          <x14:cfRule type="dataBar" id="{ed3e0472-41f0-4fc5-84f6-0a895077e56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H77:H83</xm:sqref>
        </x14:conditionalFormatting>
        <x14:conditionalFormatting xmlns:xm="http://schemas.microsoft.com/office/excel/2006/main">
          <x14:cfRule type="dataBar" id="{d165af2c-3276-494f-9c97-de5657613ca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H84:H90</xm:sqref>
        </x14:conditionalFormatting>
        <x14:conditionalFormatting xmlns:xm="http://schemas.microsoft.com/office/excel/2006/main">
          <x14:cfRule type="dataBar" id="{c2dcfbac-0517-4212-9bdb-acb509304ca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H91:H97</xm:sqref>
        </x14:conditionalFormatting>
        <x14:conditionalFormatting xmlns:xm="http://schemas.microsoft.com/office/excel/2006/main">
          <x14:cfRule type="dataBar" id="{88992e69-f638-4e4f-93b2-1c5ea26f6f0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H98:H104</xm:sqref>
        </x14:conditionalFormatting>
        <x14:conditionalFormatting xmlns:xm="http://schemas.microsoft.com/office/excel/2006/main">
          <x14:cfRule type="dataBar" id="{5d65bc7d-9573-4d24-8bbe-bdfca1eef88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H105:H111</xm:sqref>
        </x14:conditionalFormatting>
        <x14:conditionalFormatting xmlns:xm="http://schemas.microsoft.com/office/excel/2006/main">
          <x14:cfRule type="dataBar" id="{0c56784e-79d6-41b8-b23d-c30be7cf23a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H112:H118</xm:sqref>
        </x14:conditionalFormatting>
        <x14:conditionalFormatting xmlns:xm="http://schemas.microsoft.com/office/excel/2006/main">
          <x14:cfRule type="dataBar" id="{686cb832-5542-4dd2-ad65-4409368300e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H119:H125</xm:sqref>
        </x14:conditionalFormatting>
        <x14:conditionalFormatting xmlns:xm="http://schemas.microsoft.com/office/excel/2006/main">
          <x14:cfRule type="dataBar" id="{d51381d0-cbe1-414e-90a4-94c9c808382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H126:H132</xm:sqref>
        </x14:conditionalFormatting>
        <x14:conditionalFormatting xmlns:xm="http://schemas.microsoft.com/office/excel/2006/main">
          <x14:cfRule type="dataBar" id="{e3fd5e96-e6a4-479e-bcb5-dcb1a06a412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H133:H139</xm:sqref>
        </x14:conditionalFormatting>
        <x14:conditionalFormatting xmlns:xm="http://schemas.microsoft.com/office/excel/2006/main">
          <x14:cfRule type="dataBar" id="{f9e4685a-d8dc-473f-940c-3bb104c9fbb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H140:H146</xm:sqref>
        </x14:conditionalFormatting>
        <x14:conditionalFormatting xmlns:xm="http://schemas.microsoft.com/office/excel/2006/main">
          <x14:cfRule type="dataBar" id="{d32b2d55-ea05-444f-bf7a-3b212c6fa82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H147:H153</xm:sqref>
        </x14:conditionalFormatting>
        <x14:conditionalFormatting xmlns:xm="http://schemas.microsoft.com/office/excel/2006/main">
          <x14:cfRule type="dataBar" id="{4396e633-4bb5-453f-a021-0c6b5cd675f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H154:H160</xm:sqref>
        </x14:conditionalFormatting>
        <x14:conditionalFormatting xmlns:xm="http://schemas.microsoft.com/office/excel/2006/main">
          <x14:cfRule type="dataBar" id="{e5aaa543-bd80-4ab6-b514-9328812f9d4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H161:H167</xm:sqref>
        </x14:conditionalFormatting>
        <x14:conditionalFormatting xmlns:xm="http://schemas.microsoft.com/office/excel/2006/main">
          <x14:cfRule type="dataBar" id="{4fe609cc-ccc4-43b2-b6bc-51b96a86583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H168:H174</xm:sqref>
        </x14:conditionalFormatting>
        <x14:conditionalFormatting xmlns:xm="http://schemas.microsoft.com/office/excel/2006/main">
          <x14:cfRule type="dataBar" id="{7819bd04-c6f7-4a3c-ac72-1bac2f2e2ee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H175:H181</xm:sqref>
        </x14:conditionalFormatting>
        <x14:conditionalFormatting xmlns:xm="http://schemas.microsoft.com/office/excel/2006/main">
          <x14:cfRule type="dataBar" id="{07ee8bc0-792c-4489-bee8-73c5a4ea7a4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H182:H188</xm:sqref>
        </x14:conditionalFormatting>
        <x14:conditionalFormatting xmlns:xm="http://schemas.microsoft.com/office/excel/2006/main">
          <x14:cfRule type="dataBar" id="{90efb391-0d99-4938-b63c-cfe00ef53b5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H189:H195</xm:sqref>
        </x14:conditionalFormatting>
        <x14:conditionalFormatting xmlns:xm="http://schemas.microsoft.com/office/excel/2006/main">
          <x14:cfRule type="dataBar" id="{c400e454-72c1-41a1-b5f0-15c122ed9b7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H196:H202</xm:sqref>
        </x14:conditionalFormatting>
        <x14:conditionalFormatting xmlns:xm="http://schemas.microsoft.com/office/excel/2006/main">
          <x14:cfRule type="dataBar" id="{9659bfde-a9e1-490f-860f-bdc39b58d91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H203:H209</xm:sqref>
        </x14:conditionalFormatting>
        <x14:conditionalFormatting xmlns:xm="http://schemas.microsoft.com/office/excel/2006/main">
          <x14:cfRule type="dataBar" id="{e35a6807-ebdb-488a-90bd-03b2db69562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H210:H216</xm:sqref>
        </x14:conditionalFormatting>
        <x14:conditionalFormatting xmlns:xm="http://schemas.microsoft.com/office/excel/2006/main">
          <x14:cfRule type="dataBar" id="{6357f501-7adb-47bd-b727-a7901028ede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H217:H223</xm:sqref>
        </x14:conditionalFormatting>
        <x14:conditionalFormatting xmlns:xm="http://schemas.microsoft.com/office/excel/2006/main">
          <x14:cfRule type="dataBar" id="{ebb97610-0d00-4b66-a7ea-8ed97c3bbc9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H224:H230</xm:sqref>
        </x14:conditionalFormatting>
        <x14:conditionalFormatting xmlns:xm="http://schemas.microsoft.com/office/excel/2006/main">
          <x14:cfRule type="dataBar" id="{1648852c-bcb8-43b0-8d1a-040b93f2821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H231:H237</xm:sqref>
        </x14:conditionalFormatting>
        <x14:conditionalFormatting xmlns:xm="http://schemas.microsoft.com/office/excel/2006/main">
          <x14:cfRule type="dataBar" id="{3d8f1694-3330-4fe7-a5de-5ae310e2d1f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H238:H244</xm:sqref>
        </x14:conditionalFormatting>
        <x14:conditionalFormatting xmlns:xm="http://schemas.microsoft.com/office/excel/2006/main">
          <x14:cfRule type="dataBar" id="{da550508-ae8c-4f8a-8a0c-b0b43d41c06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H245:H251</xm:sqref>
        </x14:conditionalFormatting>
        <x14:conditionalFormatting xmlns:xm="http://schemas.microsoft.com/office/excel/2006/main">
          <x14:cfRule type="dataBar" id="{8c4c748f-b343-478e-8013-8933bf65726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H252:H258</xm:sqref>
        </x14:conditionalFormatting>
        <x14:conditionalFormatting xmlns:xm="http://schemas.microsoft.com/office/excel/2006/main">
          <x14:cfRule type="dataBar" id="{5c578586-420b-4b60-a0ee-de8495a5651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H259:H265</xm:sqref>
        </x14:conditionalFormatting>
        <x14:conditionalFormatting xmlns:xm="http://schemas.microsoft.com/office/excel/2006/main">
          <x14:cfRule type="dataBar" id="{f913e746-7318-49aa-98d8-5f9aa9d031b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H266:H272</xm:sqref>
        </x14:conditionalFormatting>
        <x14:conditionalFormatting xmlns:xm="http://schemas.microsoft.com/office/excel/2006/main">
          <x14:cfRule type="dataBar" id="{48e93acb-9562-4c4e-ae00-22f122c50c1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H273:H279</xm:sqref>
        </x14:conditionalFormatting>
        <x14:conditionalFormatting xmlns:xm="http://schemas.microsoft.com/office/excel/2006/main">
          <x14:cfRule type="dataBar" id="{5ff704f0-e071-4722-8093-b2d0b4a71dd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H280:H286</xm:sqref>
        </x14:conditionalFormatting>
        <x14:conditionalFormatting xmlns:xm="http://schemas.microsoft.com/office/excel/2006/main">
          <x14:cfRule type="dataBar" id="{f8d05c39-631b-4122-b9c0-858078323fe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H287:H293</xm:sqref>
        </x14:conditionalFormatting>
        <x14:conditionalFormatting xmlns:xm="http://schemas.microsoft.com/office/excel/2006/main">
          <x14:cfRule type="dataBar" id="{981363dd-80f6-45f3-af06-9a86b2ab2c8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H294:H300</xm:sqref>
        </x14:conditionalFormatting>
        <x14:conditionalFormatting xmlns:xm="http://schemas.microsoft.com/office/excel/2006/main">
          <x14:cfRule type="dataBar" id="{c7357bec-4ab2-4d89-becc-55b5050de07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H301:H306</xm:sqref>
        </x14:conditionalFormatting>
        <x14:conditionalFormatting xmlns:xm="http://schemas.microsoft.com/office/excel/2006/main">
          <x14:cfRule type="dataBar" id="{1d63f81e-e243-4a65-a465-b7350e3fc68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E24:E34 E7:E22</xm:sqref>
        </x14:conditionalFormatting>
        <x14:conditionalFormatting xmlns:xm="http://schemas.microsoft.com/office/excel/2006/main">
          <x14:cfRule type="dataBar" id="{e9e693bf-d444-4f63-ab41-72338a242ce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E24:F34 E7:F22</xm:sqref>
        </x14:conditionalFormatting>
        <x14:conditionalFormatting xmlns:xm="http://schemas.microsoft.com/office/excel/2006/main">
          <x14:cfRule type="dataBar" id="{89bf82f7-71bf-436f-a8d6-08489753008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F24:F34 F7:F22</xm:sqref>
        </x14:conditionalFormatting>
        <x14:conditionalFormatting xmlns:xm="http://schemas.microsoft.com/office/excel/2006/main">
          <x14:cfRule type="dataBar" id="{5a79bacc-d491-4b5d-a00f-02ae946da3c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G24 G7:G21</xm:sqref>
        </x14:conditionalFormatting>
        <x14:conditionalFormatting xmlns:xm="http://schemas.microsoft.com/office/excel/2006/main">
          <x14:cfRule type="dataBar" id="{f01e09ea-94cd-4d98-b5fc-10b753c09d2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8a682d93-75fe-48c4-b8e4-8d1ea13c05b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G24:G34 G7:G22</xm:sqref>
        </x14:conditionalFormatting>
        <x14:conditionalFormatting xmlns:xm="http://schemas.microsoft.com/office/excel/2006/main">
          <x14:cfRule type="dataBar" id="{2267e050-5426-4bb4-a50e-03ffefa5c8e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H24 H7:H21</xm:sqref>
        </x14:conditionalFormatting>
        <x14:conditionalFormatting xmlns:xm="http://schemas.microsoft.com/office/excel/2006/main">
          <x14:cfRule type="dataBar" id="{a07d8f0c-a438-4518-9616-7448993eca3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H24:H34 H7:H22</xm:sqref>
        </x14:conditionalFormatting>
        <x14:conditionalFormatting xmlns:xm="http://schemas.microsoft.com/office/excel/2006/main">
          <x14:cfRule type="dataBar" id="{99aa8e8d-d914-4296-8864-a5e8df13558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E35:F41</xm:sqref>
        </x14:conditionalFormatting>
        <x14:conditionalFormatting xmlns:xm="http://schemas.microsoft.com/office/excel/2006/main">
          <x14:cfRule type="dataBar" id="{7549033b-c2a5-4730-80d3-aa041a4ea48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E42:F48</xm:sqref>
        </x14:conditionalFormatting>
        <x14:conditionalFormatting xmlns:xm="http://schemas.microsoft.com/office/excel/2006/main">
          <x14:cfRule type="dataBar" id="{ef54a9d3-785c-4ff4-9f1a-6cceb770b37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E49:F55</xm:sqref>
        </x14:conditionalFormatting>
        <x14:conditionalFormatting xmlns:xm="http://schemas.microsoft.com/office/excel/2006/main">
          <x14:cfRule type="dataBar" id="{e91b44b6-c328-47ad-96a8-e8ff6378c80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E56:F62</xm:sqref>
        </x14:conditionalFormatting>
        <x14:conditionalFormatting xmlns:xm="http://schemas.microsoft.com/office/excel/2006/main">
          <x14:cfRule type="dataBar" id="{0ccc8468-62bd-4dba-8848-f83f42167e0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E63:F69</xm:sqref>
        </x14:conditionalFormatting>
        <x14:conditionalFormatting xmlns:xm="http://schemas.microsoft.com/office/excel/2006/main">
          <x14:cfRule type="dataBar" id="{fe1fe69b-b395-44ce-8900-dd8d1a13684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E70:F76</xm:sqref>
        </x14:conditionalFormatting>
        <x14:conditionalFormatting xmlns:xm="http://schemas.microsoft.com/office/excel/2006/main">
          <x14:cfRule type="dataBar" id="{c6c3015d-5e80-4f92-98cb-5606436daaf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E77:F83</xm:sqref>
        </x14:conditionalFormatting>
        <x14:conditionalFormatting xmlns:xm="http://schemas.microsoft.com/office/excel/2006/main">
          <x14:cfRule type="dataBar" id="{72a69bba-9834-471c-926b-975ce1496dd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E84:F90</xm:sqref>
        </x14:conditionalFormatting>
        <x14:conditionalFormatting xmlns:xm="http://schemas.microsoft.com/office/excel/2006/main">
          <x14:cfRule type="dataBar" id="{2f4bd3fb-3415-4cf4-88a0-736a7e2ac86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E91:F97</xm:sqref>
        </x14:conditionalFormatting>
        <x14:conditionalFormatting xmlns:xm="http://schemas.microsoft.com/office/excel/2006/main">
          <x14:cfRule type="dataBar" id="{e0a037bd-7c13-4e38-b703-a0b1d49d9ad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E98:F104</xm:sqref>
        </x14:conditionalFormatting>
        <x14:conditionalFormatting xmlns:xm="http://schemas.microsoft.com/office/excel/2006/main">
          <x14:cfRule type="dataBar" id="{83ccaf30-9e9d-4ed9-ab40-e681606d10e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E105:F111</xm:sqref>
        </x14:conditionalFormatting>
        <x14:conditionalFormatting xmlns:xm="http://schemas.microsoft.com/office/excel/2006/main">
          <x14:cfRule type="dataBar" id="{64d24816-ef63-4e89-b3ab-164a532d6b1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E112:F118</xm:sqref>
        </x14:conditionalFormatting>
        <x14:conditionalFormatting xmlns:xm="http://schemas.microsoft.com/office/excel/2006/main">
          <x14:cfRule type="dataBar" id="{5a1cb8f2-49dc-4675-97af-196c9238228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E119:F125</xm:sqref>
        </x14:conditionalFormatting>
        <x14:conditionalFormatting xmlns:xm="http://schemas.microsoft.com/office/excel/2006/main">
          <x14:cfRule type="dataBar" id="{206c75fa-2a99-495e-acda-bda644cf675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E126:F132</xm:sqref>
        </x14:conditionalFormatting>
        <x14:conditionalFormatting xmlns:xm="http://schemas.microsoft.com/office/excel/2006/main">
          <x14:cfRule type="dataBar" id="{b1896eba-8dfc-4e46-b949-ecbf436d39c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E133:F139</xm:sqref>
        </x14:conditionalFormatting>
        <x14:conditionalFormatting xmlns:xm="http://schemas.microsoft.com/office/excel/2006/main">
          <x14:cfRule type="dataBar" id="{bcb5f450-4228-452f-84b3-5d6d98382f5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E140:F146</xm:sqref>
        </x14:conditionalFormatting>
        <x14:conditionalFormatting xmlns:xm="http://schemas.microsoft.com/office/excel/2006/main">
          <x14:cfRule type="dataBar" id="{5284f460-9407-41f5-80eb-f0713f2eac9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E147:F153</xm:sqref>
        </x14:conditionalFormatting>
        <x14:conditionalFormatting xmlns:xm="http://schemas.microsoft.com/office/excel/2006/main">
          <x14:cfRule type="dataBar" id="{b3ad1f65-4adf-4f86-8045-c367bcb4d45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E154:F160</xm:sqref>
        </x14:conditionalFormatting>
        <x14:conditionalFormatting xmlns:xm="http://schemas.microsoft.com/office/excel/2006/main">
          <x14:cfRule type="dataBar" id="{527ce378-6e66-455c-926e-e49c2fd45ba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E161:F167</xm:sqref>
        </x14:conditionalFormatting>
        <x14:conditionalFormatting xmlns:xm="http://schemas.microsoft.com/office/excel/2006/main">
          <x14:cfRule type="dataBar" id="{bfa1988d-a9cb-4c8e-8169-68956463ff4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E168:F174</xm:sqref>
        </x14:conditionalFormatting>
        <x14:conditionalFormatting xmlns:xm="http://schemas.microsoft.com/office/excel/2006/main">
          <x14:cfRule type="dataBar" id="{03f77027-19e1-4b1a-b9ab-77c50af4340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E175:F181</xm:sqref>
        </x14:conditionalFormatting>
        <x14:conditionalFormatting xmlns:xm="http://schemas.microsoft.com/office/excel/2006/main">
          <x14:cfRule type="dataBar" id="{0d1dbed1-4a13-4e7a-b82a-ba5ef1ded26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E182:F188</xm:sqref>
        </x14:conditionalFormatting>
        <x14:conditionalFormatting xmlns:xm="http://schemas.microsoft.com/office/excel/2006/main">
          <x14:cfRule type="dataBar" id="{eb862792-db8b-4e4b-8891-a67d352edc5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E189:F195</xm:sqref>
        </x14:conditionalFormatting>
        <x14:conditionalFormatting xmlns:xm="http://schemas.microsoft.com/office/excel/2006/main">
          <x14:cfRule type="dataBar" id="{4d7fa0f4-b246-41ec-98fa-65c1365e18e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E196:F202</xm:sqref>
        </x14:conditionalFormatting>
        <x14:conditionalFormatting xmlns:xm="http://schemas.microsoft.com/office/excel/2006/main">
          <x14:cfRule type="dataBar" id="{c14a0736-f248-4d9d-99f0-6ae6b9502a7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E203:F209</xm:sqref>
        </x14:conditionalFormatting>
        <x14:conditionalFormatting xmlns:xm="http://schemas.microsoft.com/office/excel/2006/main">
          <x14:cfRule type="dataBar" id="{87aa5e8f-fc4e-4e1d-ab48-59fa15ab816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E210:F216</xm:sqref>
        </x14:conditionalFormatting>
        <x14:conditionalFormatting xmlns:xm="http://schemas.microsoft.com/office/excel/2006/main">
          <x14:cfRule type="dataBar" id="{da21901a-2131-402c-8234-08a14b5970e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E217:F223</xm:sqref>
        </x14:conditionalFormatting>
        <x14:conditionalFormatting xmlns:xm="http://schemas.microsoft.com/office/excel/2006/main">
          <x14:cfRule type="dataBar" id="{964c41a9-5b11-4fa3-b4f5-e5bf35de40a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E224:F230</xm:sqref>
        </x14:conditionalFormatting>
        <x14:conditionalFormatting xmlns:xm="http://schemas.microsoft.com/office/excel/2006/main">
          <x14:cfRule type="dataBar" id="{2aa81465-ade5-453d-be2e-19b06a0ea09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E231:F237</xm:sqref>
        </x14:conditionalFormatting>
        <x14:conditionalFormatting xmlns:xm="http://schemas.microsoft.com/office/excel/2006/main">
          <x14:cfRule type="dataBar" id="{f49d0275-c595-496c-8730-5b9d0483b2c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E238:F244</xm:sqref>
        </x14:conditionalFormatting>
        <x14:conditionalFormatting xmlns:xm="http://schemas.microsoft.com/office/excel/2006/main">
          <x14:cfRule type="dataBar" id="{3c78282e-2593-4d0d-ad0a-e7ead00d654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E245:F251</xm:sqref>
        </x14:conditionalFormatting>
        <x14:conditionalFormatting xmlns:xm="http://schemas.microsoft.com/office/excel/2006/main">
          <x14:cfRule type="dataBar" id="{34bb7e28-d56f-4284-ba09-b5257dc3f54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E252:F258</xm:sqref>
        </x14:conditionalFormatting>
        <x14:conditionalFormatting xmlns:xm="http://schemas.microsoft.com/office/excel/2006/main">
          <x14:cfRule type="dataBar" id="{18588b86-bc45-4d76-8772-30f9392fcd4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E259:F265</xm:sqref>
        </x14:conditionalFormatting>
        <x14:conditionalFormatting xmlns:xm="http://schemas.microsoft.com/office/excel/2006/main">
          <x14:cfRule type="dataBar" id="{b33c4bc6-899e-4e34-af9b-42f38f3da15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E266:F272</xm:sqref>
        </x14:conditionalFormatting>
        <x14:conditionalFormatting xmlns:xm="http://schemas.microsoft.com/office/excel/2006/main">
          <x14:cfRule type="dataBar" id="{eba269ba-09ef-4930-aebc-45dffa0cd5d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E273:F279</xm:sqref>
        </x14:conditionalFormatting>
        <x14:conditionalFormatting xmlns:xm="http://schemas.microsoft.com/office/excel/2006/main">
          <x14:cfRule type="dataBar" id="{8e3afea0-4ba8-40b4-ab39-a73926c974e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E280:F286</xm:sqref>
        </x14:conditionalFormatting>
        <x14:conditionalFormatting xmlns:xm="http://schemas.microsoft.com/office/excel/2006/main">
          <x14:cfRule type="dataBar" id="{08a0530d-eae7-409d-be14-89d845fef5f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E287:F293</xm:sqref>
        </x14:conditionalFormatting>
        <x14:conditionalFormatting xmlns:xm="http://schemas.microsoft.com/office/excel/2006/main">
          <x14:cfRule type="dataBar" id="{0143712f-730a-4a56-a4b3-0747f99509c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E294:F300</xm:sqref>
        </x14:conditionalFormatting>
        <x14:conditionalFormatting xmlns:xm="http://schemas.microsoft.com/office/excel/2006/main">
          <x14:cfRule type="dataBar" id="{f6108055-042e-4c5c-afdc-361b14b8a0c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E301:F306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操作记录</vt:lpstr>
      <vt:lpstr>板块强度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</dc:creator>
  <cp:lastModifiedBy>sunny</cp:lastModifiedBy>
  <dcterms:created xsi:type="dcterms:W3CDTF">2020-01-28T15:31:00Z</dcterms:created>
  <dcterms:modified xsi:type="dcterms:W3CDTF">2021-11-07T22:16:35Z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2052-3.9.1.6204</vt:lpwstr>
  </property>
</Properties>
</file>