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20" activeTab="1"/>
  </bookViews>
  <sheets>
    <sheet name="操作记录" sheetId="1" r:id="rId1"/>
    <sheet name="板块强度" sheetId="2" r:id="rId2"/>
  </sheets>
  <calcPr calcId="144525"/>
</workbook>
</file>

<file path=xl/sharedStrings.xml><?xml version="1.0" encoding="utf-8"?>
<sst xmlns="http://schemas.openxmlformats.org/spreadsheetml/2006/main" count="785">
  <si>
    <t xml:space="preserve">操作记录               </t>
  </si>
  <si>
    <t>期初</t>
  </si>
  <si>
    <t>期末</t>
  </si>
  <si>
    <t>净利</t>
  </si>
  <si>
    <t>利率</t>
  </si>
  <si>
    <t>代码</t>
  </si>
  <si>
    <t>名称</t>
  </si>
  <si>
    <t>操作日期</t>
  </si>
  <si>
    <t>操作类型</t>
  </si>
  <si>
    <t>价格</t>
  </si>
  <si>
    <t>数量/手</t>
  </si>
  <si>
    <t>金额</t>
  </si>
  <si>
    <t>仓位</t>
  </si>
  <si>
    <t>手续费</t>
  </si>
  <si>
    <t>净利润</t>
  </si>
  <si>
    <t>单利率</t>
  </si>
  <si>
    <t>总利率</t>
  </si>
  <si>
    <t>个股强度</t>
  </si>
  <si>
    <t>板块排名</t>
  </si>
  <si>
    <t>开仓理由</t>
  </si>
  <si>
    <t>清仓理由</t>
  </si>
  <si>
    <t>评价</t>
  </si>
  <si>
    <t>中国平安</t>
  </si>
  <si>
    <t>开仓</t>
  </si>
  <si>
    <t>价格下跌放缓
MACD价格背离</t>
  </si>
  <si>
    <t>日线跌破5日线</t>
  </si>
  <si>
    <t>15M级别上止赢不够果断，造成利润锐减，引以为戒</t>
  </si>
  <si>
    <t>加仓</t>
  </si>
  <si>
    <t>放量上攻</t>
  </si>
  <si>
    <t>15M价格成交量类背驰</t>
  </si>
  <si>
    <t>股息</t>
  </si>
  <si>
    <t>15M级别出现3买</t>
  </si>
  <si>
    <t>减仓</t>
  </si>
  <si>
    <t>15M进入中枢震荡</t>
  </si>
  <si>
    <t xml:space="preserve">一旦出现力度不足就要先撤出来，活着才有战斗力
</t>
  </si>
  <si>
    <t>次级别类背驰</t>
  </si>
  <si>
    <t>清仓</t>
  </si>
  <si>
    <t>上证券商ETF</t>
  </si>
  <si>
    <t>日线3买，MACD回调至0</t>
  </si>
  <si>
    <t>日线3买不成立</t>
  </si>
  <si>
    <t>果敢</t>
  </si>
  <si>
    <t>15M类背驰</t>
  </si>
  <si>
    <t>15M形成3卖</t>
  </si>
  <si>
    <t>有色金属ETF</t>
  </si>
  <si>
    <t>日线3买，120线支撑</t>
  </si>
  <si>
    <t>120日线失守</t>
  </si>
  <si>
    <t>5M3卖</t>
  </si>
  <si>
    <t>清仓还是不够果断，抱有侥幸心理</t>
  </si>
  <si>
    <t>OBV缓步上升</t>
  </si>
  <si>
    <t>5M蝙蝠，类背驰</t>
  </si>
  <si>
    <t>公牛集团</t>
  </si>
  <si>
    <t>日线盘整背驰类2买，OBV放缓</t>
  </si>
  <si>
    <t>15M上涨出现类背驰</t>
  </si>
  <si>
    <t>15M鲨鱼，L1，L2中枢底部，OBV放缓</t>
  </si>
  <si>
    <t>年涨幅</t>
  </si>
  <si>
    <t>月涨幅</t>
  </si>
  <si>
    <t>年较强度</t>
  </si>
  <si>
    <t>月较强度</t>
  </si>
  <si>
    <t>年排名</t>
  </si>
  <si>
    <t>月排名</t>
  </si>
  <si>
    <t>000001</t>
  </si>
  <si>
    <t>上证指数</t>
  </si>
  <si>
    <t>深证成数</t>
  </si>
  <si>
    <t>个股计算位</t>
  </si>
  <si>
    <t>bk0420</t>
  </si>
  <si>
    <t>民航机场</t>
  </si>
  <si>
    <t>bk0421</t>
  </si>
  <si>
    <t>高速公路</t>
  </si>
  <si>
    <t>bk0422</t>
  </si>
  <si>
    <t>交运物流</t>
  </si>
  <si>
    <t>bk0424</t>
  </si>
  <si>
    <t>水泥建材</t>
  </si>
  <si>
    <t>bk0425</t>
  </si>
  <si>
    <t>工程建设</t>
  </si>
  <si>
    <t>bk0427</t>
  </si>
  <si>
    <t>公用事业</t>
  </si>
  <si>
    <t>bk0428</t>
  </si>
  <si>
    <t>电力行业</t>
  </si>
  <si>
    <t>bk0429</t>
  </si>
  <si>
    <t>交运设备</t>
  </si>
  <si>
    <t>bk0433</t>
  </si>
  <si>
    <t>农牧饲渔</t>
  </si>
  <si>
    <t>bk0436</t>
  </si>
  <si>
    <t>纺织服装</t>
  </si>
  <si>
    <t>bk0437</t>
  </si>
  <si>
    <t>煤炭行业</t>
  </si>
  <si>
    <t>bk0438</t>
  </si>
  <si>
    <t>食品饮料</t>
  </si>
  <si>
    <t>bk0440</t>
  </si>
  <si>
    <t>工艺商品</t>
  </si>
  <si>
    <t>bk0447</t>
  </si>
  <si>
    <t>电子信息</t>
  </si>
  <si>
    <t>bk0448</t>
  </si>
  <si>
    <t>通讯行业</t>
  </si>
  <si>
    <t>bk0450</t>
  </si>
  <si>
    <t>港口水运</t>
  </si>
  <si>
    <t>bk0451</t>
  </si>
  <si>
    <t>房地产</t>
  </si>
  <si>
    <t>bk0454</t>
  </si>
  <si>
    <t>塑料制品</t>
  </si>
  <si>
    <t>bk0456</t>
  </si>
  <si>
    <t>家电行业</t>
  </si>
  <si>
    <t>bk0457</t>
  </si>
  <si>
    <t>输配电气</t>
  </si>
  <si>
    <t>bk0458</t>
  </si>
  <si>
    <t>仪器仪表</t>
  </si>
  <si>
    <t>bk0459</t>
  </si>
  <si>
    <t>电子元件</t>
  </si>
  <si>
    <t>bk0464</t>
  </si>
  <si>
    <t>石油行业</t>
  </si>
  <si>
    <t>bk0465</t>
  </si>
  <si>
    <t>医药制造</t>
  </si>
  <si>
    <t>bk0470</t>
  </si>
  <si>
    <t>造纸印刷</t>
  </si>
  <si>
    <t>bk0471</t>
  </si>
  <si>
    <t>化纤行业</t>
  </si>
  <si>
    <t>bk0473</t>
  </si>
  <si>
    <t>券商信托</t>
  </si>
  <si>
    <t>bk0474</t>
  </si>
  <si>
    <t>保险</t>
  </si>
  <si>
    <t>bk0475</t>
  </si>
  <si>
    <t>银行</t>
  </si>
  <si>
    <t>bk0476</t>
  </si>
  <si>
    <t>木业家具</t>
  </si>
  <si>
    <t>bk0478</t>
  </si>
  <si>
    <t>有色金属</t>
  </si>
  <si>
    <t>bk0479</t>
  </si>
  <si>
    <t>钢铁行业</t>
  </si>
  <si>
    <t>bk0480</t>
  </si>
  <si>
    <t>航天航空</t>
  </si>
  <si>
    <t>bk0481</t>
  </si>
  <si>
    <t>汽车行业</t>
  </si>
  <si>
    <t>bk0482</t>
  </si>
  <si>
    <t>商业百货</t>
  </si>
  <si>
    <t>bk0484</t>
  </si>
  <si>
    <t>国际贸易</t>
  </si>
  <si>
    <t>bk0485</t>
  </si>
  <si>
    <t>旅游酒店</t>
  </si>
  <si>
    <t>bk0486</t>
  </si>
  <si>
    <t>文化传媒</t>
  </si>
  <si>
    <t>bk0537</t>
  </si>
  <si>
    <t>材料行业</t>
  </si>
  <si>
    <t>bk0538</t>
  </si>
  <si>
    <t>化学制品</t>
  </si>
  <si>
    <t>bk0539</t>
  </si>
  <si>
    <t>综合行业</t>
  </si>
  <si>
    <t>bk0545</t>
  </si>
  <si>
    <t>机械行业</t>
  </si>
  <si>
    <t>bk0546</t>
  </si>
  <si>
    <t>玻璃陶瓷</t>
  </si>
  <si>
    <t>bk0725</t>
  </si>
  <si>
    <t>装修装饰</t>
  </si>
  <si>
    <t>bk0726</t>
  </si>
  <si>
    <t>园林工程</t>
  </si>
  <si>
    <t>bk0727</t>
  </si>
  <si>
    <t>医疗行业</t>
  </si>
  <si>
    <t>bk0728</t>
  </si>
  <si>
    <t>环保工程</t>
  </si>
  <si>
    <t>bk0729</t>
  </si>
  <si>
    <t>船舶制造</t>
  </si>
  <si>
    <t>bk0730</t>
  </si>
  <si>
    <t>农药兽药</t>
  </si>
  <si>
    <t>bk0731</t>
  </si>
  <si>
    <t>化肥行业</t>
  </si>
  <si>
    <t>bk0732</t>
  </si>
  <si>
    <t>贵金属</t>
  </si>
  <si>
    <t>bk0733</t>
  </si>
  <si>
    <t>包装材料</t>
  </si>
  <si>
    <t>bk0734</t>
  </si>
  <si>
    <t>珠宝首饰</t>
  </si>
  <si>
    <t>bk0735</t>
  </si>
  <si>
    <t>安防设备</t>
  </si>
  <si>
    <t>bk0736</t>
  </si>
  <si>
    <t>电信运营</t>
  </si>
  <si>
    <t>bk0737</t>
  </si>
  <si>
    <t>软件服务</t>
  </si>
  <si>
    <t>bk0738</t>
  </si>
  <si>
    <t>多元金融</t>
  </si>
  <si>
    <t>bk0739</t>
  </si>
  <si>
    <t>金属制品</t>
  </si>
  <si>
    <t>bk0740</t>
  </si>
  <si>
    <t>文教休闲</t>
  </si>
  <si>
    <t>bk0910</t>
  </si>
  <si>
    <t>专用设备</t>
  </si>
  <si>
    <t>bk0490</t>
  </si>
  <si>
    <t>军工</t>
  </si>
  <si>
    <t>bk0492</t>
  </si>
  <si>
    <t>煤化工</t>
  </si>
  <si>
    <t>bk0493</t>
  </si>
  <si>
    <t>新能源</t>
  </si>
  <si>
    <t>bk0494</t>
  </si>
  <si>
    <t>节能环保</t>
  </si>
  <si>
    <t>bk0498</t>
  </si>
  <si>
    <t>ab股</t>
  </si>
  <si>
    <t>bk0499</t>
  </si>
  <si>
    <t>ah股</t>
  </si>
  <si>
    <t>bk0500</t>
  </si>
  <si>
    <t>hs300_</t>
  </si>
  <si>
    <t>bk0501</t>
  </si>
  <si>
    <t>次新股</t>
  </si>
  <si>
    <t>bk0505</t>
  </si>
  <si>
    <t>中字头</t>
  </si>
  <si>
    <t>bk0506</t>
  </si>
  <si>
    <t>创投</t>
  </si>
  <si>
    <t>bk0509</t>
  </si>
  <si>
    <t>网络游戏</t>
  </si>
  <si>
    <t>bk0511</t>
  </si>
  <si>
    <t>st股</t>
  </si>
  <si>
    <t>bk0512</t>
  </si>
  <si>
    <t>化工原料</t>
  </si>
  <si>
    <t>bk0514</t>
  </si>
  <si>
    <t>参股券商</t>
  </si>
  <si>
    <t>bk0519</t>
  </si>
  <si>
    <t>稀缺资源</t>
  </si>
  <si>
    <t>bk0520</t>
  </si>
  <si>
    <t>社保重仓</t>
  </si>
  <si>
    <t>bk0523</t>
  </si>
  <si>
    <t>新材料</t>
  </si>
  <si>
    <t>bk0524</t>
  </si>
  <si>
    <t>参股期货</t>
  </si>
  <si>
    <t>bk0525</t>
  </si>
  <si>
    <t>参股银行</t>
  </si>
  <si>
    <t>bk0528</t>
  </si>
  <si>
    <t>转债标的</t>
  </si>
  <si>
    <t>bk0534</t>
  </si>
  <si>
    <t>成渝特区</t>
  </si>
  <si>
    <t>bk0535</t>
  </si>
  <si>
    <t>qfii重仓</t>
  </si>
  <si>
    <t>bk0536</t>
  </si>
  <si>
    <t>基金重仓</t>
  </si>
  <si>
    <t>bk0547</t>
  </si>
  <si>
    <t>黄金概念</t>
  </si>
  <si>
    <t>bk0548</t>
  </si>
  <si>
    <t>生物疫苗</t>
  </si>
  <si>
    <t>bk1016</t>
  </si>
  <si>
    <t>汽车服务</t>
  </si>
  <si>
    <t>bk1017</t>
  </si>
  <si>
    <t>采掘行业</t>
  </si>
  <si>
    <t>bk1018</t>
  </si>
  <si>
    <t>橡胶制品</t>
  </si>
  <si>
    <t>bk1019</t>
  </si>
  <si>
    <t>化学原料</t>
  </si>
  <si>
    <t>bk1020</t>
  </si>
  <si>
    <t>非金属材料</t>
  </si>
  <si>
    <t>bk0552</t>
  </si>
  <si>
    <t>机构重仓</t>
  </si>
  <si>
    <t>bk0554</t>
  </si>
  <si>
    <t>物联网</t>
  </si>
  <si>
    <t>bk0556</t>
  </si>
  <si>
    <t>移动支付</t>
  </si>
  <si>
    <t>bk0561</t>
  </si>
  <si>
    <t>基本金属</t>
  </si>
  <si>
    <t>bk0563</t>
  </si>
  <si>
    <t>油价相关</t>
  </si>
  <si>
    <t>bk0566</t>
  </si>
  <si>
    <t>滨海新区</t>
  </si>
  <si>
    <t>bk0567</t>
  </si>
  <si>
    <t>股权激励</t>
  </si>
  <si>
    <t>bk0568</t>
  </si>
  <si>
    <t>深成500</t>
  </si>
  <si>
    <t>bk0570</t>
  </si>
  <si>
    <t>预亏预减</t>
  </si>
  <si>
    <t>bk0571</t>
  </si>
  <si>
    <t>预盈预增</t>
  </si>
  <si>
    <t>bk0574</t>
  </si>
  <si>
    <t>锂电池</t>
  </si>
  <si>
    <t>bk0577</t>
  </si>
  <si>
    <t>核能核电</t>
  </si>
  <si>
    <t>bk0578</t>
  </si>
  <si>
    <t>稀土永磁</t>
  </si>
  <si>
    <t>bk0579</t>
  </si>
  <si>
    <t>云计算</t>
  </si>
  <si>
    <t>bk0580</t>
  </si>
  <si>
    <t>led</t>
  </si>
  <si>
    <t>bk0581</t>
  </si>
  <si>
    <t>智能电网</t>
  </si>
  <si>
    <t>bk0588</t>
  </si>
  <si>
    <t>太阳能</t>
  </si>
  <si>
    <t>bk0592</t>
  </si>
  <si>
    <t>铁路基建</t>
  </si>
  <si>
    <t>bk0594</t>
  </si>
  <si>
    <t>长江三角</t>
  </si>
  <si>
    <t>bk0595</t>
  </si>
  <si>
    <t>风能</t>
  </si>
  <si>
    <t>bk0596</t>
  </si>
  <si>
    <t>融资融券</t>
  </si>
  <si>
    <t>bk0597</t>
  </si>
  <si>
    <t>水利建设</t>
  </si>
  <si>
    <t>bk0600</t>
  </si>
  <si>
    <t>参股新三板</t>
  </si>
  <si>
    <t>bk0601</t>
  </si>
  <si>
    <t>海工装备</t>
  </si>
  <si>
    <t>bk0603</t>
  </si>
  <si>
    <t>页岩气</t>
  </si>
  <si>
    <t>bk0604</t>
  </si>
  <si>
    <t>参股保险</t>
  </si>
  <si>
    <t>bk0606</t>
  </si>
  <si>
    <t>油气设服</t>
  </si>
  <si>
    <t>bk0610</t>
  </si>
  <si>
    <t>央视50_</t>
  </si>
  <si>
    <t>bk0611</t>
  </si>
  <si>
    <t>上证50_</t>
  </si>
  <si>
    <t>bk0612</t>
  </si>
  <si>
    <t>上证180_</t>
  </si>
  <si>
    <t>bk0615</t>
  </si>
  <si>
    <t>中药</t>
  </si>
  <si>
    <t xml:space="preserve"> </t>
  </si>
  <si>
    <t>bk0617</t>
  </si>
  <si>
    <t>石墨烯</t>
  </si>
  <si>
    <t>bk0619</t>
  </si>
  <si>
    <t>3d打印</t>
  </si>
  <si>
    <t>bk0622</t>
  </si>
  <si>
    <t>地热能</t>
  </si>
  <si>
    <t>bk0623</t>
  </si>
  <si>
    <t>海洋经济</t>
  </si>
  <si>
    <t>bk0625</t>
  </si>
  <si>
    <t>通用航空</t>
  </si>
  <si>
    <t>bk0628</t>
  </si>
  <si>
    <t>智慧城市</t>
  </si>
  <si>
    <t>bk0629</t>
  </si>
  <si>
    <t>北斗导航</t>
  </si>
  <si>
    <t>bk0632</t>
  </si>
  <si>
    <t>土地流转</t>
  </si>
  <si>
    <t>bk0633</t>
  </si>
  <si>
    <t>送转预期</t>
  </si>
  <si>
    <t>bk0634</t>
  </si>
  <si>
    <t>大数据</t>
  </si>
  <si>
    <t>bk0635</t>
  </si>
  <si>
    <t>中超概念</t>
  </si>
  <si>
    <t>bk0636</t>
  </si>
  <si>
    <t>b股</t>
  </si>
  <si>
    <t>bk0637</t>
  </si>
  <si>
    <t>互联金融</t>
  </si>
  <si>
    <t>bk0638</t>
  </si>
  <si>
    <t>创业成份</t>
  </si>
  <si>
    <t>bk0640</t>
  </si>
  <si>
    <t>智能机器</t>
  </si>
  <si>
    <t>bk0641</t>
  </si>
  <si>
    <t>智能穿戴</t>
  </si>
  <si>
    <t>bk0642</t>
  </si>
  <si>
    <t>手游概念</t>
  </si>
  <si>
    <t>bk0643</t>
  </si>
  <si>
    <t>上海自贸</t>
  </si>
  <si>
    <t>bk0644</t>
  </si>
  <si>
    <t>特斯拉</t>
  </si>
  <si>
    <t>bk0653</t>
  </si>
  <si>
    <t>养老概念</t>
  </si>
  <si>
    <t>bk0655</t>
  </si>
  <si>
    <t>网络安全</t>
  </si>
  <si>
    <t>bk0656</t>
  </si>
  <si>
    <t>智能电视</t>
  </si>
  <si>
    <t>bk0662</t>
  </si>
  <si>
    <t>在线教育</t>
  </si>
  <si>
    <t>bk0664</t>
  </si>
  <si>
    <t>婴童概念</t>
  </si>
  <si>
    <t>bk0665</t>
  </si>
  <si>
    <t>电商概念</t>
  </si>
  <si>
    <t>bk0666</t>
  </si>
  <si>
    <t>苹果概念</t>
  </si>
  <si>
    <t>bk0667</t>
  </si>
  <si>
    <t>国家安防</t>
  </si>
  <si>
    <t>bk0668</t>
  </si>
  <si>
    <t>医疗器械</t>
  </si>
  <si>
    <t>bk0669</t>
  </si>
  <si>
    <t>生态农业</t>
  </si>
  <si>
    <t>bk0672</t>
  </si>
  <si>
    <t>沪企改革</t>
  </si>
  <si>
    <t>bk0674</t>
  </si>
  <si>
    <t>蓝宝石</t>
  </si>
  <si>
    <t>bk0675</t>
  </si>
  <si>
    <t>病毒防治</t>
  </si>
  <si>
    <t>bk0676</t>
  </si>
  <si>
    <t>独家药品</t>
  </si>
  <si>
    <t>bk0677</t>
  </si>
  <si>
    <t>粤港自贸</t>
  </si>
  <si>
    <t>bk0679</t>
  </si>
  <si>
    <t>超导概念</t>
  </si>
  <si>
    <t>bk0680</t>
  </si>
  <si>
    <t>智能家居</t>
  </si>
  <si>
    <t>bk0682</t>
  </si>
  <si>
    <t>燃料电池</t>
  </si>
  <si>
    <t>bk0683</t>
  </si>
  <si>
    <t>国企改革</t>
  </si>
  <si>
    <t>bk0684</t>
  </si>
  <si>
    <t>京津冀</t>
  </si>
  <si>
    <t>bk0685</t>
  </si>
  <si>
    <t>举牌</t>
  </si>
  <si>
    <t>bk0689</t>
  </si>
  <si>
    <t>阿里概念</t>
  </si>
  <si>
    <t>bk0690</t>
  </si>
  <si>
    <t>氟化工</t>
  </si>
  <si>
    <t>bk0692</t>
  </si>
  <si>
    <t>在线旅游</t>
  </si>
  <si>
    <t>bk0693</t>
  </si>
  <si>
    <t>基因测序</t>
  </si>
  <si>
    <t>bk0695</t>
  </si>
  <si>
    <t>小金属</t>
  </si>
  <si>
    <t>bk0696</t>
  </si>
  <si>
    <t>国产软件</t>
  </si>
  <si>
    <t>bk0697</t>
  </si>
  <si>
    <t>ipo受益</t>
  </si>
  <si>
    <t>bk0698</t>
  </si>
  <si>
    <t>免疫治疗</t>
  </si>
  <si>
    <t>bk0699</t>
  </si>
  <si>
    <t>全息技术</t>
  </si>
  <si>
    <t>bk0700</t>
  </si>
  <si>
    <t>充电桩</t>
  </si>
  <si>
    <t>bk0701</t>
  </si>
  <si>
    <t>中证500</t>
  </si>
  <si>
    <t>bk0703</t>
  </si>
  <si>
    <t>超级电容</t>
  </si>
  <si>
    <t>bk0704</t>
  </si>
  <si>
    <t>无人机</t>
  </si>
  <si>
    <t>bk0705</t>
  </si>
  <si>
    <t>上证380</t>
  </si>
  <si>
    <t>bk0706</t>
  </si>
  <si>
    <t>人脑工程</t>
  </si>
  <si>
    <t>bk0707</t>
  </si>
  <si>
    <t>沪股通</t>
  </si>
  <si>
    <t>bk0708</t>
  </si>
  <si>
    <t>体育产业</t>
  </si>
  <si>
    <t>bk0709</t>
  </si>
  <si>
    <t>赛马概念</t>
  </si>
  <si>
    <t>bk0710</t>
  </si>
  <si>
    <t>量子通信</t>
  </si>
  <si>
    <t>bk0712</t>
  </si>
  <si>
    <t>一带一路</t>
  </si>
  <si>
    <t>bk0713</t>
  </si>
  <si>
    <t>2025规划</t>
  </si>
  <si>
    <t>bk0714</t>
  </si>
  <si>
    <t>5g概念</t>
  </si>
  <si>
    <t>bk0715</t>
  </si>
  <si>
    <t>航母概念</t>
  </si>
  <si>
    <t>bk0717</t>
  </si>
  <si>
    <t>北京冬奥</t>
  </si>
  <si>
    <t>bk0718</t>
  </si>
  <si>
    <t>证金持股</t>
  </si>
  <si>
    <t>bk0719</t>
  </si>
  <si>
    <t>健康中国</t>
  </si>
  <si>
    <t>bk0721</t>
  </si>
  <si>
    <t>ppp模式</t>
  </si>
  <si>
    <t>bk0722</t>
  </si>
  <si>
    <t>虚拟现实</t>
  </si>
  <si>
    <t>bk0723</t>
  </si>
  <si>
    <t>高送转</t>
  </si>
  <si>
    <t>bk0724</t>
  </si>
  <si>
    <t>海绵城市</t>
  </si>
  <si>
    <t>bk0742</t>
  </si>
  <si>
    <t>创业板综</t>
  </si>
  <si>
    <t>bk0743</t>
  </si>
  <si>
    <t>深证100r</t>
  </si>
  <si>
    <t>bk0800</t>
  </si>
  <si>
    <t>人工智能</t>
  </si>
  <si>
    <t>bk0801</t>
  </si>
  <si>
    <t>增强现实</t>
  </si>
  <si>
    <t>bk0802</t>
  </si>
  <si>
    <t>无人驾驶</t>
  </si>
  <si>
    <t>bk0803</t>
  </si>
  <si>
    <t>股权转让</t>
  </si>
  <si>
    <t>bk0804</t>
  </si>
  <si>
    <t>深股通</t>
  </si>
  <si>
    <t>bk0805</t>
  </si>
  <si>
    <t>钛白粉</t>
  </si>
  <si>
    <t>bk0806</t>
  </si>
  <si>
    <t>精准医疗</t>
  </si>
  <si>
    <t>bk0807</t>
  </si>
  <si>
    <t>共享经济</t>
  </si>
  <si>
    <t>bk0808</t>
  </si>
  <si>
    <t>军民融合</t>
  </si>
  <si>
    <t>bk0810</t>
  </si>
  <si>
    <t>工业4.0</t>
  </si>
  <si>
    <t>bk0811</t>
  </si>
  <si>
    <t>超级品牌</t>
  </si>
  <si>
    <t>bk0812</t>
  </si>
  <si>
    <t>贬值受益</t>
  </si>
  <si>
    <t>bk0813</t>
  </si>
  <si>
    <t>雄安新区</t>
  </si>
  <si>
    <t>bk0814</t>
  </si>
  <si>
    <t>大飞机</t>
  </si>
  <si>
    <t>bk0815</t>
  </si>
  <si>
    <t>昨日涨停</t>
  </si>
  <si>
    <t>bk0816</t>
  </si>
  <si>
    <t>昨日连板</t>
  </si>
  <si>
    <t>bk0817</t>
  </si>
  <si>
    <t>昨日触板</t>
  </si>
  <si>
    <t>bk0820</t>
  </si>
  <si>
    <t>壳资源</t>
  </si>
  <si>
    <t>bk0821</t>
  </si>
  <si>
    <t>msci中国</t>
  </si>
  <si>
    <t>bk0822</t>
  </si>
  <si>
    <t>租售同权</t>
  </si>
  <si>
    <t>bk0823</t>
  </si>
  <si>
    <t>养老金</t>
  </si>
  <si>
    <t>bk0825</t>
  </si>
  <si>
    <t>新零售</t>
  </si>
  <si>
    <t>bk0830</t>
  </si>
  <si>
    <t>区块链</t>
  </si>
  <si>
    <t>bk0831</t>
  </si>
  <si>
    <t>万达概念</t>
  </si>
  <si>
    <t>bk0832</t>
  </si>
  <si>
    <t>工业互联</t>
  </si>
  <si>
    <t>bk0833</t>
  </si>
  <si>
    <t>小米概念</t>
  </si>
  <si>
    <t>bk0834</t>
  </si>
  <si>
    <t>乡村振兴</t>
  </si>
  <si>
    <t>bk0835</t>
  </si>
  <si>
    <t>独角兽</t>
  </si>
  <si>
    <t>bk0837</t>
  </si>
  <si>
    <t>互联医疗</t>
  </si>
  <si>
    <t>bk0838</t>
  </si>
  <si>
    <t>东北振兴</t>
  </si>
  <si>
    <t>bk0839</t>
  </si>
  <si>
    <t>知识产权</t>
  </si>
  <si>
    <t>bk0840</t>
  </si>
  <si>
    <t>oled</t>
  </si>
  <si>
    <t>bk0841</t>
  </si>
  <si>
    <t>体外诊断</t>
  </si>
  <si>
    <t>bk0842</t>
  </si>
  <si>
    <t>富士康</t>
  </si>
  <si>
    <t>bk0843</t>
  </si>
  <si>
    <t>天然气</t>
  </si>
  <si>
    <t>bk0845</t>
  </si>
  <si>
    <t>百度概念</t>
  </si>
  <si>
    <t>bk0847</t>
  </si>
  <si>
    <t>影视概念</t>
  </si>
  <si>
    <t>bk0849</t>
  </si>
  <si>
    <t>京东金融</t>
  </si>
  <si>
    <t>bk0850</t>
  </si>
  <si>
    <t>进口博览</t>
  </si>
  <si>
    <t>bk0851</t>
  </si>
  <si>
    <t>纾困概念</t>
  </si>
  <si>
    <t>bk0852</t>
  </si>
  <si>
    <t>冷链物流</t>
  </si>
  <si>
    <t>bk0853</t>
  </si>
  <si>
    <t>电子竞技</t>
  </si>
  <si>
    <t>bk0854</t>
  </si>
  <si>
    <t>华为概念</t>
  </si>
  <si>
    <t>bk0855</t>
  </si>
  <si>
    <t>纳米银</t>
  </si>
  <si>
    <t>bk0856</t>
  </si>
  <si>
    <t>工业大麻</t>
  </si>
  <si>
    <t>bk0859</t>
  </si>
  <si>
    <t>超清视频</t>
  </si>
  <si>
    <t>bk0860</t>
  </si>
  <si>
    <t>边缘计算</t>
  </si>
  <si>
    <t>bk0862</t>
  </si>
  <si>
    <t>超级真菌</t>
  </si>
  <si>
    <t>bk0864</t>
  </si>
  <si>
    <t>氢能源</t>
  </si>
  <si>
    <t>bk0865</t>
  </si>
  <si>
    <t>电子烟</t>
  </si>
  <si>
    <t>bk0866</t>
  </si>
  <si>
    <t>人造肉</t>
  </si>
  <si>
    <t>bk0867</t>
  </si>
  <si>
    <t>富时罗素</t>
  </si>
  <si>
    <t>bk0868</t>
  </si>
  <si>
    <t>gdr</t>
  </si>
  <si>
    <t>bk0870</t>
  </si>
  <si>
    <t>单抗概念</t>
  </si>
  <si>
    <t>bk0872</t>
  </si>
  <si>
    <t>青蒿素</t>
  </si>
  <si>
    <t>bk0873</t>
  </si>
  <si>
    <t>垃圾分类</t>
  </si>
  <si>
    <t>bk0875</t>
  </si>
  <si>
    <t>etc</t>
  </si>
  <si>
    <t>bk0877</t>
  </si>
  <si>
    <t>pcb</t>
  </si>
  <si>
    <t>bk0878</t>
  </si>
  <si>
    <t>分拆预期</t>
  </si>
  <si>
    <t>bk0879</t>
  </si>
  <si>
    <t>标准普尔</t>
  </si>
  <si>
    <t>bk0880</t>
  </si>
  <si>
    <t>uwb概念</t>
  </si>
  <si>
    <t>bk0881</t>
  </si>
  <si>
    <t>3d玻璃</t>
  </si>
  <si>
    <t>bk0882</t>
  </si>
  <si>
    <t>猪肉概念</t>
  </si>
  <si>
    <t>bk0883</t>
  </si>
  <si>
    <t>数字货币</t>
  </si>
  <si>
    <t>bk0884</t>
  </si>
  <si>
    <t>光刻胶</t>
  </si>
  <si>
    <t>bk0885</t>
  </si>
  <si>
    <t>vpn</t>
  </si>
  <si>
    <t>bk0886</t>
  </si>
  <si>
    <t>智慧政务</t>
  </si>
  <si>
    <t>bk0887</t>
  </si>
  <si>
    <t>鸡肉概念</t>
  </si>
  <si>
    <t>bk0888</t>
  </si>
  <si>
    <t>农业种植</t>
  </si>
  <si>
    <t>bk0889</t>
  </si>
  <si>
    <t>医疗美容</t>
  </si>
  <si>
    <t>bk0890</t>
  </si>
  <si>
    <t>mlcc</t>
  </si>
  <si>
    <t>bk0891</t>
  </si>
  <si>
    <t>国产芯片</t>
  </si>
  <si>
    <t>bk0892</t>
  </si>
  <si>
    <t>乳业</t>
  </si>
  <si>
    <t>bk0893</t>
  </si>
  <si>
    <t>无线耳机</t>
  </si>
  <si>
    <t>bk0894</t>
  </si>
  <si>
    <t>阿兹海默</t>
  </si>
  <si>
    <t>bk0895</t>
  </si>
  <si>
    <t>维生素</t>
  </si>
  <si>
    <t>bk0896</t>
  </si>
  <si>
    <t>白酒</t>
  </si>
  <si>
    <t>bk0898</t>
  </si>
  <si>
    <t>胎压监测</t>
  </si>
  <si>
    <t>bk0899</t>
  </si>
  <si>
    <t>cro</t>
  </si>
  <si>
    <t>bk0900</t>
  </si>
  <si>
    <t>新能源车</t>
  </si>
  <si>
    <t>bk0901</t>
  </si>
  <si>
    <t>3d摄像头</t>
  </si>
  <si>
    <t>bk0902</t>
  </si>
  <si>
    <t>miniled</t>
  </si>
  <si>
    <t>bk0903</t>
  </si>
  <si>
    <t>云游戏</t>
  </si>
  <si>
    <t>bk0904</t>
  </si>
  <si>
    <t>广电</t>
  </si>
  <si>
    <t>bk0905</t>
  </si>
  <si>
    <t>传感器</t>
  </si>
  <si>
    <t>bk0906</t>
  </si>
  <si>
    <t>流感</t>
  </si>
  <si>
    <t>bk0907</t>
  </si>
  <si>
    <t>转基因</t>
  </si>
  <si>
    <t>bk0908</t>
  </si>
  <si>
    <t>hit电池</t>
  </si>
  <si>
    <t>bk0909</t>
  </si>
  <si>
    <t>降解塑料</t>
  </si>
  <si>
    <t>bk0911</t>
  </si>
  <si>
    <t>口罩</t>
  </si>
  <si>
    <t>bk0912</t>
  </si>
  <si>
    <t>远程办公</t>
  </si>
  <si>
    <t>bk0913</t>
  </si>
  <si>
    <t>消毒剂</t>
  </si>
  <si>
    <t>bk0914</t>
  </si>
  <si>
    <t>医废处理</t>
  </si>
  <si>
    <t>bk0915</t>
  </si>
  <si>
    <t>wifi</t>
  </si>
  <si>
    <t>bk0916</t>
  </si>
  <si>
    <t>氮化镓</t>
  </si>
  <si>
    <t>bk0917</t>
  </si>
  <si>
    <t>半导体</t>
  </si>
  <si>
    <t>bk0918</t>
  </si>
  <si>
    <t>特高压</t>
  </si>
  <si>
    <t>bk0919</t>
  </si>
  <si>
    <t>rcs概念</t>
  </si>
  <si>
    <t>bk0920</t>
  </si>
  <si>
    <t>车联网</t>
  </si>
  <si>
    <t>bk0921</t>
  </si>
  <si>
    <t>天基互联</t>
  </si>
  <si>
    <t>bk0922</t>
  </si>
  <si>
    <t>数据中心</t>
  </si>
  <si>
    <t>bk0923</t>
  </si>
  <si>
    <t>字节概念</t>
  </si>
  <si>
    <t>bk0924</t>
  </si>
  <si>
    <t>地摊经济</t>
  </si>
  <si>
    <t>bk0925</t>
  </si>
  <si>
    <t>北交所概念</t>
  </si>
  <si>
    <t>bk0926</t>
  </si>
  <si>
    <t>湖北自贸</t>
  </si>
  <si>
    <t>bk0927</t>
  </si>
  <si>
    <t>免税概念</t>
  </si>
  <si>
    <t>bk0928</t>
  </si>
  <si>
    <t>抖音小店</t>
  </si>
  <si>
    <t>bk0932</t>
  </si>
  <si>
    <t>尾气治理</t>
  </si>
  <si>
    <t>bk0933</t>
  </si>
  <si>
    <t>退税商店</t>
  </si>
  <si>
    <t>bk0934</t>
  </si>
  <si>
    <t>蝗虫防治</t>
  </si>
  <si>
    <t>bk0935</t>
  </si>
  <si>
    <t>中芯概念</t>
  </si>
  <si>
    <t>bk0936</t>
  </si>
  <si>
    <t>长寿药</t>
  </si>
  <si>
    <t>bk0937</t>
  </si>
  <si>
    <t>蚂蚁概念</t>
  </si>
  <si>
    <t>bk0938</t>
  </si>
  <si>
    <t>代糖概念</t>
  </si>
  <si>
    <t>bk0939</t>
  </si>
  <si>
    <t>辅助生殖</t>
  </si>
  <si>
    <t>bk0940</t>
  </si>
  <si>
    <t>网红直播</t>
  </si>
  <si>
    <t>bk0941</t>
  </si>
  <si>
    <t>疫苗冷链</t>
  </si>
  <si>
    <t>bk0942</t>
  </si>
  <si>
    <t>商汤概念</t>
  </si>
  <si>
    <t>bk0943</t>
  </si>
  <si>
    <t>汽车拆解</t>
  </si>
  <si>
    <t>bk0944</t>
  </si>
  <si>
    <t>肝素概念</t>
  </si>
  <si>
    <t>bk0945</t>
  </si>
  <si>
    <t>装配建筑</t>
  </si>
  <si>
    <t>bk0946</t>
  </si>
  <si>
    <t>eda概念</t>
  </si>
  <si>
    <t>bk0947</t>
  </si>
  <si>
    <t>屏下摄像</t>
  </si>
  <si>
    <t>bk0948</t>
  </si>
  <si>
    <t>microled</t>
  </si>
  <si>
    <t>bk0949</t>
  </si>
  <si>
    <t>氦气概念</t>
  </si>
  <si>
    <t>bk0950</t>
  </si>
  <si>
    <t>草甘膦</t>
  </si>
  <si>
    <t>bk0951</t>
  </si>
  <si>
    <t>刀片电池</t>
  </si>
  <si>
    <t>bk0952</t>
  </si>
  <si>
    <t>第三代半导体</t>
  </si>
  <si>
    <t>bk0953</t>
  </si>
  <si>
    <t>鸿蒙概念</t>
  </si>
  <si>
    <t>bk0954</t>
  </si>
  <si>
    <t>盲盒经济</t>
  </si>
  <si>
    <t>bk0955</t>
  </si>
  <si>
    <t>c2m概念</t>
  </si>
  <si>
    <t>bk0956</t>
  </si>
  <si>
    <t>esim</t>
  </si>
  <si>
    <t>bk0957</t>
  </si>
  <si>
    <t>拼多多概念</t>
  </si>
  <si>
    <t>bk0958</t>
  </si>
  <si>
    <t>虚拟电厂</t>
  </si>
  <si>
    <t>bk0959</t>
  </si>
  <si>
    <t>数字阅读</t>
  </si>
  <si>
    <t>bk0960</t>
  </si>
  <si>
    <t>无线充电</t>
  </si>
  <si>
    <t>bk0961</t>
  </si>
  <si>
    <t>有机硅</t>
  </si>
  <si>
    <t>bk0963</t>
  </si>
  <si>
    <t>航天概念</t>
  </si>
  <si>
    <t>bk0964</t>
  </si>
  <si>
    <t>6g概念</t>
  </si>
  <si>
    <t>bk0965</t>
  </si>
  <si>
    <t>社区团购</t>
  </si>
  <si>
    <t>bk0966</t>
  </si>
  <si>
    <t>碳交易</t>
  </si>
  <si>
    <t>bk0967</t>
  </si>
  <si>
    <t>水产养殖</t>
  </si>
  <si>
    <t>bk0968</t>
  </si>
  <si>
    <t>固态电池</t>
  </si>
  <si>
    <t>bk0969</t>
  </si>
  <si>
    <t>汽车芯片</t>
  </si>
  <si>
    <t>bk0970</t>
  </si>
  <si>
    <t>生物识别</t>
  </si>
  <si>
    <t>bk0971</t>
  </si>
  <si>
    <t>注册制次新股</t>
  </si>
  <si>
    <t>bk0972</t>
  </si>
  <si>
    <t>快手概念</t>
  </si>
  <si>
    <t>bk0973</t>
  </si>
  <si>
    <t>注射器概念</t>
  </si>
  <si>
    <t>bk0974</t>
  </si>
  <si>
    <t>化妆品概念</t>
  </si>
  <si>
    <t>bk0975</t>
  </si>
  <si>
    <t>磁悬浮概念</t>
  </si>
  <si>
    <t>bk0976</t>
  </si>
  <si>
    <t>被动元件</t>
  </si>
  <si>
    <t>bk0977</t>
  </si>
  <si>
    <t>碳化硅</t>
  </si>
  <si>
    <t>bk0978</t>
  </si>
  <si>
    <t>光伏建筑一体化</t>
  </si>
  <si>
    <t>bk0979</t>
  </si>
  <si>
    <t>低碳冶金</t>
  </si>
  <si>
    <t>bk0980</t>
  </si>
  <si>
    <t>债转股</t>
  </si>
  <si>
    <t>bk0981</t>
  </si>
  <si>
    <t>工业气体</t>
  </si>
  <si>
    <t>bk0982</t>
  </si>
  <si>
    <t>电子车牌</t>
  </si>
  <si>
    <t>bk0983</t>
  </si>
  <si>
    <t>核污染防治</t>
  </si>
  <si>
    <t>bk0984</t>
  </si>
  <si>
    <t>华为汽车</t>
  </si>
  <si>
    <t>bk0985</t>
  </si>
  <si>
    <t>换电概念</t>
  </si>
  <si>
    <t>bk0986</t>
  </si>
  <si>
    <t>car-t细胞疗法</t>
  </si>
  <si>
    <t>bk0987</t>
  </si>
  <si>
    <t>盐湖提锂</t>
  </si>
  <si>
    <t>bk0988</t>
  </si>
  <si>
    <t>钠离子电池</t>
  </si>
  <si>
    <t>bk0989</t>
  </si>
  <si>
    <t>储能</t>
  </si>
  <si>
    <t>bk0990</t>
  </si>
  <si>
    <t>快递概念</t>
  </si>
  <si>
    <t>bk0991</t>
  </si>
  <si>
    <t>工程机械</t>
  </si>
  <si>
    <t>bk0992</t>
  </si>
  <si>
    <t>reits概念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</si>
</sst>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6"/>
      <color theme="0"/>
      <name val="Kaiti SC Black"/>
      <charset val="134"/>
    </font>
    <font>
      <b/>
      <sz val="16"/>
      <color theme="1"/>
      <name val="Kaiti SC Black"/>
      <charset val="134"/>
    </font>
    <font>
      <b/>
      <sz val="14"/>
      <color theme="1"/>
      <name val="Kaiti SC Black"/>
      <charset val="134"/>
    </font>
    <font>
      <sz val="35"/>
      <color theme="0"/>
      <name val="魏碑-简"/>
      <charset val="134"/>
    </font>
    <font>
      <sz val="20"/>
      <color theme="0"/>
      <name val="魏碑-简"/>
      <charset val="134"/>
    </font>
    <font>
      <b/>
      <sz val="15"/>
      <color theme="1"/>
      <name val="Kaiti SC Bold"/>
      <charset val="134"/>
    </font>
    <font>
      <b/>
      <sz val="15"/>
      <color rgb="FFFF0000"/>
      <name val="Kaiti SC Bold"/>
      <charset val="134"/>
    </font>
    <font>
      <b/>
      <sz val="15"/>
      <color theme="9" tint="-0.5"/>
      <name val="Kaiti SC Bold"/>
      <charset val="134"/>
    </font>
    <font>
      <b/>
      <sz val="15"/>
      <name val="Kaiti SC Bol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C42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6" borderId="0">
      <alignment vertical="center"/>
    </xf>
    <xf numFmtId="0" fontId="10" fillId="34" borderId="0">
      <alignment vertical="center"/>
    </xf>
    <xf numFmtId="0" fontId="11" fillId="37" borderId="0">
      <alignment vertical="center"/>
    </xf>
    <xf numFmtId="0" fontId="26" fillId="33" borderId="22">
      <alignment vertical="center"/>
    </xf>
    <xf numFmtId="0" fontId="10" fillId="12" borderId="0">
      <alignment vertical="center"/>
    </xf>
    <xf numFmtId="0" fontId="10" fillId="35" borderId="0">
      <alignment vertical="center"/>
    </xf>
    <xf numFmtId="44" fontId="0" fillId="0" borderId="0">
      <alignment vertical="center"/>
    </xf>
    <xf numFmtId="0" fontId="11" fillId="23" borderId="0">
      <alignment vertical="center"/>
    </xf>
    <xf numFmtId="9" fontId="0" fillId="0" borderId="0">
      <alignment vertical="center"/>
    </xf>
    <xf numFmtId="0" fontId="11" fillId="31" borderId="0">
      <alignment vertical="center"/>
    </xf>
    <xf numFmtId="0" fontId="11" fillId="29" borderId="0">
      <alignment vertical="center"/>
    </xf>
    <xf numFmtId="0" fontId="11" fillId="25" borderId="0">
      <alignment vertical="center"/>
    </xf>
    <xf numFmtId="0" fontId="11" fillId="17" borderId="0">
      <alignment vertical="center"/>
    </xf>
    <xf numFmtId="0" fontId="11" fillId="28" borderId="0">
      <alignment vertical="center"/>
    </xf>
    <xf numFmtId="0" fontId="25" fillId="14" borderId="22">
      <alignment vertical="center"/>
    </xf>
    <xf numFmtId="0" fontId="11" fillId="2" borderId="0">
      <alignment vertical="center"/>
    </xf>
    <xf numFmtId="0" fontId="28" fillId="38" borderId="0">
      <alignment vertical="center"/>
    </xf>
    <xf numFmtId="0" fontId="10" fillId="30" borderId="0">
      <alignment vertical="center"/>
    </xf>
    <xf numFmtId="0" fontId="13" fillId="13" borderId="0">
      <alignment vertical="center"/>
    </xf>
    <xf numFmtId="0" fontId="10" fillId="27" borderId="0">
      <alignment vertical="center"/>
    </xf>
    <xf numFmtId="0" fontId="24" fillId="0" borderId="21">
      <alignment vertical="center"/>
    </xf>
    <xf numFmtId="0" fontId="19" fillId="21" borderId="0">
      <alignment vertical="center"/>
    </xf>
    <xf numFmtId="0" fontId="22" fillId="26" borderId="20">
      <alignment vertical="center"/>
    </xf>
    <xf numFmtId="0" fontId="16" fillId="14" borderId="16">
      <alignment vertical="center"/>
    </xf>
    <xf numFmtId="0" fontId="21" fillId="0" borderId="19">
      <alignment vertical="center"/>
    </xf>
    <xf numFmtId="0" fontId="20" fillId="0" borderId="0">
      <alignment vertical="center"/>
    </xf>
    <xf numFmtId="0" fontId="10" fillId="22" borderId="0">
      <alignment vertical="center"/>
    </xf>
    <xf numFmtId="0" fontId="12" fillId="0" borderId="0">
      <alignment vertical="center"/>
    </xf>
    <xf numFmtId="42" fontId="0" fillId="0" borderId="0">
      <alignment vertical="center"/>
    </xf>
    <xf numFmtId="0" fontId="10" fillId="20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0" fillId="19" borderId="0">
      <alignment vertical="center"/>
    </xf>
    <xf numFmtId="0" fontId="27" fillId="0" borderId="0">
      <alignment vertical="center"/>
    </xf>
    <xf numFmtId="0" fontId="11" fillId="39" borderId="0">
      <alignment vertical="center"/>
    </xf>
    <xf numFmtId="0" fontId="0" fillId="18" borderId="17">
      <alignment vertical="center"/>
    </xf>
    <xf numFmtId="0" fontId="10" fillId="24" borderId="0">
      <alignment vertical="center"/>
    </xf>
    <xf numFmtId="0" fontId="11" fillId="16" borderId="0">
      <alignment vertical="center"/>
    </xf>
    <xf numFmtId="0" fontId="10" fillId="15" borderId="0">
      <alignment vertical="center"/>
    </xf>
    <xf numFmtId="0" fontId="15" fillId="0" borderId="0">
      <alignment vertical="center"/>
    </xf>
    <xf numFmtId="41" fontId="0" fillId="0" borderId="0">
      <alignment vertical="center"/>
    </xf>
    <xf numFmtId="0" fontId="23" fillId="0" borderId="19">
      <alignment vertical="center"/>
    </xf>
    <xf numFmtId="0" fontId="10" fillId="32" borderId="0">
      <alignment vertical="center"/>
    </xf>
    <xf numFmtId="0" fontId="12" fillId="0" borderId="15">
      <alignment vertical="center"/>
    </xf>
    <xf numFmtId="0" fontId="11" fillId="11" borderId="0">
      <alignment vertical="center"/>
    </xf>
    <xf numFmtId="0" fontId="10" fillId="10" borderId="0">
      <alignment vertical="center"/>
    </xf>
    <xf numFmtId="0" fontId="18" fillId="0" borderId="18">
      <alignment vertical="center"/>
    </xf>
  </cellStyleXfs>
  <cellXfs count="68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2" fontId="6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8" fillId="8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6" fillId="9" borderId="2" xfId="0" applyFont="1" applyFill="1" applyBorder="1" applyAlignment="1">
      <alignment horizontal="center" vertical="center"/>
    </xf>
    <xf numFmtId="22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5" fillId="7" borderId="7" xfId="0" applyFont="1" applyFill="1" applyBorder="1" applyAlignment="1">
      <alignment horizontal="center" vertical="center"/>
    </xf>
    <xf numFmtId="177" fontId="6" fillId="5" borderId="5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Border="1" applyAlignment="1"/>
    <xf numFmtId="177" fontId="7" fillId="8" borderId="2" xfId="0" applyNumberFormat="1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6" fillId="8" borderId="5" xfId="0" applyNumberFormat="1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177" fontId="7" fillId="9" borderId="2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176" fontId="6" fillId="9" borderId="5" xfId="0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6" fontId="6" fillId="5" borderId="5" xfId="0" applyNumberFormat="1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6" fillId="9" borderId="2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6" fillId="9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/>
    </xf>
    <xf numFmtId="0" fontId="0" fillId="0" borderId="13" xfId="0" applyBorder="1" applyAlignment="1"/>
    <xf numFmtId="0" fontId="6" fillId="0" borderId="2" xfId="0" applyFont="1" applyBorder="1" applyAlignment="1">
      <alignment vertical="center"/>
    </xf>
    <xf numFmtId="0" fontId="5" fillId="8" borderId="13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0" fillId="0" borderId="14" xfId="0" applyBorder="1" applyAlignment="1"/>
    <xf numFmtId="0" fontId="6" fillId="9" borderId="1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3" borderId="0" xfId="0" applyFont="1" applyFill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zoomScale="90" zoomScaleNormal="90" workbookViewId="0">
      <selection activeCell="Q19" sqref="Q19"/>
    </sheetView>
  </sheetViews>
  <sheetFormatPr defaultColWidth="9" defaultRowHeight="16.8"/>
  <cols>
    <col min="1" max="6" width="20.6923076923077" style="1" customWidth="1"/>
    <col min="7" max="7" width="15.6923076923077" style="1" customWidth="1"/>
    <col min="8" max="8" width="20.6923076923077" style="1" customWidth="1"/>
    <col min="9" max="12" width="15.6923076923077" style="1" customWidth="1"/>
    <col min="13" max="17" width="10.6923076923077" style="1" customWidth="1"/>
    <col min="18" max="21" width="25.6923076923077" style="1" customWidth="1"/>
    <col min="22" max="22" width="35.6923076923077" style="1" customWidth="1"/>
  </cols>
  <sheetData>
    <row r="1" ht="50" customHeight="1" spans="1:1">
      <c r="A1" s="13" t="s">
        <v>0</v>
      </c>
    </row>
    <row r="2" ht="33" customHeight="1" spans="1:22">
      <c r="A2" s="14" t="s">
        <v>1</v>
      </c>
      <c r="B2" s="14">
        <v>551200</v>
      </c>
      <c r="C2" s="14" t="s">
        <v>2</v>
      </c>
      <c r="D2" s="14">
        <f>SUM(G4:G1004)+B2+SUM(I4:I1004)</f>
        <v>559660.2</v>
      </c>
      <c r="E2" s="14" t="s">
        <v>3</v>
      </c>
      <c r="F2" s="14">
        <f>D2-B2</f>
        <v>8460.19999999995</v>
      </c>
      <c r="G2" s="14" t="s">
        <v>4</v>
      </c>
      <c r="H2" s="26">
        <f>100*F2/B2</f>
        <v>1.5348693759071</v>
      </c>
      <c r="I2" s="30"/>
      <c r="J2" s="30"/>
      <c r="K2" s="30"/>
      <c r="L2" s="30"/>
      <c r="M2" s="49"/>
      <c r="N2" s="50">
        <v>12</v>
      </c>
      <c r="O2" s="50">
        <v>1</v>
      </c>
      <c r="P2" s="50">
        <v>12</v>
      </c>
      <c r="Q2" s="50">
        <v>1</v>
      </c>
      <c r="R2" s="59"/>
      <c r="S2" s="59"/>
      <c r="T2" s="59"/>
      <c r="U2" s="59"/>
      <c r="V2" s="63"/>
    </row>
    <row r="3" ht="25" customHeight="1" spans="1:22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27" t="s">
        <v>12</v>
      </c>
      <c r="I3" s="27" t="s">
        <v>13</v>
      </c>
      <c r="J3" s="27" t="s">
        <v>14</v>
      </c>
      <c r="K3" s="31" t="s">
        <v>15</v>
      </c>
      <c r="L3" s="31" t="s">
        <v>16</v>
      </c>
      <c r="M3" s="51"/>
      <c r="N3" s="27" t="s">
        <v>17</v>
      </c>
      <c r="O3" s="52"/>
      <c r="P3" s="27" t="s">
        <v>18</v>
      </c>
      <c r="Q3" s="52"/>
      <c r="R3" s="31" t="s">
        <v>19</v>
      </c>
      <c r="S3" s="36"/>
      <c r="T3" s="60" t="s">
        <v>20</v>
      </c>
      <c r="U3" s="52"/>
      <c r="V3" s="27" t="s">
        <v>21</v>
      </c>
    </row>
    <row r="4" ht="25" customHeight="1" spans="1:22">
      <c r="A4" s="16">
        <v>601318</v>
      </c>
      <c r="B4" s="16" t="s">
        <v>22</v>
      </c>
      <c r="C4" s="17">
        <v>44483.0636574074</v>
      </c>
      <c r="D4" s="18" t="s">
        <v>23</v>
      </c>
      <c r="E4" s="16">
        <v>51.37</v>
      </c>
      <c r="F4" s="16">
        <v>20</v>
      </c>
      <c r="G4" s="16">
        <f>F4*E4*100*-1</f>
        <v>-102740</v>
      </c>
      <c r="H4" s="28">
        <f>ABS(G4/B2*100)</f>
        <v>18.6393323657475</v>
      </c>
      <c r="I4" s="16">
        <v>-15.4</v>
      </c>
      <c r="J4" s="32"/>
      <c r="K4" s="33"/>
      <c r="L4" s="33"/>
      <c r="N4" s="22">
        <v>-40.89</v>
      </c>
      <c r="O4" s="22">
        <v>0.74</v>
      </c>
      <c r="P4" s="22">
        <v>-10.95</v>
      </c>
      <c r="Q4" s="22">
        <v>-1.99</v>
      </c>
      <c r="R4" s="53" t="s">
        <v>24</v>
      </c>
      <c r="S4" s="54"/>
      <c r="T4" s="22" t="s">
        <v>25</v>
      </c>
      <c r="U4" s="54"/>
      <c r="V4" s="64" t="s">
        <v>26</v>
      </c>
    </row>
    <row r="5" ht="25" customHeight="1" spans="1:22">
      <c r="A5" s="19"/>
      <c r="B5" s="19"/>
      <c r="C5" s="17">
        <v>44484.1087962963</v>
      </c>
      <c r="D5" s="18" t="s">
        <v>27</v>
      </c>
      <c r="E5" s="16">
        <v>50.73</v>
      </c>
      <c r="F5" s="16">
        <v>10</v>
      </c>
      <c r="G5" s="16">
        <f>F5*E5*100*-1</f>
        <v>-50730</v>
      </c>
      <c r="H5" s="28">
        <f>ABS(SUM(G4:G5)/B2*100)</f>
        <v>27.8428882438316</v>
      </c>
      <c r="I5" s="16">
        <v>-10</v>
      </c>
      <c r="J5" s="34"/>
      <c r="N5" s="19"/>
      <c r="O5" s="19"/>
      <c r="P5" s="19"/>
      <c r="Q5" s="19"/>
      <c r="R5" s="35"/>
      <c r="S5" s="52"/>
      <c r="T5" s="35"/>
      <c r="U5" s="52"/>
      <c r="V5" s="19"/>
    </row>
    <row r="6" ht="25" customHeight="1" spans="1:22">
      <c r="A6" s="19"/>
      <c r="B6" s="19"/>
      <c r="C6" s="17">
        <v>44487.4039351852</v>
      </c>
      <c r="D6" s="18" t="s">
        <v>27</v>
      </c>
      <c r="E6" s="16">
        <v>50.32</v>
      </c>
      <c r="F6" s="16">
        <v>10</v>
      </c>
      <c r="G6" s="16">
        <f>F6*E6*100*-1</f>
        <v>-50320</v>
      </c>
      <c r="H6" s="28">
        <f>ABS(SUM(G4:G6)/B2*100)</f>
        <v>36.97206095791</v>
      </c>
      <c r="I6" s="16">
        <v>-10</v>
      </c>
      <c r="J6" s="34"/>
      <c r="N6" s="19"/>
      <c r="O6" s="19"/>
      <c r="P6" s="19"/>
      <c r="Q6" s="19"/>
      <c r="R6" s="22" t="s">
        <v>28</v>
      </c>
      <c r="S6" s="61"/>
      <c r="T6" s="22" t="s">
        <v>29</v>
      </c>
      <c r="U6" s="54"/>
      <c r="V6" s="19"/>
    </row>
    <row r="7" ht="25" customHeight="1" spans="1:22">
      <c r="A7" s="19"/>
      <c r="B7" s="19"/>
      <c r="C7" s="17">
        <v>44491.4094907407</v>
      </c>
      <c r="D7" s="16" t="s">
        <v>30</v>
      </c>
      <c r="E7" s="16">
        <v>0.88</v>
      </c>
      <c r="F7" s="16">
        <v>40</v>
      </c>
      <c r="G7" s="16">
        <f>F7*E7*100</f>
        <v>3520</v>
      </c>
      <c r="H7" s="29"/>
      <c r="I7" s="16">
        <v>-70</v>
      </c>
      <c r="J7" s="34"/>
      <c r="N7" s="19"/>
      <c r="O7" s="19"/>
      <c r="P7" s="19"/>
      <c r="Q7" s="19"/>
      <c r="R7" s="22" t="s">
        <v>31</v>
      </c>
      <c r="S7" s="54"/>
      <c r="T7" s="35"/>
      <c r="U7" s="52"/>
      <c r="V7" s="21"/>
    </row>
    <row r="8" ht="25" customHeight="1" spans="1:22">
      <c r="A8" s="19"/>
      <c r="B8" s="19"/>
      <c r="C8" s="17">
        <v>44497.4114583333</v>
      </c>
      <c r="D8" s="20" t="s">
        <v>32</v>
      </c>
      <c r="E8" s="16">
        <v>51.11</v>
      </c>
      <c r="F8" s="16">
        <v>10</v>
      </c>
      <c r="G8" s="16">
        <f>F8*E8*100</f>
        <v>51110</v>
      </c>
      <c r="H8" s="19"/>
      <c r="I8" s="16">
        <v>-61</v>
      </c>
      <c r="J8" s="34"/>
      <c r="N8" s="19"/>
      <c r="O8" s="19"/>
      <c r="P8" s="19"/>
      <c r="Q8" s="19"/>
      <c r="R8" s="35"/>
      <c r="S8" s="52"/>
      <c r="T8" s="22" t="s">
        <v>33</v>
      </c>
      <c r="U8" s="54"/>
      <c r="V8" s="64" t="s">
        <v>34</v>
      </c>
    </row>
    <row r="9" ht="25" customHeight="1" spans="1:22">
      <c r="A9" s="19"/>
      <c r="B9" s="19"/>
      <c r="C9" s="17">
        <v>44497.0777777778</v>
      </c>
      <c r="D9" s="20" t="s">
        <v>32</v>
      </c>
      <c r="E9" s="16">
        <v>51.22</v>
      </c>
      <c r="F9" s="16">
        <v>10</v>
      </c>
      <c r="G9" s="16">
        <f>F9*E9*100</f>
        <v>51220</v>
      </c>
      <c r="H9" s="19"/>
      <c r="I9" s="16">
        <v>-61</v>
      </c>
      <c r="J9" s="35"/>
      <c r="K9" s="36"/>
      <c r="L9" s="36"/>
      <c r="N9" s="19"/>
      <c r="O9" s="19"/>
      <c r="P9" s="19"/>
      <c r="Q9" s="19"/>
      <c r="R9" s="22" t="s">
        <v>35</v>
      </c>
      <c r="S9" s="54"/>
      <c r="T9" s="34"/>
      <c r="U9" s="65"/>
      <c r="V9" s="19"/>
    </row>
    <row r="10" ht="25" customHeight="1" spans="1:22">
      <c r="A10" s="21"/>
      <c r="B10" s="21"/>
      <c r="C10" s="17">
        <v>44498.4114583333</v>
      </c>
      <c r="D10" s="20" t="s">
        <v>36</v>
      </c>
      <c r="E10" s="16">
        <v>49.94</v>
      </c>
      <c r="F10" s="16">
        <v>20</v>
      </c>
      <c r="G10" s="16">
        <f>F10*E10*100</f>
        <v>99880</v>
      </c>
      <c r="H10" s="21"/>
      <c r="I10" s="16">
        <v>-115</v>
      </c>
      <c r="J10" s="37">
        <f>SUM(G4:G10,I4:I10)</f>
        <v>1597.60000000003</v>
      </c>
      <c r="K10" s="38">
        <f>ABS(J10*100/SUM(G4:G6))</f>
        <v>0.783944256342328</v>
      </c>
      <c r="L10" s="39">
        <f>100*J10/B2</f>
        <v>0.28984034833092</v>
      </c>
      <c r="N10" s="21"/>
      <c r="O10" s="21"/>
      <c r="P10" s="21"/>
      <c r="Q10" s="21"/>
      <c r="R10" s="35"/>
      <c r="S10" s="52"/>
      <c r="T10" s="35"/>
      <c r="U10" s="52"/>
      <c r="V10" s="21"/>
    </row>
    <row r="11" ht="25" customHeight="1" spans="1:22">
      <c r="A11" s="22">
        <v>512400</v>
      </c>
      <c r="B11" s="22" t="s">
        <v>37</v>
      </c>
      <c r="C11" s="23">
        <v>44496.4094907407</v>
      </c>
      <c r="D11" s="24" t="s">
        <v>23</v>
      </c>
      <c r="E11" s="22">
        <v>1.22</v>
      </c>
      <c r="F11" s="22">
        <v>1100</v>
      </c>
      <c r="G11" s="22">
        <f>F11*E11*100*-1</f>
        <v>-134200</v>
      </c>
      <c r="H11" s="28">
        <f>ABS(G11/B2*100)</f>
        <v>24.3468795355588</v>
      </c>
      <c r="I11" s="22">
        <v>-13</v>
      </c>
      <c r="J11" s="40"/>
      <c r="K11" s="41"/>
      <c r="L11" s="42"/>
      <c r="N11" s="53"/>
      <c r="O11" s="54"/>
      <c r="P11" s="22">
        <v>-6.68</v>
      </c>
      <c r="Q11" s="22">
        <v>-1.66</v>
      </c>
      <c r="R11" s="22" t="s">
        <v>38</v>
      </c>
      <c r="S11" s="61"/>
      <c r="T11" s="22" t="s">
        <v>39</v>
      </c>
      <c r="U11" s="61"/>
      <c r="V11" s="66" t="s">
        <v>40</v>
      </c>
    </row>
    <row r="12" ht="25" customHeight="1" spans="1:22">
      <c r="A12" s="21"/>
      <c r="B12" s="21"/>
      <c r="C12" s="23">
        <v>44501.4114583333</v>
      </c>
      <c r="D12" s="25" t="s">
        <v>36</v>
      </c>
      <c r="E12" s="22">
        <v>1.24</v>
      </c>
      <c r="F12" s="22">
        <v>1100</v>
      </c>
      <c r="G12" s="22">
        <f>F12*E12*100</f>
        <v>136400</v>
      </c>
      <c r="H12" s="29"/>
      <c r="I12" s="22">
        <v>-12</v>
      </c>
      <c r="J12" s="43">
        <f>SUM(I12,I11,G11,G12)</f>
        <v>2175</v>
      </c>
      <c r="K12" s="44">
        <f>ABS(J12*100/G11)</f>
        <v>1.62071535022355</v>
      </c>
      <c r="L12" s="45">
        <f>100*J12/B2</f>
        <v>0.394593613933237</v>
      </c>
      <c r="N12" s="35"/>
      <c r="O12" s="52"/>
      <c r="P12" s="21"/>
      <c r="Q12" s="21"/>
      <c r="R12" s="22" t="s">
        <v>41</v>
      </c>
      <c r="S12" s="61"/>
      <c r="T12" s="22" t="s">
        <v>42</v>
      </c>
      <c r="U12" s="61"/>
      <c r="V12" s="52"/>
    </row>
    <row r="13" ht="25" customHeight="1" spans="1:22">
      <c r="A13" s="22">
        <v>512400</v>
      </c>
      <c r="B13" s="22" t="s">
        <v>43</v>
      </c>
      <c r="C13" s="23">
        <v>44503.4094907407</v>
      </c>
      <c r="D13" s="24" t="s">
        <v>23</v>
      </c>
      <c r="E13" s="22">
        <v>1.329</v>
      </c>
      <c r="F13" s="22">
        <v>750</v>
      </c>
      <c r="G13" s="22">
        <f>F13*E13*100*-1</f>
        <v>-99675</v>
      </c>
      <c r="H13" s="28">
        <f>ABS(G13/B2*100)</f>
        <v>18.0832728592163</v>
      </c>
      <c r="I13" s="22">
        <v>-10</v>
      </c>
      <c r="J13" s="40"/>
      <c r="K13" s="41"/>
      <c r="L13" s="42"/>
      <c r="N13" s="53"/>
      <c r="O13" s="54"/>
      <c r="P13" s="22">
        <v>30.69</v>
      </c>
      <c r="Q13" s="22">
        <v>-3.45</v>
      </c>
      <c r="R13" s="22" t="s">
        <v>44</v>
      </c>
      <c r="S13" s="61"/>
      <c r="T13" s="22" t="s">
        <v>45</v>
      </c>
      <c r="U13" s="22" t="s">
        <v>46</v>
      </c>
      <c r="V13" s="64" t="s">
        <v>47</v>
      </c>
    </row>
    <row r="14" ht="25" customHeight="1" spans="1:22">
      <c r="A14" s="21"/>
      <c r="B14" s="21"/>
      <c r="C14" s="23">
        <v>44504.4114583333</v>
      </c>
      <c r="D14" s="25" t="s">
        <v>36</v>
      </c>
      <c r="E14" s="22">
        <v>1.338</v>
      </c>
      <c r="F14" s="22">
        <v>750</v>
      </c>
      <c r="G14" s="22">
        <f>F14*E14*100</f>
        <v>100350</v>
      </c>
      <c r="H14" s="29"/>
      <c r="I14" s="22">
        <v>-10</v>
      </c>
      <c r="J14" s="43">
        <f>SUM(I14,I13,G13,G14)</f>
        <v>655.000000000015</v>
      </c>
      <c r="K14" s="44">
        <f>ABS(J14*100/G13)</f>
        <v>0.657135690995751</v>
      </c>
      <c r="L14" s="45">
        <f>100*J14/B2</f>
        <v>0.118831640058058</v>
      </c>
      <c r="N14" s="35"/>
      <c r="O14" s="52"/>
      <c r="P14" s="21"/>
      <c r="Q14" s="21"/>
      <c r="R14" s="22" t="s">
        <v>48</v>
      </c>
      <c r="S14" s="22" t="s">
        <v>49</v>
      </c>
      <c r="T14" s="21"/>
      <c r="U14" s="21"/>
      <c r="V14" s="21"/>
    </row>
    <row r="15" ht="25" customHeight="1" spans="1:22">
      <c r="A15" s="16">
        <v>603195</v>
      </c>
      <c r="B15" s="16" t="s">
        <v>50</v>
      </c>
      <c r="C15" s="17">
        <v>44503.5520833333</v>
      </c>
      <c r="D15" s="18" t="s">
        <v>23</v>
      </c>
      <c r="E15" s="16">
        <v>155.71</v>
      </c>
      <c r="F15" s="16">
        <v>10</v>
      </c>
      <c r="G15" s="16">
        <f>F15*E15*100*-1</f>
        <v>-155710</v>
      </c>
      <c r="H15" s="28">
        <f>ABS(G15/B2*100)</f>
        <v>28.2492743105951</v>
      </c>
      <c r="I15" s="16">
        <v>-23.4</v>
      </c>
      <c r="J15" s="46"/>
      <c r="K15" s="47"/>
      <c r="L15" s="48"/>
      <c r="N15" s="55">
        <v>-22.39</v>
      </c>
      <c r="O15" s="22">
        <v>1.42</v>
      </c>
      <c r="P15" s="22"/>
      <c r="Q15" s="22"/>
      <c r="R15" s="22" t="s">
        <v>51</v>
      </c>
      <c r="S15" s="61"/>
      <c r="T15" s="22" t="s">
        <v>52</v>
      </c>
      <c r="U15" s="54"/>
      <c r="V15" s="67" t="s">
        <v>40</v>
      </c>
    </row>
    <row r="16" ht="25" customHeight="1" spans="1:22">
      <c r="A16" s="21"/>
      <c r="B16" s="21"/>
      <c r="C16" s="17">
        <v>44505.5665509259</v>
      </c>
      <c r="D16" s="20" t="s">
        <v>36</v>
      </c>
      <c r="E16" s="16">
        <v>159.95</v>
      </c>
      <c r="F16" s="16">
        <v>10</v>
      </c>
      <c r="G16" s="16">
        <f>F16*E16*100</f>
        <v>159950</v>
      </c>
      <c r="H16" s="29"/>
      <c r="I16" s="16">
        <v>-184</v>
      </c>
      <c r="J16" s="37">
        <f>SUM(I16,I15,G15,G16)</f>
        <v>4032.60000000001</v>
      </c>
      <c r="K16" s="38">
        <f>ABS(J16*100/G15)</f>
        <v>2.58981439856143</v>
      </c>
      <c r="L16" s="39">
        <f>100*J16/B2</f>
        <v>0.731603773584907</v>
      </c>
      <c r="N16" s="35"/>
      <c r="O16" s="21"/>
      <c r="P16" s="21"/>
      <c r="Q16" s="21"/>
      <c r="R16" s="22" t="s">
        <v>53</v>
      </c>
      <c r="S16" s="61"/>
      <c r="T16" s="35"/>
      <c r="U16" s="52"/>
      <c r="V16" s="21"/>
    </row>
    <row r="17" ht="25" customHeight="1" spans="14:22">
      <c r="N17" s="56"/>
      <c r="O17" s="56"/>
      <c r="P17" s="57"/>
      <c r="Q17" s="57"/>
      <c r="R17" s="56"/>
      <c r="S17" s="56"/>
      <c r="T17" s="56"/>
      <c r="U17" s="56"/>
      <c r="V17" s="57"/>
    </row>
    <row r="18" ht="25" customHeight="1" spans="14:22">
      <c r="N18" s="56"/>
      <c r="O18" s="56"/>
      <c r="P18" s="57"/>
      <c r="Q18" s="57"/>
      <c r="R18" s="56"/>
      <c r="S18" s="56"/>
      <c r="T18" s="56"/>
      <c r="U18" s="56"/>
      <c r="V18" s="57"/>
    </row>
    <row r="19" ht="25" customHeight="1" spans="1:22">
      <c r="A19"/>
      <c r="B19"/>
      <c r="C19"/>
      <c r="D19"/>
      <c r="E19"/>
      <c r="F19"/>
      <c r="G19"/>
      <c r="H19"/>
      <c r="I19"/>
      <c r="J19"/>
      <c r="K19"/>
      <c r="L19"/>
      <c r="N19" s="56"/>
      <c r="O19" s="56"/>
      <c r="P19" s="58"/>
      <c r="Q19" s="62"/>
      <c r="R19" s="62"/>
      <c r="S19" s="62"/>
      <c r="T19" s="62"/>
      <c r="U19" s="62"/>
      <c r="V19" s="62"/>
    </row>
    <row r="20" ht="25" customHeight="1" spans="1:22">
      <c r="A20"/>
      <c r="B20"/>
      <c r="C20"/>
      <c r="D20"/>
      <c r="E20"/>
      <c r="F20"/>
      <c r="G20"/>
      <c r="H20"/>
      <c r="I20"/>
      <c r="J20"/>
      <c r="K20"/>
      <c r="L20"/>
      <c r="N20" s="56"/>
      <c r="O20" s="56"/>
      <c r="P20" s="57"/>
      <c r="Q20" s="57"/>
      <c r="R20" s="56"/>
      <c r="S20" s="56"/>
      <c r="T20" s="56"/>
      <c r="U20" s="56"/>
      <c r="V20" s="57"/>
    </row>
    <row r="21" ht="25" customHeight="1" spans="1:22">
      <c r="A21"/>
      <c r="B21"/>
      <c r="C21"/>
      <c r="D21"/>
      <c r="E21"/>
      <c r="F21"/>
      <c r="G21"/>
      <c r="H21"/>
      <c r="I21"/>
      <c r="J21"/>
      <c r="K21"/>
      <c r="L21"/>
      <c r="N21" s="56"/>
      <c r="O21" s="56"/>
      <c r="P21" s="57"/>
      <c r="Q21" s="57"/>
      <c r="R21" s="56"/>
      <c r="S21" s="56"/>
      <c r="T21" s="56"/>
      <c r="U21" s="56"/>
      <c r="V21" s="57"/>
    </row>
    <row r="22" ht="25" customHeight="1" spans="1:22">
      <c r="A22"/>
      <c r="B22"/>
      <c r="C22"/>
      <c r="D22"/>
      <c r="E22"/>
      <c r="F22"/>
      <c r="G22"/>
      <c r="H22"/>
      <c r="I22"/>
      <c r="J22"/>
      <c r="K22"/>
      <c r="L22"/>
      <c r="N22" s="56"/>
      <c r="O22" s="56"/>
      <c r="P22" s="58"/>
      <c r="Q22" s="62"/>
      <c r="R22" s="62"/>
      <c r="S22" s="62"/>
      <c r="T22" s="62"/>
      <c r="U22" s="62"/>
      <c r="V22" s="62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4:8">
      <c r="D30"/>
      <c r="E30"/>
      <c r="F30"/>
      <c r="G30"/>
      <c r="H30"/>
    </row>
    <row r="31" spans="4:8">
      <c r="D31"/>
      <c r="E31"/>
      <c r="F31"/>
      <c r="G31"/>
      <c r="H31"/>
    </row>
    <row r="32" spans="4:8">
      <c r="D32"/>
      <c r="E32"/>
      <c r="F32"/>
      <c r="G32"/>
      <c r="H32"/>
    </row>
    <row r="33" spans="4:8">
      <c r="D33"/>
      <c r="E33"/>
      <c r="F33"/>
      <c r="G33"/>
      <c r="H33"/>
    </row>
    <row r="34" spans="4:8">
      <c r="D34"/>
      <c r="E34"/>
      <c r="F34"/>
      <c r="G34"/>
      <c r="H34"/>
    </row>
    <row r="35" spans="4:8">
      <c r="D35"/>
      <c r="E35"/>
      <c r="F35"/>
      <c r="G35"/>
      <c r="H35"/>
    </row>
  </sheetData>
  <mergeCells count="53">
    <mergeCell ref="A1:V1"/>
    <mergeCell ref="H2:L2"/>
    <mergeCell ref="N3:O3"/>
    <mergeCell ref="P3:Q3"/>
    <mergeCell ref="R3:S3"/>
    <mergeCell ref="T3:U3"/>
    <mergeCell ref="R6:S6"/>
    <mergeCell ref="R11:S11"/>
    <mergeCell ref="T11:U11"/>
    <mergeCell ref="R12:S12"/>
    <mergeCell ref="T12:U12"/>
    <mergeCell ref="R13:S13"/>
    <mergeCell ref="R15:S15"/>
    <mergeCell ref="R16:S16"/>
    <mergeCell ref="A4:A10"/>
    <mergeCell ref="A11:A12"/>
    <mergeCell ref="A13:A14"/>
    <mergeCell ref="A15:A16"/>
    <mergeCell ref="B4:B10"/>
    <mergeCell ref="B11:B12"/>
    <mergeCell ref="B13:B14"/>
    <mergeCell ref="B15:B16"/>
    <mergeCell ref="H7:H10"/>
    <mergeCell ref="M3:M42"/>
    <mergeCell ref="N4:N10"/>
    <mergeCell ref="N15:N16"/>
    <mergeCell ref="O4:O10"/>
    <mergeCell ref="O15:O16"/>
    <mergeCell ref="P4:P10"/>
    <mergeCell ref="P11:P12"/>
    <mergeCell ref="P13:P14"/>
    <mergeCell ref="P15:P16"/>
    <mergeCell ref="Q4:Q10"/>
    <mergeCell ref="Q11:Q12"/>
    <mergeCell ref="Q13:Q14"/>
    <mergeCell ref="Q15:Q16"/>
    <mergeCell ref="T13:T14"/>
    <mergeCell ref="U13:U14"/>
    <mergeCell ref="V4:V7"/>
    <mergeCell ref="V8:V10"/>
    <mergeCell ref="V11:V12"/>
    <mergeCell ref="V13:V14"/>
    <mergeCell ref="V15:V16"/>
    <mergeCell ref="J4:L9"/>
    <mergeCell ref="R4:S5"/>
    <mergeCell ref="T4:U5"/>
    <mergeCell ref="R7:S8"/>
    <mergeCell ref="T6:U7"/>
    <mergeCell ref="R9:S10"/>
    <mergeCell ref="T8:U10"/>
    <mergeCell ref="N11:O12"/>
    <mergeCell ref="N13:O14"/>
    <mergeCell ref="T15:U16"/>
  </mergeCells>
  <conditionalFormatting sqref="H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{556615fc-05d3-45da-82df-df7ba8d2ea9a}</x14:id>
        </ext>
      </extLst>
    </cfRule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{801e8504-b93c-40e0-bec4-f7c7315a43ab}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{44e93c25-b70c-4263-a3b4-24fd1c2aaa63}</x14:id>
        </ext>
      </extLst>
    </cfRule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{3656cca9-e506-436c-886c-898e8916f9d4}</x14:id>
        </ext>
      </extLst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{353c6765-9c6e-450a-8b20-9734b97598b9}</x14:id>
        </ext>
      </extLst>
    </cfRule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{e97f6676-598a-4a2c-a24f-0ea9c5a9cfd4}</x14:id>
        </ext>
      </extLst>
    </cfRule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{fad5c13f-ba88-4537-9f02-6ffec9b62f1a}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{23fde3b5-d6e6-42de-aadc-4799b50279cd}</x14:id>
        </ext>
      </extLst>
    </cfRule>
  </conditionalFormatting>
  <conditionalFormatting sqref="H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{7b001877-b8e7-4a8f-a069-46f8dbfe8f1c}</x14:id>
        </ext>
      </extLst>
    </cfRule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{18826369-fdbf-4b66-beab-1033347f32ca}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{d22db0ef-ad8f-49a9-ac3b-27f0f1f7f874}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{6eb23164-a6c2-4bfe-b011-d88fefc602b7}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{f6468463-a52d-4ae7-b8f4-6fb510b7247f}</x14:id>
        </ext>
      </extLst>
    </cfRule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{5ac003c1-9767-4a6d-ae94-c8ef7be06ff3}</x14:id>
        </ext>
      </extLst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{d09a155a-86c5-4e0d-a42c-6818cf055188}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{1e0a81c1-1481-45a3-9935-d1f6d417fb85}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{f2a6fd3d-9c21-41fc-b4ea-8801a91d54a1}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{899faa18-5f05-48a9-8efd-2679784ee30a}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{45aaffed-1ffb-45b0-9458-c23870fb1eec}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{82c90a9b-e429-4d62-b833-ffd10629a789}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{8c4152bf-656a-4ba6-a7de-6cf2ffbdd4e4}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{97cf4885-b94d-4d50-9e15-7d21c8b4de46}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{fd09fb85-2d92-48d4-af83-26eb04d43e90}</x14:id>
        </ext>
      </extLst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{0e43d287-b4a6-4940-a635-1e2ececc7036}</x14:id>
        </ext>
      </extLst>
    </cfRule>
  </conditionalFormatting>
  <conditionalFormatting sqref="H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{45e43a56-4b5a-4672-aab8-af1e20d27892}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{df6d8fc2-52aa-4fef-aa1d-8009c7741181}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{4151a10d-4e19-4f68-b43d-c0ceabafcee7}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{25b9ed6f-c787-4b55-8b80-efb6bd87293a}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{67384948-b3d8-4a56-bb4d-846c89926c0d}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{a164745c-1745-4f22-9864-5f9fe6299e8c}</x14:id>
        </ext>
      </extLst>
    </cfRule>
  </conditionalFormatting>
  <conditionalFormatting sqref="H1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{9af92c8a-0b65-4525-bd40-192f3f5dd8a3}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{27dc6bde-7971-4020-8d1c-e2b7ed0e0423}</x14:id>
        </ext>
      </extLst>
    </cfRule>
  </conditionalFormatting>
  <conditionalFormatting sqref="H13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{9068bad7-c8bb-41f2-b746-110ac95e9c7e}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{ced1724c-5560-4445-a226-e5d7ca0568f8}</x14:id>
        </ext>
      </extLst>
    </cfRule>
  </conditionalFormatting>
  <conditionalFormatting sqref="U1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{4eb0921d-7cf9-434e-a117-4ff27d5d1551}</x14:id>
        </ext>
      </extLst>
    </cfRule>
  </conditionalFormatting>
  <conditionalFormatting sqref="U1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{20ef07fc-e46e-488a-be4a-02f28e93b3f9}</x14:id>
        </ext>
      </extLst>
    </cfRule>
  </conditionalFormatting>
  <conditionalFormatting sqref="U2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{5d293f04-7ba1-40b3-9417-767b83644a16}</x14:id>
        </ext>
      </extLst>
    </cfRule>
  </conditionalFormatting>
  <conditionalFormatting sqref="U2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{72a76b3e-52d3-403b-aae9-0ce2423b237f}</x14:id>
        </ext>
      </extLst>
    </cfRule>
  </conditionalFormatting>
  <conditionalFormatting sqref="H4:H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{6a2e01c8-7f67-4de4-902d-3eaa735b76da}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{0babc94e-4c8c-4512-87ee-7d945edd3a8e}</x14:id>
        </ext>
      </extLst>
    </cfRule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{5c436b03-fd8f-4ae5-8916-0080f7bebd43}</x14:id>
        </ext>
      </extLst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{4f960fce-b09a-4692-b629-5d01ea5bc2c4}</x14:id>
        </ext>
      </extLst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{119ed9d1-1923-470e-a142-a9ba83c59402}</x14:id>
        </ext>
      </extLst>
    </cfRule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{0651e220-52a2-4ff1-99c9-28e81b7a5f24}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{30474d4d-a163-4e49-b93e-8cadc00bfe0e}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{d8ac5344-0e4f-43ab-8c2d-77dd80c640e1}</x14:id>
        </ext>
      </extLst>
    </cfRule>
  </conditionalFormatting>
  <conditionalFormatting sqref="H4:H4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{33247a85-75d7-44c6-95c7-9ff93cefc902}</x14:id>
        </ext>
      </extLst>
    </cfRule>
  </conditionalFormatting>
  <conditionalFormatting sqref="H11:H1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{cff2f93d-5e12-49ef-bc0d-89f405f4a2ea}</x14:id>
        </ext>
      </extLst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{73454619-1460-49f5-87e7-9b22c2274d16}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{138a483e-7bee-4586-b8fd-da04b497f3db}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{30e42c5b-5cc2-4ef9-ab8e-c344f0301d73}</x14:id>
        </ext>
      </extLst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{b0b2243d-1674-4ca8-9c26-9541e1896afe}</x14:id>
        </ext>
      </extLst>
    </cfRule>
  </conditionalFormatting>
  <conditionalFormatting sqref="H11:H1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{aba491ea-3b68-4456-b680-1cff787f5852}</x14:id>
        </ext>
      </extLst>
    </cfRule>
  </conditionalFormatting>
  <conditionalFormatting sqref="H13:H1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{52a52d1e-1dc7-4ae1-9e96-815e1336edda}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{76d032c6-425e-4fc0-9f58-2c655ce12375}</x14:id>
        </ext>
      </extLst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{36e6f349-8c52-4ea4-9094-d16108969efa}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{fa80ab5f-8730-41d3-a06f-9a9d03371447}</x14:id>
        </ext>
      </extLst>
    </cfRule>
  </conditionalFormatting>
  <conditionalFormatting sqref="H30:H51 H13:H1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{069d9dfd-02d2-4c77-b49b-213d4150dacb}</x14:id>
        </ext>
      </extLst>
    </cfRule>
  </conditionalFormatting>
  <pageMargins left="0.393055555555556" right="0.393055555555556" top="1" bottom="1" header="0.5" footer="0.5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615fc-05d3-45da-82df-df7ba8d2ea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1e8504-b93c-40e0-bec4-f7c7315a43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4e93c25-b70c-4263-a3b4-24fd1c2aaa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56cca9-e506-436c-886c-898e8916f9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53c6765-9c6e-450a-8b20-9734b97598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7f6676-598a-4a2c-a24f-0ea9c5a9cf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d5c13f-ba88-4537-9f02-6ffec9b62f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3fde3b5-d6e6-42de-aadc-4799b50279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</xm:sqref>
        </x14:conditionalFormatting>
        <x14:conditionalFormatting xmlns:xm="http://schemas.microsoft.com/office/excel/2006/main">
          <x14:cfRule type="dataBar" id="{7b001877-b8e7-4a8f-a069-46f8dbfe8f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826369-fdbf-4b66-beab-1033347f32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22db0ef-ad8f-49a9-ac3b-27f0f1f7f8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eb23164-a6c2-4bfe-b011-d88fefc602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6468463-a52d-4ae7-b8f4-6fb510b724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ac003c1-9767-4a6d-ae94-c8ef7be06f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09a155a-86c5-4e0d-a42c-6818cf0551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e0a81c1-1481-45a3-9935-d1f6d417fb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2a6fd3d-9c21-41fc-b4ea-8801a91d54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9faa18-5f05-48a9-8efd-2679784ee3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aaffed-1ffb-45b0-9458-c23870fb1e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c90a9b-e429-4d62-b833-ffd10629a7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4152bf-656a-4ba6-a7de-6cf2ffbdd4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7cf4885-b94d-4d50-9e15-7d21c8b4de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09fb85-2d92-48d4-af83-26eb04d43e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43d287-b4a6-4940-a635-1e2ececc70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</xm:sqref>
        </x14:conditionalFormatting>
        <x14:conditionalFormatting xmlns:xm="http://schemas.microsoft.com/office/excel/2006/main">
          <x14:cfRule type="dataBar" id="{45e43a56-4b5a-4672-aab8-af1e20d278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f6d8fc2-52aa-4fef-aa1d-8009c77411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51a10d-4e19-4f68-b43d-c0ceabafce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b9ed6f-c787-4b55-8b80-efb6bd8729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384948-b3d8-4a56-bb4d-846c89926c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64745c-1745-4f22-9864-5f9fe6299e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</xm:sqref>
        </x14:conditionalFormatting>
        <x14:conditionalFormatting xmlns:xm="http://schemas.microsoft.com/office/excel/2006/main">
          <x14:cfRule type="dataBar" id="{9af92c8a-0b65-4525-bd40-192f3f5dd8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dc6bde-7971-4020-8d1c-e2b7ed0e04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</xm:sqref>
        </x14:conditionalFormatting>
        <x14:conditionalFormatting xmlns:xm="http://schemas.microsoft.com/office/excel/2006/main">
          <x14:cfRule type="dataBar" id="{9068bad7-c8bb-41f2-b746-110ac95e9c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d1724c-5560-4445-a226-e5d7ca0568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</xm:sqref>
        </x14:conditionalFormatting>
        <x14:conditionalFormatting xmlns:xm="http://schemas.microsoft.com/office/excel/2006/main">
          <x14:cfRule type="dataBar" id="{4eb0921d-7cf9-434e-a117-4ff27d5d15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U17</xm:sqref>
        </x14:conditionalFormatting>
        <x14:conditionalFormatting xmlns:xm="http://schemas.microsoft.com/office/excel/2006/main">
          <x14:cfRule type="dataBar" id="{20ef07fc-e46e-488a-be4a-02f28e93b3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U18</xm:sqref>
        </x14:conditionalFormatting>
        <x14:conditionalFormatting xmlns:xm="http://schemas.microsoft.com/office/excel/2006/main">
          <x14:cfRule type="dataBar" id="{5d293f04-7ba1-40b3-9417-767b83644a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U20</xm:sqref>
        </x14:conditionalFormatting>
        <x14:conditionalFormatting xmlns:xm="http://schemas.microsoft.com/office/excel/2006/main">
          <x14:cfRule type="dataBar" id="{72a76b3e-52d3-403b-aae9-0ce2423b23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U21</xm:sqref>
        </x14:conditionalFormatting>
        <x14:conditionalFormatting xmlns:xm="http://schemas.microsoft.com/office/excel/2006/main">
          <x14:cfRule type="dataBar" id="{6a2e01c8-7f67-4de4-902d-3eaa735b76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abc94e-4c8c-4512-87ee-7d945edd3a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436b03-fd8f-4ae5-8916-0080f7bebd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f960fce-b09a-4692-b629-5d01ea5bc2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19ed9d1-1923-470e-a142-a9ba83c594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651e220-52a2-4ff1-99c9-28e81b7a5f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0474d4d-a163-4e49-b93e-8cadc00bfe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8ac5344-0e4f-43ab-8c2d-77dd80c640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H4:H6</xm:sqref>
        </x14:conditionalFormatting>
        <x14:conditionalFormatting xmlns:xm="http://schemas.microsoft.com/office/excel/2006/main">
          <x14:cfRule type="dataBar" id="{33247a85-75d7-44c6-95c7-9ff93cefc9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H4:H47</xm:sqref>
        </x14:conditionalFormatting>
        <x14:conditionalFormatting xmlns:xm="http://schemas.microsoft.com/office/excel/2006/main">
          <x14:cfRule type="dataBar" id="{cff2f93d-5e12-49ef-bc0d-89f405f4a2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3454619-1460-49f5-87e7-9b22c2274d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8a483e-7bee-4586-b8fd-da04b497f3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0e42c5b-5cc2-4ef9-ab8e-c344f0301d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0b2243d-1674-4ca8-9c26-9541e1896a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H11:H12</xm:sqref>
        </x14:conditionalFormatting>
        <x14:conditionalFormatting xmlns:xm="http://schemas.microsoft.com/office/excel/2006/main">
          <x14:cfRule type="dataBar" id="{aba491ea-3b68-4456-b680-1cff787f58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H11:H16</xm:sqref>
        </x14:conditionalFormatting>
        <x14:conditionalFormatting xmlns:xm="http://schemas.microsoft.com/office/excel/2006/main">
          <x14:cfRule type="dataBar" id="{52a52d1e-1dc7-4ae1-9e96-815e1336ed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6d032c6-425e-4fc0-9f58-2c655ce123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e6f349-8c52-4ea4-9094-d16108969e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80ab5f-8730-41d3-a06f-9a9d033714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H13:H16</xm:sqref>
        </x14:conditionalFormatting>
        <x14:conditionalFormatting xmlns:xm="http://schemas.microsoft.com/office/excel/2006/main">
          <x14:cfRule type="dataBar" id="{069d9dfd-02d2-4c77-b49b-213d4150da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H30:H51 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72"/>
  <sheetViews>
    <sheetView tabSelected="1" topLeftCell="B347" workbookViewId="0">
      <selection activeCell="F380" sqref="F380"/>
    </sheetView>
  </sheetViews>
  <sheetFormatPr defaultColWidth="9.23076923076923" defaultRowHeight="16.8"/>
  <cols>
    <col min="1" max="2" width="20.6923076923077" style="1" customWidth="1"/>
    <col min="3" max="6" width="20.6923076923077" style="2" customWidth="1"/>
    <col min="7" max="20" width="20.6923076923077" style="1" customWidth="1"/>
    <col min="21" max="35" width="15.6923076923077" style="1" customWidth="1"/>
    <col min="36" max="39" width="10.6923076923077" style="1" customWidth="1"/>
  </cols>
  <sheetData>
    <row r="1" ht="23.2" customHeight="1" spans="1:22">
      <c r="A1" s="3" t="s">
        <v>5</v>
      </c>
      <c r="B1" s="3" t="s">
        <v>6</v>
      </c>
      <c r="C1" s="4" t="s">
        <v>54</v>
      </c>
      <c r="D1" s="4" t="s">
        <v>55</v>
      </c>
      <c r="E1" s="4" t="s">
        <v>56</v>
      </c>
      <c r="F1" s="4" t="s">
        <v>57</v>
      </c>
      <c r="G1" s="3" t="s">
        <v>58</v>
      </c>
      <c r="H1" s="3" t="s">
        <v>59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12"/>
    </row>
    <row r="2" ht="23.2" customHeight="1" spans="1:16">
      <c r="A2" s="68" t="s">
        <v>60</v>
      </c>
      <c r="B2" s="5" t="s">
        <v>61</v>
      </c>
      <c r="C2" s="6">
        <v>0.53</v>
      </c>
      <c r="D2" s="6">
        <v>-1.57</v>
      </c>
      <c r="E2" s="6">
        <f>(C2*0.75+C3*0.25)</f>
        <v>0.3825</v>
      </c>
      <c r="F2" s="6">
        <f>(D2*0.75+D3*0.25)</f>
        <v>-1.1575</v>
      </c>
      <c r="J2" s="9"/>
      <c r="K2" s="9"/>
      <c r="L2" s="9"/>
      <c r="M2" s="9"/>
      <c r="N2" s="9"/>
      <c r="O2" s="9"/>
      <c r="P2" s="9"/>
    </row>
    <row r="3" ht="23.2" customHeight="1" spans="1:30">
      <c r="A3" s="5">
        <v>399001</v>
      </c>
      <c r="B3" s="5" t="s">
        <v>62</v>
      </c>
      <c r="C3" s="6">
        <v>-0.06</v>
      </c>
      <c r="D3" s="6">
        <v>0.08</v>
      </c>
      <c r="G3" s="9"/>
      <c r="H3" s="9"/>
      <c r="I3" s="9"/>
      <c r="J3" s="9"/>
      <c r="K3" s="9"/>
      <c r="L3" s="9"/>
      <c r="M3" s="9"/>
      <c r="N3" s="9"/>
      <c r="O3" s="9"/>
      <c r="P3" s="9"/>
      <c r="W3" s="12"/>
      <c r="X3" s="12"/>
      <c r="Y3" s="12"/>
      <c r="Z3" s="12"/>
      <c r="AA3" s="12"/>
      <c r="AB3" s="12"/>
      <c r="AC3" s="12"/>
      <c r="AD3" s="12"/>
    </row>
    <row r="4" ht="23.2" customHeight="1" spans="9:30"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12"/>
      <c r="W4" s="12"/>
      <c r="X4" s="12"/>
      <c r="Y4" s="12"/>
      <c r="Z4" s="12"/>
      <c r="AA4" s="12"/>
      <c r="AB4" s="12"/>
      <c r="AC4" s="12"/>
      <c r="AD4" s="12"/>
    </row>
    <row r="5" ht="23.2" customHeight="1" spans="1:30">
      <c r="A5" s="7" t="s">
        <v>63</v>
      </c>
      <c r="C5" s="8">
        <v>-41.05</v>
      </c>
      <c r="D5" s="8">
        <v>0.73</v>
      </c>
      <c r="E5" s="8">
        <f>((C5)/(E2+100))*100</f>
        <v>-40.8935820486639</v>
      </c>
      <c r="F5" s="8">
        <f>((D5)/(F2+100))*100</f>
        <v>0.738548701216582</v>
      </c>
      <c r="G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23.2" customHeight="1" spans="9:30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23.2" customHeight="1" spans="1:30">
      <c r="A7" s="9" t="s">
        <v>64</v>
      </c>
      <c r="B7" s="9" t="s">
        <v>65</v>
      </c>
      <c r="C7" s="10">
        <v>5.17994571666922</v>
      </c>
      <c r="D7" s="10">
        <v>-1.55068428068045</v>
      </c>
      <c r="E7" s="11">
        <f>(C7)/(E2+100)*100</f>
        <v>5.16020792136998</v>
      </c>
      <c r="F7" s="11">
        <f>(D7)/(F2+100)*100</f>
        <v>-1.56884364588153</v>
      </c>
      <c r="G7" s="9">
        <f>RANK(E7,E7:E399,0)</f>
        <v>217</v>
      </c>
      <c r="H7" s="9">
        <f>RANK(F7,F7:F399,0)</f>
        <v>320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23.2" customHeight="1" spans="1:30">
      <c r="A8" s="9" t="s">
        <v>66</v>
      </c>
      <c r="B8" s="9" t="s">
        <v>67</v>
      </c>
      <c r="C8" s="10">
        <v>4.88232337859247</v>
      </c>
      <c r="D8" s="10">
        <v>-0.524523545997307</v>
      </c>
      <c r="E8" s="11">
        <f>(C8)/(E2+100)*100</f>
        <v>4.86371965092767</v>
      </c>
      <c r="F8" s="11">
        <f>(D8)/(F2+100)*100</f>
        <v>-0.530666005005242</v>
      </c>
      <c r="G8" s="9">
        <f>RANK(E8,E7:E399,0)</f>
        <v>220</v>
      </c>
      <c r="H8" s="9">
        <f>RANK(F8,F7:F399,0)</f>
        <v>297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23.2" customHeight="1" spans="1:30">
      <c r="A9" s="9" t="s">
        <v>68</v>
      </c>
      <c r="B9" s="9" t="s">
        <v>69</v>
      </c>
      <c r="C9" s="10">
        <v>4.61318900922442</v>
      </c>
      <c r="D9" s="10">
        <v>-0.0590746102951037</v>
      </c>
      <c r="E9" s="11">
        <f>(C9)/(E2+100)*100</f>
        <v>4.59561079792236</v>
      </c>
      <c r="F9" s="11">
        <f>(D9)/(F2+100)*100</f>
        <v>-0.0597664064497596</v>
      </c>
      <c r="G9" s="9">
        <f>RANK(E9,E7:E399,0)</f>
        <v>221</v>
      </c>
      <c r="H9" s="9">
        <f>RANK(F9,F7:F399,0)</f>
        <v>270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23.2" customHeight="1" spans="1:30">
      <c r="A10" s="9" t="s">
        <v>70</v>
      </c>
      <c r="B10" s="9" t="s">
        <v>71</v>
      </c>
      <c r="C10" s="10">
        <v>-1.22445294159213</v>
      </c>
      <c r="D10" s="10">
        <v>-0.190014518854668</v>
      </c>
      <c r="E10" s="11">
        <f>(C10)/(E2+100)*100</f>
        <v>-1.21978725534046</v>
      </c>
      <c r="F10" s="11">
        <f>(D10)/(F2+100)*100</f>
        <v>-0.192239693304669</v>
      </c>
      <c r="G10" s="9">
        <f>RANK(E10,E7:E399,0)</f>
        <v>292</v>
      </c>
      <c r="H10" s="9">
        <f>RANK(F10,F7:F399,0)</f>
        <v>280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23.2" customHeight="1" spans="1:30">
      <c r="A11" s="9" t="s">
        <v>72</v>
      </c>
      <c r="B11" s="9" t="s">
        <v>73</v>
      </c>
      <c r="C11" s="10">
        <v>10.1596011364269</v>
      </c>
      <c r="D11" s="10">
        <v>-1.30698158996338</v>
      </c>
      <c r="E11" s="11">
        <f>(C11)/(E2+100)*100</f>
        <v>10.1208887370079</v>
      </c>
      <c r="F11" s="11">
        <f>(D11)/(F2+100)*100</f>
        <v>-1.3222870627143</v>
      </c>
      <c r="G11" s="9">
        <f>RANK(E11,E7:E399,0)</f>
        <v>161</v>
      </c>
      <c r="H11" s="9">
        <f>RANK(F11,F7:F399,0)</f>
        <v>317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23.2" customHeight="1" spans="1:30">
      <c r="A12" s="9" t="s">
        <v>74</v>
      </c>
      <c r="B12" s="9" t="s">
        <v>75</v>
      </c>
      <c r="C12" s="10">
        <v>11.2815508025696</v>
      </c>
      <c r="D12" s="10">
        <v>-0.0783761389484593</v>
      </c>
      <c r="E12" s="11">
        <f>(C12)/(E2+100)*100</f>
        <v>11.238563297955</v>
      </c>
      <c r="F12" s="11">
        <f>(D12)/(F2+100)*100</f>
        <v>-0.0792939666119932</v>
      </c>
      <c r="G12" s="9">
        <f>RANK(E12,E7:E399,0)</f>
        <v>153</v>
      </c>
      <c r="H12" s="9">
        <f>RANK(F12,F7:F399,0)</f>
        <v>273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3.2" customHeight="1" spans="1:30">
      <c r="A13" s="9" t="s">
        <v>76</v>
      </c>
      <c r="B13" s="9" t="s">
        <v>77</v>
      </c>
      <c r="C13" s="10">
        <v>30.679042949742</v>
      </c>
      <c r="D13" s="10">
        <v>-3.59128932841129</v>
      </c>
      <c r="E13" s="11">
        <f>(C13)/(E2+100)*100</f>
        <v>30.5621427537091</v>
      </c>
      <c r="F13" s="11">
        <f>(D13)/(F2+100)*100</f>
        <v>-3.63334530026182</v>
      </c>
      <c r="G13" s="9">
        <f>RANK(E13,E7:E399,0)</f>
        <v>53</v>
      </c>
      <c r="H13" s="9">
        <f>RANK(F13,F7:F399,0)</f>
        <v>345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23.2" customHeight="1" spans="1:30">
      <c r="A14" s="9" t="s">
        <v>78</v>
      </c>
      <c r="B14" s="9" t="s">
        <v>79</v>
      </c>
      <c r="C14" s="10">
        <v>0.0444329456230716</v>
      </c>
      <c r="D14" s="10">
        <v>3.29228741242294</v>
      </c>
      <c r="E14" s="11">
        <f>(C14)/(E2+100)*100</f>
        <v>0.0442636372107405</v>
      </c>
      <c r="F14" s="11">
        <f>(D14)/(F2+100)*100</f>
        <v>3.33084190750228</v>
      </c>
      <c r="G14" s="9">
        <f>RANK(E14,E7:E399,0)</f>
        <v>272</v>
      </c>
      <c r="H14" s="9">
        <f>RANK(F14,F7:F399,0)</f>
        <v>124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23.2" customHeight="1" spans="1:30">
      <c r="A15" s="9" t="s">
        <v>80</v>
      </c>
      <c r="B15" s="9" t="s">
        <v>81</v>
      </c>
      <c r="C15" s="10">
        <v>-5.08627551310479</v>
      </c>
      <c r="D15" s="10">
        <v>5.00432423932699</v>
      </c>
      <c r="E15" s="11">
        <f>(C15)/(E2+100)*100</f>
        <v>-5.06689464110257</v>
      </c>
      <c r="F15" s="11">
        <f>(D15)/(F2+100)*100</f>
        <v>5.06292762660494</v>
      </c>
      <c r="G15" s="9">
        <f>RANK(E15,E7:E399,0)</f>
        <v>327</v>
      </c>
      <c r="H15" s="9">
        <f>RANK(F15,F7:F399,0)</f>
        <v>37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23.2" customHeight="1" spans="1:30">
      <c r="A16" s="9" t="s">
        <v>82</v>
      </c>
      <c r="B16" s="9" t="s">
        <v>83</v>
      </c>
      <c r="C16" s="10">
        <v>7.87104063650541</v>
      </c>
      <c r="D16" s="10">
        <v>1.21106220373416</v>
      </c>
      <c r="E16" s="11">
        <f>(C16)/(E2+100)*100</f>
        <v>7.84104862551283</v>
      </c>
      <c r="F16" s="11">
        <f>(D16)/(F2+100)*100</f>
        <v>1.22524440775391</v>
      </c>
      <c r="G16" s="9">
        <f>RANK(E16,E7:E399,0)</f>
        <v>185</v>
      </c>
      <c r="H16" s="9">
        <f>RANK(F16,F7:F399,0)</f>
        <v>209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23.2" customHeight="1" spans="1:30">
      <c r="A17" s="9" t="s">
        <v>84</v>
      </c>
      <c r="B17" s="9" t="s">
        <v>85</v>
      </c>
      <c r="C17" s="10">
        <v>38.1809830982501</v>
      </c>
      <c r="D17" s="10">
        <v>-3.28287324906455</v>
      </c>
      <c r="E17" s="11">
        <f>(C17)/(E2+100)*100</f>
        <v>38.0354973209973</v>
      </c>
      <c r="F17" s="11">
        <f>(D17)/(F2+100)*100</f>
        <v>-3.32131749911683</v>
      </c>
      <c r="G17" s="9">
        <f>RANK(E17,E7:E399,0)</f>
        <v>37</v>
      </c>
      <c r="H17" s="9">
        <f>RANK(F17,F7:F399,0)</f>
        <v>343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23.2" customHeight="1" spans="1:30">
      <c r="A18" s="9" t="s">
        <v>86</v>
      </c>
      <c r="B18" s="9" t="s">
        <v>87</v>
      </c>
      <c r="C18" s="10">
        <v>0.521698535275919</v>
      </c>
      <c r="D18" s="10">
        <v>6.2997535719722</v>
      </c>
      <c r="E18" s="11">
        <f>(C18)/(E2+100)*100</f>
        <v>0.519710642070001</v>
      </c>
      <c r="F18" s="11">
        <f>(D18)/(F2+100)*100</f>
        <v>6.37352714871862</v>
      </c>
      <c r="G18" s="9">
        <f>RANK(E18,E7:E399,0)</f>
        <v>265</v>
      </c>
      <c r="H18" s="9">
        <f>RANK(F18,F7:F399,0)</f>
        <v>13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23.2" customHeight="1" spans="1:30">
      <c r="A19" s="9" t="s">
        <v>88</v>
      </c>
      <c r="B19" s="9" t="s">
        <v>89</v>
      </c>
      <c r="C19" s="10">
        <v>10.8344636794875</v>
      </c>
      <c r="D19" s="10">
        <v>7.24659174752422</v>
      </c>
      <c r="E19" s="11">
        <f>(C19)/(E2+100)*100</f>
        <v>10.7931797668792</v>
      </c>
      <c r="F19" s="11">
        <f>(D19)/(F2+100)*100</f>
        <v>7.33145331969974</v>
      </c>
      <c r="G19" s="9">
        <f>RANK(E19,E7:E399,0)</f>
        <v>156</v>
      </c>
      <c r="H19" s="9">
        <f>RANK(F19,F7:F399,0)</f>
        <v>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23.2" customHeight="1" spans="1:30">
      <c r="A20" s="9" t="s">
        <v>90</v>
      </c>
      <c r="B20" s="9" t="s">
        <v>91</v>
      </c>
      <c r="C20" s="10">
        <v>1.88213283442469</v>
      </c>
      <c r="D20" s="10">
        <v>4.54749075271018</v>
      </c>
      <c r="E20" s="11">
        <f>(C20)/(E2+100)*100</f>
        <v>1.87496110818588</v>
      </c>
      <c r="F20" s="11">
        <f>(D20)/(F2+100)*100</f>
        <v>4.6007443687788</v>
      </c>
      <c r="G20" s="9">
        <f>RANK(E20,E7:E399,0)</f>
        <v>252</v>
      </c>
      <c r="H20" s="9">
        <f>RANK(F20,F7:F399,0)</f>
        <v>58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23.2" customHeight="1" spans="1:30">
      <c r="A21" s="9" t="s">
        <v>92</v>
      </c>
      <c r="B21" s="9" t="s">
        <v>93</v>
      </c>
      <c r="C21" s="10">
        <v>0.022052071413586</v>
      </c>
      <c r="D21" s="10">
        <v>3.38828898097304</v>
      </c>
      <c r="E21" s="11">
        <f>(C21)/(E2+100)*100</f>
        <v>0.0219680436466377</v>
      </c>
      <c r="F21" s="11">
        <f>(D21)/(F2+100)*100</f>
        <v>3.42796770718369</v>
      </c>
      <c r="G21" s="9">
        <f>RANK(E21,E7:E399,0)</f>
        <v>273</v>
      </c>
      <c r="H21" s="9">
        <f>RANK(F21,F7:F399,0)</f>
        <v>120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23.2" customHeight="1" spans="1:30">
      <c r="A22" s="9" t="s">
        <v>94</v>
      </c>
      <c r="B22" s="9" t="s">
        <v>95</v>
      </c>
      <c r="C22" s="10">
        <v>-0.821425780671102</v>
      </c>
      <c r="D22" s="10">
        <v>-2.15559693606977</v>
      </c>
      <c r="E22" s="11">
        <f>(C22)/(E2+100)*100</f>
        <v>-0.818295799239013</v>
      </c>
      <c r="F22" s="11">
        <f>(D22)/(F2+100)*100</f>
        <v>-2.18084016093256</v>
      </c>
      <c r="G22" s="9">
        <f>RANK(E22,E7:E399,0)</f>
        <v>286</v>
      </c>
      <c r="H22" s="9">
        <f>RANK(F22,F7:F399,0)</f>
        <v>334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23.2" customHeight="1" spans="1:30">
      <c r="A23" s="9" t="s">
        <v>96</v>
      </c>
      <c r="B23" s="9" t="s">
        <v>97</v>
      </c>
      <c r="C23" s="10">
        <v>-6.64384603681728</v>
      </c>
      <c r="D23" s="10">
        <v>-1.61140328373525</v>
      </c>
      <c r="E23" s="11">
        <f>(C23)/(E2+100)*100</f>
        <v>-6.61853015895926</v>
      </c>
      <c r="F23" s="11">
        <f>(D23)/(F2+100)*100</f>
        <v>-1.63027370183398</v>
      </c>
      <c r="G23" s="9">
        <f>RANK(E23,E7:E399,0)</f>
        <v>332</v>
      </c>
      <c r="H23" s="9">
        <f>RANK(F23,F7:F399,0)</f>
        <v>323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23.2" customHeight="1" spans="1:30">
      <c r="A24" s="9" t="s">
        <v>98</v>
      </c>
      <c r="B24" s="9" t="s">
        <v>99</v>
      </c>
      <c r="C24" s="10">
        <v>6.45847711065104</v>
      </c>
      <c r="D24" s="10">
        <v>1.56277147324817</v>
      </c>
      <c r="E24" s="10">
        <f>(C24)/(E2+100)*100</f>
        <v>6.43386756720647</v>
      </c>
      <c r="F24" s="10">
        <f>(D24)/(F2+100)*100</f>
        <v>1.58107238611747</v>
      </c>
      <c r="G24" s="9">
        <f>RANK(E24,E7:E399,0)</f>
        <v>203</v>
      </c>
      <c r="H24" s="9">
        <f>RANK(F24,F7:F399,0)</f>
        <v>196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23.2" customHeight="1" spans="1:30">
      <c r="A25" s="9" t="s">
        <v>100</v>
      </c>
      <c r="B25" s="9" t="s">
        <v>101</v>
      </c>
      <c r="C25" s="10">
        <v>9.16405552168549</v>
      </c>
      <c r="D25" s="10">
        <v>2.87537161372215</v>
      </c>
      <c r="E25" s="10">
        <f>(C25)/(E2+100)*100</f>
        <v>9.12913657428884</v>
      </c>
      <c r="F25" s="10">
        <f>(D25)/(F2+100)*100</f>
        <v>2.90904379565687</v>
      </c>
      <c r="G25" s="9">
        <f>RANK(E25,E7:E399,0)</f>
        <v>173</v>
      </c>
      <c r="H25" s="9">
        <f>RANK(F25,F7:F399,0)</f>
        <v>137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23.2" customHeight="1" spans="1:30">
      <c r="A26" s="9" t="s">
        <v>102</v>
      </c>
      <c r="B26" s="9" t="s">
        <v>103</v>
      </c>
      <c r="C26" s="10">
        <v>38.6179562295365</v>
      </c>
      <c r="D26" s="10">
        <v>1.91159774097194</v>
      </c>
      <c r="E26" s="10">
        <f>(C26)/(E2+100)*100</f>
        <v>38.4708053988857</v>
      </c>
      <c r="F26" s="10">
        <f>(D26)/(F2+100)*100</f>
        <v>1.93398360115531</v>
      </c>
      <c r="G26" s="9">
        <f>RANK(E26,E7:E399,0)</f>
        <v>36</v>
      </c>
      <c r="H26" s="9">
        <f>RANK(F26,F7:F399,0)</f>
        <v>177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23.2" customHeight="1" spans="1:30">
      <c r="A27" s="9" t="s">
        <v>104</v>
      </c>
      <c r="B27" s="9" t="s">
        <v>105</v>
      </c>
      <c r="C27" s="10">
        <v>16.9243067243119</v>
      </c>
      <c r="D27" s="10">
        <v>5.47527521545831</v>
      </c>
      <c r="E27" s="10">
        <f>(C27)/(E2+100)*100</f>
        <v>16.859817920765</v>
      </c>
      <c r="F27" s="10">
        <f>(D27)/(F2+100)*100</f>
        <v>5.53939369750695</v>
      </c>
      <c r="G27" s="9">
        <f>RANK(E27,E7:E399,0)</f>
        <v>101</v>
      </c>
      <c r="H27" s="9">
        <f>RANK(F27,F7:F399,0)</f>
        <v>31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23.2" customHeight="1" spans="1:30">
      <c r="A28" s="9" t="s">
        <v>106</v>
      </c>
      <c r="B28" s="9" t="s">
        <v>107</v>
      </c>
      <c r="C28" s="10">
        <v>21.2496144629766</v>
      </c>
      <c r="D28" s="10">
        <v>5.99777034559644</v>
      </c>
      <c r="E28" s="10">
        <f>(C28)/(E2+100)*100</f>
        <v>21.1686443981537</v>
      </c>
      <c r="F28" s="10">
        <f>(D28)/(F2+100)*100</f>
        <v>6.06800753278846</v>
      </c>
      <c r="G28" s="9">
        <f>RANK(E28,E7:E399,0)</f>
        <v>84</v>
      </c>
      <c r="H28" s="9">
        <f>RANK(F28,F7:F399,0)</f>
        <v>19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23.2" customHeight="1" spans="1:30">
      <c r="A29" s="9" t="s">
        <v>108</v>
      </c>
      <c r="B29" s="9" t="s">
        <v>109</v>
      </c>
      <c r="C29" s="10">
        <v>15.4195666222499</v>
      </c>
      <c r="D29" s="10">
        <v>-2.97952836152381</v>
      </c>
      <c r="E29" s="10">
        <f>(C29)/(E2+100)*100</f>
        <v>15.3608115181928</v>
      </c>
      <c r="F29" s="10">
        <f>(D29)/(F2+100)*100</f>
        <v>-3.01442027622107</v>
      </c>
      <c r="G29" s="9">
        <f>RANK(E29,E7:E399,0)</f>
        <v>114</v>
      </c>
      <c r="H29" s="9">
        <f>RANK(F29,F7:F399,0)</f>
        <v>341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23.2" customHeight="1" spans="1:30">
      <c r="A30" s="9" t="s">
        <v>110</v>
      </c>
      <c r="B30" s="9" t="s">
        <v>111</v>
      </c>
      <c r="C30" s="10">
        <v>0.713478196756631</v>
      </c>
      <c r="D30" s="10">
        <v>0.47300763450918</v>
      </c>
      <c r="E30" s="10">
        <f>(C30)/(E2+100)*100</f>
        <v>0.710759541510354</v>
      </c>
      <c r="F30" s="10">
        <f>(D30)/(F2+100)*100</f>
        <v>0.478546813879839</v>
      </c>
      <c r="G30" s="9">
        <f>RANK(E30,E7:E399,0)</f>
        <v>263</v>
      </c>
      <c r="H30" s="9">
        <f>RANK(F30,F7:F399,0)</f>
        <v>245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23.2" customHeight="1" spans="1:30">
      <c r="A31" s="9" t="s">
        <v>112</v>
      </c>
      <c r="B31" s="9" t="s">
        <v>113</v>
      </c>
      <c r="C31" s="10">
        <v>2.00616868153296</v>
      </c>
      <c r="D31" s="10">
        <v>1.87326068022009</v>
      </c>
      <c r="E31" s="10">
        <f>(C31)/(E2+100)*100</f>
        <v>1.99852432598606</v>
      </c>
      <c r="F31" s="10">
        <f>(D31)/(F2+100)*100</f>
        <v>1.89519759235156</v>
      </c>
      <c r="G31" s="9">
        <f>RANK(E31,E7:E399,0)</f>
        <v>250</v>
      </c>
      <c r="H31" s="9">
        <f>RANK(F31,F7:F399,0)</f>
        <v>180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23.2" customHeight="1" spans="1:30">
      <c r="A32" s="9" t="s">
        <v>114</v>
      </c>
      <c r="B32" s="9" t="s">
        <v>115</v>
      </c>
      <c r="C32" s="10">
        <v>26.971035019023</v>
      </c>
      <c r="D32" s="10">
        <v>-3.33349777649355</v>
      </c>
      <c r="E32" s="10">
        <f>(C32)/(E2+100)*100</f>
        <v>26.8682639095689</v>
      </c>
      <c r="F32" s="10">
        <f>(D32)/(F2+100)*100</f>
        <v>-3.37253486758586</v>
      </c>
      <c r="G32" s="9">
        <f>RANK(E32,E7:E399,0)</f>
        <v>63</v>
      </c>
      <c r="H32" s="9">
        <f>RANK(F32,F7:F399,0)</f>
        <v>344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23.2" customHeight="1" spans="1:30">
      <c r="A33" s="9" t="s">
        <v>116</v>
      </c>
      <c r="B33" s="9" t="s">
        <v>117</v>
      </c>
      <c r="C33" s="10">
        <v>-18.396277805905</v>
      </c>
      <c r="D33" s="10">
        <v>-1.05755557800347</v>
      </c>
      <c r="E33" s="10">
        <f>(C33)/(E2+100)*100</f>
        <v>-18.3261801667671</v>
      </c>
      <c r="F33" s="10">
        <f>(D33)/(F2+100)*100</f>
        <v>-1.06994013506686</v>
      </c>
      <c r="G33" s="9">
        <f>RANK(E33,E7:E399,0)</f>
        <v>356</v>
      </c>
      <c r="H33" s="9">
        <f>RANK(F33,F7:F399,0)</f>
        <v>312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23.2" customHeight="1" spans="1:30">
      <c r="A34" s="9" t="s">
        <v>118</v>
      </c>
      <c r="B34" s="9" t="s">
        <v>119</v>
      </c>
      <c r="C34" s="10">
        <v>-36.6467089716698</v>
      </c>
      <c r="D34" s="10">
        <v>-0.877575606513797</v>
      </c>
      <c r="E34" s="10">
        <f>(C34)/(E2+100)*100</f>
        <v>-36.5070694310959</v>
      </c>
      <c r="F34" s="10">
        <f>(D34)/(F2+100)*100</f>
        <v>-0.887852499191943</v>
      </c>
      <c r="G34" s="9">
        <f>RANK(E34,E7:E399,0)</f>
        <v>359</v>
      </c>
      <c r="H34" s="9">
        <f>RANK(F34,F7:F399,0)</f>
        <v>308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23.2" customHeight="1" spans="1:30">
      <c r="A35" s="9" t="s">
        <v>120</v>
      </c>
      <c r="B35" s="9" t="s">
        <v>121</v>
      </c>
      <c r="C35" s="10">
        <v>-7.38408351192177</v>
      </c>
      <c r="D35" s="10">
        <v>-2.2254558775643</v>
      </c>
      <c r="E35" s="10">
        <f>(C35)/(E2+100)*100</f>
        <v>-7.35594701459096</v>
      </c>
      <c r="F35" s="10">
        <f>(D35)/(F2+100)*100</f>
        <v>-2.25151718902729</v>
      </c>
      <c r="G35" s="9">
        <f>RANK(E35,E7:E399,0)</f>
        <v>334</v>
      </c>
      <c r="H35" s="9">
        <f>RANK(F35,F7:F399,0)</f>
        <v>336</v>
      </c>
      <c r="I35" s="12"/>
      <c r="J35" s="12"/>
      <c r="K35" s="12"/>
      <c r="L35" s="12"/>
      <c r="M35" s="12"/>
      <c r="N35" s="12"/>
      <c r="O35" s="12"/>
      <c r="P35" s="12"/>
      <c r="Q35" s="9"/>
      <c r="R35" s="9"/>
      <c r="S35" s="9"/>
      <c r="T35" s="9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23.2" customHeight="1" spans="1:30">
      <c r="A36" s="9" t="s">
        <v>122</v>
      </c>
      <c r="B36" s="9" t="s">
        <v>123</v>
      </c>
      <c r="C36" s="10">
        <v>-5.08599136844077</v>
      </c>
      <c r="D36" s="10">
        <v>1.86668728734921</v>
      </c>
      <c r="E36" s="10">
        <f>(C36)/(E2+100)*100</f>
        <v>-5.06661157915052</v>
      </c>
      <c r="F36" s="10">
        <f>(D36)/(F2+100)*100</f>
        <v>1.88854722143735</v>
      </c>
      <c r="G36" s="9">
        <f>RANK(E36,E7:E399,0)</f>
        <v>326</v>
      </c>
      <c r="H36" s="9">
        <f>RANK(F36,F7:F399,0)</f>
        <v>181</v>
      </c>
      <c r="I36" s="12"/>
      <c r="J36" s="12"/>
      <c r="K36" s="12"/>
      <c r="L36" s="12"/>
      <c r="M36" s="12"/>
      <c r="N36" s="12"/>
      <c r="O36" s="12"/>
      <c r="P36" s="12"/>
      <c r="Q36" s="9"/>
      <c r="R36" s="9"/>
      <c r="S36" s="9"/>
      <c r="T36" s="9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20.4" customHeight="1" spans="1:30">
      <c r="A37" s="9" t="s">
        <v>124</v>
      </c>
      <c r="B37" s="9" t="s">
        <v>125</v>
      </c>
      <c r="C37" s="10">
        <v>39.0571652245908</v>
      </c>
      <c r="D37" s="10">
        <v>-1.69008982903506</v>
      </c>
      <c r="E37" s="10">
        <f>(C37)/(E2+100)*100</f>
        <v>38.9083408209507</v>
      </c>
      <c r="F37" s="10">
        <f>(D37)/(F2+100)*100</f>
        <v>-1.7098817098263</v>
      </c>
      <c r="G37" s="9">
        <f>RANK(E37,E7:E399,0)</f>
        <v>33</v>
      </c>
      <c r="H37" s="9">
        <f>RANK(F37,F7:F399,0)</f>
        <v>325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20.4" customHeight="1" spans="1:30">
      <c r="A38" s="9" t="s">
        <v>126</v>
      </c>
      <c r="B38" s="9" t="s">
        <v>127</v>
      </c>
      <c r="C38" s="10">
        <v>32.6788167212506</v>
      </c>
      <c r="D38" s="10">
        <v>-6.29766952591832</v>
      </c>
      <c r="E38" s="10">
        <f>(C38)/(E2+100)*100</f>
        <v>32.5542965369966</v>
      </c>
      <c r="F38" s="10">
        <f>(D38)/(F2+100)*100</f>
        <v>-6.37141869734003</v>
      </c>
      <c r="G38" s="9">
        <f>RANK(E38,E7:E399,0)</f>
        <v>47</v>
      </c>
      <c r="H38" s="9">
        <f>RANK(F38,F7:F399,0)</f>
        <v>355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20.4" customHeight="1" spans="1:30">
      <c r="A39" s="9" t="s">
        <v>128</v>
      </c>
      <c r="B39" s="9" t="s">
        <v>129</v>
      </c>
      <c r="C39" s="10">
        <v>0.487569744228502</v>
      </c>
      <c r="D39" s="10">
        <v>4.19784103449877</v>
      </c>
      <c r="E39" s="10">
        <f>(C39)/(E2+100)*100</f>
        <v>0.48571189622544</v>
      </c>
      <c r="F39" s="10">
        <f>(D39)/(F2+100)*100</f>
        <v>4.24700006019553</v>
      </c>
      <c r="G39" s="9">
        <f>RANK(E39,E7:E399,0)</f>
        <v>268</v>
      </c>
      <c r="H39" s="9">
        <f>RANK(F39,F7:F399,0)</f>
        <v>74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20.4" customHeight="1" spans="1:30">
      <c r="A40" s="9" t="s">
        <v>130</v>
      </c>
      <c r="B40" s="9" t="s">
        <v>131</v>
      </c>
      <c r="C40" s="10">
        <v>15.3916788634182</v>
      </c>
      <c r="D40" s="10">
        <v>5.18401753923811</v>
      </c>
      <c r="E40" s="10">
        <f>(C40)/(E2+100)*100</f>
        <v>15.333030023578</v>
      </c>
      <c r="F40" s="10">
        <f>(D40)/(F2+100)*100</f>
        <v>5.24472523381957</v>
      </c>
      <c r="G40" s="9">
        <f>RANK(E40,E7:E399,0)</f>
        <v>115</v>
      </c>
      <c r="H40" s="9">
        <f>RANK(F40,F7:F399,0)</f>
        <v>34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20.4" customHeight="1" spans="1:30">
      <c r="A41" s="9" t="s">
        <v>132</v>
      </c>
      <c r="B41" s="9" t="s">
        <v>133</v>
      </c>
      <c r="C41" s="10">
        <v>1.68245565902232</v>
      </c>
      <c r="D41" s="10">
        <v>0.443987437626546</v>
      </c>
      <c r="E41" s="10">
        <f>(C41)/(E2+100)*100</f>
        <v>1.67604478770933</v>
      </c>
      <c r="F41" s="10">
        <f>(D41)/(F2+100)*100</f>
        <v>0.449186774541868</v>
      </c>
      <c r="G41" s="9">
        <f>RANK(E41,E7:E399,0)</f>
        <v>256</v>
      </c>
      <c r="H41" s="9">
        <f>RANK(F41,F7:F399,0)</f>
        <v>247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20.4" customHeight="1" spans="1:30">
      <c r="A42" s="9" t="s">
        <v>134</v>
      </c>
      <c r="B42" s="9" t="s">
        <v>135</v>
      </c>
      <c r="C42" s="10">
        <v>9.02780585769547</v>
      </c>
      <c r="D42" s="10">
        <v>-1.84048335289057</v>
      </c>
      <c r="E42" s="10">
        <f>(C42)/(E2+100)*100</f>
        <v>8.99340607944161</v>
      </c>
      <c r="F42" s="10">
        <f>(D42)/(F2+100)*100</f>
        <v>-1.8620364245042</v>
      </c>
      <c r="G42" s="9">
        <f>RANK(E42,E7:E399,0)</f>
        <v>174</v>
      </c>
      <c r="H42" s="9">
        <f>RANK(F42,F7:F399,0)</f>
        <v>329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20.4" customHeight="1" spans="1:30">
      <c r="A43" s="9" t="s">
        <v>136</v>
      </c>
      <c r="B43" s="9" t="s">
        <v>137</v>
      </c>
      <c r="C43" s="10">
        <v>-3.90223567473516</v>
      </c>
      <c r="D43" s="10">
        <v>-0.645554202192445</v>
      </c>
      <c r="E43" s="10">
        <f>(C43)/(E2+100)*100</f>
        <v>-3.88736649788076</v>
      </c>
      <c r="F43" s="10">
        <f>(D43)/(F2+100)*100</f>
        <v>-0.653113996704297</v>
      </c>
      <c r="G43" s="9">
        <f>RANK(E43,E7:E399,0)</f>
        <v>317</v>
      </c>
      <c r="H43" s="9">
        <f>RANK(F43,F7:F399,0)</f>
        <v>303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20.4" customHeight="1" spans="1:30">
      <c r="A44" s="9" t="s">
        <v>138</v>
      </c>
      <c r="B44" s="9" t="s">
        <v>139</v>
      </c>
      <c r="C44" s="10">
        <v>-4.58996301431185</v>
      </c>
      <c r="D44" s="10">
        <v>4.2648956296654</v>
      </c>
      <c r="E44" s="10">
        <f>(C44)/(E2+100)*100</f>
        <v>-4.57247330392434</v>
      </c>
      <c r="F44" s="10">
        <f>(D44)/(F2+100)*100</f>
        <v>4.31483990152556</v>
      </c>
      <c r="G44" s="9">
        <f>RANK(E44,E7:E399,0)</f>
        <v>323</v>
      </c>
      <c r="H44" s="9">
        <f>RANK(F44,F7:F399,0)</f>
        <v>73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20.4" customHeight="1" spans="1:30">
      <c r="A45" s="9" t="s">
        <v>140</v>
      </c>
      <c r="B45" s="9" t="s">
        <v>141</v>
      </c>
      <c r="C45" s="10">
        <v>36.5825315110219</v>
      </c>
      <c r="D45" s="10">
        <v>1.55560667185694</v>
      </c>
      <c r="E45" s="10">
        <f>(C45)/(E2+100)*100</f>
        <v>36.4431365138564</v>
      </c>
      <c r="F45" s="10">
        <f>(D45)/(F2+100)*100</f>
        <v>1.5738236809641</v>
      </c>
      <c r="G45" s="9">
        <f>RANK(E45,E7:E399,0)</f>
        <v>40</v>
      </c>
      <c r="H45" s="9">
        <f>RANK(F45,F7:F399,0)</f>
        <v>198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20.4" customHeight="1" spans="1:30">
      <c r="A46" s="9" t="s">
        <v>142</v>
      </c>
      <c r="B46" s="9" t="s">
        <v>143</v>
      </c>
      <c r="C46" s="10">
        <v>46.6757526948334</v>
      </c>
      <c r="D46" s="10">
        <v>-0.490896558680628</v>
      </c>
      <c r="E46" s="10">
        <f>(C46)/(E2+100)*100</f>
        <v>46.497898234088</v>
      </c>
      <c r="F46" s="10">
        <f>(D46)/(F2+100)*100</f>
        <v>-0.496645227185298</v>
      </c>
      <c r="G46" s="9">
        <f>RANK(E46,E7:E399,0)</f>
        <v>18</v>
      </c>
      <c r="H46" s="9">
        <f>RANK(F46,F7:F399,0)</f>
        <v>296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20.4" customHeight="1" spans="1:30">
      <c r="A47" s="9" t="s">
        <v>144</v>
      </c>
      <c r="B47" s="9" t="s">
        <v>145</v>
      </c>
      <c r="C47" s="10">
        <v>13.5388655292488</v>
      </c>
      <c r="D47" s="10">
        <v>-0.455946620380979</v>
      </c>
      <c r="E47" s="10">
        <f>(C47)/(E2+100)*100</f>
        <v>13.4872766958871</v>
      </c>
      <c r="F47" s="10">
        <f>(D47)/(F2+100)*100</f>
        <v>-0.461286005899263</v>
      </c>
      <c r="G47" s="9">
        <f>RANK(E47,E7:E399,0)</f>
        <v>132</v>
      </c>
      <c r="H47" s="9">
        <f>RANK(F47,F7:F399,0)</f>
        <v>291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20.4" customHeight="1" spans="1:30">
      <c r="A48" s="9" t="s">
        <v>146</v>
      </c>
      <c r="B48" s="9" t="s">
        <v>147</v>
      </c>
      <c r="C48" s="10">
        <v>22.7561814523979</v>
      </c>
      <c r="D48" s="10">
        <v>2.72347127185837</v>
      </c>
      <c r="E48" s="10">
        <f>(C48)/(E2+100)*100</f>
        <v>22.6694707268677</v>
      </c>
      <c r="F48" s="10">
        <f>(D48)/(F2+100)*100</f>
        <v>2.75536461730366</v>
      </c>
      <c r="G48" s="9">
        <f>RANK(E48,E7:E399,0)</f>
        <v>77</v>
      </c>
      <c r="H48" s="9">
        <f>RANK(F48,F7:F399,0)</f>
        <v>144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20.4" customHeight="1" spans="1:30">
      <c r="A49" s="9" t="s">
        <v>148</v>
      </c>
      <c r="B49" s="9" t="s">
        <v>149</v>
      </c>
      <c r="C49" s="10">
        <v>16.7503359778038</v>
      </c>
      <c r="D49" s="10">
        <v>0.19246700034227</v>
      </c>
      <c r="E49" s="10">
        <f>(C49)/(E2+100)*100</f>
        <v>16.6865100767602</v>
      </c>
      <c r="F49" s="10">
        <f>(D49)/(F2+100)*100</f>
        <v>0.194720894698404</v>
      </c>
      <c r="G49" s="9">
        <f>RANK(E49,E7:E399,0)</f>
        <v>103</v>
      </c>
      <c r="H49" s="9">
        <f>RANK(F49,F7:F399,0)</f>
        <v>260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20.4" customHeight="1" spans="1:30">
      <c r="A50" s="9" t="s">
        <v>150</v>
      </c>
      <c r="B50" s="9" t="s">
        <v>151</v>
      </c>
      <c r="C50" s="10">
        <v>-8.17531000980099</v>
      </c>
      <c r="D50" s="10">
        <v>0.927378749912189</v>
      </c>
      <c r="E50" s="10">
        <f>(C50)/(E2+100)*100</f>
        <v>-8.14415860314396</v>
      </c>
      <c r="F50" s="10">
        <f>(D50)/(F2+100)*100</f>
        <v>0.938238864771924</v>
      </c>
      <c r="G50" s="9">
        <f>RANK(E50,E7:E399,0)</f>
        <v>341</v>
      </c>
      <c r="H50" s="9">
        <f>RANK(F50,F7:F399,0)</f>
        <v>222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20.4" customHeight="1" spans="1:30">
      <c r="A51" s="9" t="s">
        <v>152</v>
      </c>
      <c r="B51" s="9" t="s">
        <v>153</v>
      </c>
      <c r="C51" s="10">
        <v>-2.11730769230769</v>
      </c>
      <c r="D51" s="10">
        <v>-0.389447727895418</v>
      </c>
      <c r="E51" s="10">
        <f>(C51)/(E2+100)*100</f>
        <v>-2.10923984988189</v>
      </c>
      <c r="F51" s="10">
        <f>(D51)/(F2+100)*100</f>
        <v>-0.394008374834123</v>
      </c>
      <c r="G51" s="9">
        <f>RANK(E51,E7:E399,0)</f>
        <v>304</v>
      </c>
      <c r="H51" s="9">
        <f>RANK(F51,F7:F399,0)</f>
        <v>287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20.4" customHeight="1" spans="1:30">
      <c r="A52" s="9" t="s">
        <v>154</v>
      </c>
      <c r="B52" s="9" t="s">
        <v>155</v>
      </c>
      <c r="C52" s="10">
        <v>-0.632627925204342</v>
      </c>
      <c r="D52" s="10">
        <v>0.824392356796453</v>
      </c>
      <c r="E52" s="10">
        <f>(C52)/(E2+100)*100</f>
        <v>-0.630217343864062</v>
      </c>
      <c r="F52" s="10">
        <f>(D52)/(F2+100)*100</f>
        <v>0.834046444390271</v>
      </c>
      <c r="G52" s="9">
        <f>RANK(E52,E7:E399,0)</f>
        <v>282</v>
      </c>
      <c r="H52" s="9">
        <f>RANK(F52,F7:F399,0)</f>
        <v>227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20.4" customHeight="1" spans="1:30">
      <c r="A53" s="9" t="s">
        <v>156</v>
      </c>
      <c r="B53" s="9" t="s">
        <v>157</v>
      </c>
      <c r="C53" s="10">
        <v>1.25060591371788</v>
      </c>
      <c r="D53" s="10">
        <v>-0.402908570747407</v>
      </c>
      <c r="E53" s="10">
        <f>(C53)/(E2+100)*100</f>
        <v>1.24584057352415</v>
      </c>
      <c r="F53" s="10">
        <f>(D53)/(F2+100)*100</f>
        <v>-0.407626851554146</v>
      </c>
      <c r="G53" s="9">
        <f>RANK(E53,E7:E399,0)</f>
        <v>258</v>
      </c>
      <c r="H53" s="9">
        <f>RANK(F53,F7:F399,0)</f>
        <v>289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20.4" customHeight="1" spans="1:30">
      <c r="A54" s="9" t="s">
        <v>158</v>
      </c>
      <c r="B54" s="9" t="s">
        <v>159</v>
      </c>
      <c r="C54" s="10">
        <v>-10.3297643429342</v>
      </c>
      <c r="D54" s="10">
        <v>5.8869449419112</v>
      </c>
      <c r="E54" s="10">
        <f>(C54)/(E2+100)*100</f>
        <v>-10.2904035493579</v>
      </c>
      <c r="F54" s="10">
        <f>(D54)/(F2+100)*100</f>
        <v>5.95588430271512</v>
      </c>
      <c r="G54" s="9">
        <f>RANK(E54,E7:E399,0)</f>
        <v>348</v>
      </c>
      <c r="H54" s="9">
        <f>RANK(F54,F7:F399,0)</f>
        <v>21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20.4" customHeight="1" spans="1:30">
      <c r="A55" s="9" t="s">
        <v>160</v>
      </c>
      <c r="B55" s="9" t="s">
        <v>161</v>
      </c>
      <c r="C55" s="10">
        <v>3.17899101589496</v>
      </c>
      <c r="D55" s="10">
        <v>0.692118035976869</v>
      </c>
      <c r="E55" s="10">
        <f>(C55)/(E2+100)*100</f>
        <v>3.16687770865934</v>
      </c>
      <c r="F55" s="10">
        <f>(D55)/(F2+100)*100</f>
        <v>0.700223118574368</v>
      </c>
      <c r="G55" s="9">
        <f>RANK(E55,E7:E399,0)</f>
        <v>233</v>
      </c>
      <c r="H55" s="9">
        <f>RANK(F55,F7:F399,0)</f>
        <v>230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20.4" customHeight="1" spans="1:30">
      <c r="A56" s="9" t="s">
        <v>162</v>
      </c>
      <c r="B56" s="9" t="s">
        <v>163</v>
      </c>
      <c r="C56" s="10">
        <v>86.0609859195989</v>
      </c>
      <c r="D56" s="10">
        <v>-8.90087852641646</v>
      </c>
      <c r="E56" s="10">
        <f>(C56)/(E2+100)*100</f>
        <v>85.7330569766632</v>
      </c>
      <c r="F56" s="10">
        <f>(D56)/(F2+100)*100</f>
        <v>-9.00511270598827</v>
      </c>
      <c r="G56" s="9">
        <f>RANK(E56,E7:E399,0)</f>
        <v>5</v>
      </c>
      <c r="H56" s="9">
        <f>RANK(F56,F7:F399,0)</f>
        <v>360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20.4" customHeight="1" spans="1:30">
      <c r="A57" s="9" t="s">
        <v>164</v>
      </c>
      <c r="B57" s="9" t="s">
        <v>165</v>
      </c>
      <c r="C57" s="10">
        <v>-0.145447934184798</v>
      </c>
      <c r="D57" s="10">
        <v>0.183929711488772</v>
      </c>
      <c r="E57" s="10">
        <f>(C57)/(E2+100)*100</f>
        <v>-0.144893715722161</v>
      </c>
      <c r="F57" s="10">
        <f>(D57)/(F2+100)*100</f>
        <v>0.186083629500237</v>
      </c>
      <c r="G57" s="9">
        <f>RANK(E57,E7:E399,0)</f>
        <v>275</v>
      </c>
      <c r="H57" s="9">
        <f>RANK(F57,F7:F399,0)</f>
        <v>261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20.4" customHeight="1" spans="1:30">
      <c r="A58" s="9" t="s">
        <v>166</v>
      </c>
      <c r="B58" s="9" t="s">
        <v>167</v>
      </c>
      <c r="C58" s="10">
        <v>17.23979825768</v>
      </c>
      <c r="D58" s="10">
        <v>-0.18848144182726</v>
      </c>
      <c r="E58" s="10">
        <f>(C58)/(E2+100)*100</f>
        <v>17.1741072972679</v>
      </c>
      <c r="F58" s="10">
        <f>(D58)/(F2+100)*100</f>
        <v>-0.190688663102673</v>
      </c>
      <c r="G58" s="9">
        <f>RANK(E58,E7:E399,0)</f>
        <v>97</v>
      </c>
      <c r="H58" s="9">
        <f>RANK(F58,F7:F399,0)</f>
        <v>279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20.4" customHeight="1" spans="1:30">
      <c r="A59" s="9" t="s">
        <v>168</v>
      </c>
      <c r="B59" s="9" t="s">
        <v>169</v>
      </c>
      <c r="C59" s="10">
        <v>-6.50329877474082</v>
      </c>
      <c r="D59" s="10">
        <v>-0.248743053717914</v>
      </c>
      <c r="E59" s="10">
        <f>(C59)/(E2+100)*100</f>
        <v>-6.47851844170131</v>
      </c>
      <c r="F59" s="10">
        <f>(D59)/(F2+100)*100</f>
        <v>-0.251655971589058</v>
      </c>
      <c r="G59" s="9">
        <f>RANK(E59,E7:E399,0)</f>
        <v>331</v>
      </c>
      <c r="H59" s="9">
        <f>RANK(F59,F7:F399,0)</f>
        <v>284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20.4" customHeight="1" spans="1:30">
      <c r="A60" s="9" t="s">
        <v>170</v>
      </c>
      <c r="B60" s="9" t="s">
        <v>171</v>
      </c>
      <c r="C60" s="10">
        <v>-7.51140680589335</v>
      </c>
      <c r="D60" s="10">
        <v>6.17839465577515</v>
      </c>
      <c r="E60" s="10">
        <f>(C60)/(E2+100)*100</f>
        <v>-7.48278515268433</v>
      </c>
      <c r="F60" s="10">
        <f>(D60)/(F2+100)*100</f>
        <v>6.25074705291261</v>
      </c>
      <c r="G60" s="9">
        <f>RANK(E60,E7:E399,0)</f>
        <v>335</v>
      </c>
      <c r="H60" s="9">
        <f>RANK(F60,F7:F399,0)</f>
        <v>16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20.4" customHeight="1" spans="1:30">
      <c r="A61" s="9" t="s">
        <v>172</v>
      </c>
      <c r="B61" s="9" t="s">
        <v>173</v>
      </c>
      <c r="C61" s="10">
        <v>-21.0002195214432</v>
      </c>
      <c r="D61" s="10">
        <v>1.17181010798033</v>
      </c>
      <c r="E61" s="10">
        <f>(C61)/(E2+100)*100</f>
        <v>-20.9201997573713</v>
      </c>
      <c r="F61" s="10">
        <f>(D61)/(F2+100)*100</f>
        <v>1.18553264838539</v>
      </c>
      <c r="G61" s="9">
        <f>RANK(E61,E7:E399,0)</f>
        <v>358</v>
      </c>
      <c r="H61" s="9">
        <f>RANK(F61,F7:F399,0)</f>
        <v>211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20.4" customHeight="1" spans="1:30">
      <c r="A62" s="9" t="s">
        <v>174</v>
      </c>
      <c r="B62" s="9" t="s">
        <v>175</v>
      </c>
      <c r="C62" s="10">
        <v>-2.28707440753389</v>
      </c>
      <c r="D62" s="10">
        <v>4.38339505831629</v>
      </c>
      <c r="E62" s="10">
        <f>(C62)/(E2+100)*100</f>
        <v>-2.27835968175119</v>
      </c>
      <c r="F62" s="10">
        <f>(D62)/(F2+100)*100</f>
        <v>4.43472702361463</v>
      </c>
      <c r="G62" s="9">
        <f>RANK(E62,E7:E399,0)</f>
        <v>305</v>
      </c>
      <c r="H62" s="9">
        <f>RANK(F62,F7:F399,0)</f>
        <v>64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20.4" customHeight="1" spans="1:30">
      <c r="A63" s="9" t="s">
        <v>176</v>
      </c>
      <c r="B63" s="9" t="s">
        <v>177</v>
      </c>
      <c r="C63" s="10">
        <v>-6.86027079567544</v>
      </c>
      <c r="D63" s="10">
        <v>0.304850054175175</v>
      </c>
      <c r="E63" s="10">
        <f>(C63)/(E2+100)*100</f>
        <v>-6.83413024747883</v>
      </c>
      <c r="F63" s="10">
        <f>(D63)/(F2+100)*100</f>
        <v>0.30842001585874</v>
      </c>
      <c r="G63" s="9">
        <f>RANK(E63,E7:E399,0)</f>
        <v>333</v>
      </c>
      <c r="H63" s="9">
        <f>RANK(F63,F7:F399,0)</f>
        <v>251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20.4" customHeight="1" spans="1:30">
      <c r="A64" s="9" t="s">
        <v>178</v>
      </c>
      <c r="B64" s="9" t="s">
        <v>179</v>
      </c>
      <c r="C64" s="10">
        <v>23.2634713059723</v>
      </c>
      <c r="D64" s="10">
        <v>3.86356033922985</v>
      </c>
      <c r="E64" s="10">
        <f>(C64)/(E2+100)*100</f>
        <v>23.1748275904389</v>
      </c>
      <c r="F64" s="10">
        <f>(D64)/(F2+100)*100</f>
        <v>3.90880475426042</v>
      </c>
      <c r="G64" s="9">
        <f>RANK(E64,E7:E399,0)</f>
        <v>75</v>
      </c>
      <c r="H64" s="9">
        <f>RANK(F64,F7:F399,0)</f>
        <v>94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20.4" customHeight="1" spans="1:30">
      <c r="A65" s="9" t="s">
        <v>180</v>
      </c>
      <c r="B65" s="9" t="s">
        <v>181</v>
      </c>
      <c r="C65" s="10">
        <v>-1.50594318716003</v>
      </c>
      <c r="D65" s="10">
        <v>1.59315635444264</v>
      </c>
      <c r="E65" s="10">
        <f>(C65)/(E2+100)*100</f>
        <v>-1.50020490340451</v>
      </c>
      <c r="F65" s="10">
        <f>(D65)/(F2+100)*100</f>
        <v>1.61181309097063</v>
      </c>
      <c r="G65" s="9">
        <f>RANK(E65,E7:E399,0)</f>
        <v>295</v>
      </c>
      <c r="H65" s="9">
        <f>RANK(F65,F7:F399,0)</f>
        <v>195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20.4" customHeight="1" spans="1:30">
      <c r="A66" s="9" t="s">
        <v>182</v>
      </c>
      <c r="B66" s="9" t="s">
        <v>183</v>
      </c>
      <c r="C66" s="10">
        <v>25.5486328566356</v>
      </c>
      <c r="D66" s="10">
        <v>4.8167313497197</v>
      </c>
      <c r="E66" s="10">
        <f>(C66)/(E2+100)*100</f>
        <v>25.4512817041173</v>
      </c>
      <c r="F66" s="10">
        <f>(D66)/(F2+100)*100</f>
        <v>4.87313792115709</v>
      </c>
      <c r="G66" s="9">
        <f>RANK(E66,E7:E399,0)</f>
        <v>66</v>
      </c>
      <c r="H66" s="9">
        <f>RANK(F66,F7:F399,0)</f>
        <v>44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20.4" customHeight="1" spans="1:30">
      <c r="A67" s="9" t="s">
        <v>184</v>
      </c>
      <c r="B67" s="9" t="s">
        <v>185</v>
      </c>
      <c r="C67" s="10">
        <v>14.3338875158436</v>
      </c>
      <c r="D67" s="10">
        <v>4.15233215229788</v>
      </c>
      <c r="E67" s="10">
        <f>(C67)/(E2+100)*100</f>
        <v>14.2792693107301</v>
      </c>
      <c r="F67" s="10">
        <f>(D67)/(F2+100)*100</f>
        <v>4.20095824397186</v>
      </c>
      <c r="G67" s="9">
        <f>RANK(E67,E7:E399,0)</f>
        <v>123</v>
      </c>
      <c r="H67" s="9">
        <f>RANK(F67,F7:F399,0)</f>
        <v>76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20.4" customHeight="1" spans="1:30">
      <c r="A68" s="9" t="s">
        <v>186</v>
      </c>
      <c r="B68" s="9" t="s">
        <v>187</v>
      </c>
      <c r="C68" s="10">
        <v>55.9569123720629</v>
      </c>
      <c r="D68" s="10">
        <v>-5.19345218133933</v>
      </c>
      <c r="E68" s="10">
        <f>(C68)/(E2+100)*100</f>
        <v>55.7436927473045</v>
      </c>
      <c r="F68" s="10">
        <f>(D68)/(F2+100)*100</f>
        <v>-5.25427036076518</v>
      </c>
      <c r="G68" s="9">
        <f>RANK(E68,E7:E399,0)</f>
        <v>13</v>
      </c>
      <c r="H68" s="9">
        <f>RANK(F68,F7:F399,0)</f>
        <v>352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20.4" customHeight="1" spans="1:30">
      <c r="A69" s="9" t="s">
        <v>188</v>
      </c>
      <c r="B69" s="9" t="s">
        <v>189</v>
      </c>
      <c r="C69" s="10">
        <v>39.5726161369193</v>
      </c>
      <c r="D69" s="10">
        <v>-0.227212349165956</v>
      </c>
      <c r="E69" s="10">
        <f>(C69)/(E2+100)*100</f>
        <v>39.4218276461727</v>
      </c>
      <c r="F69" s="10">
        <f>(D69)/(F2+100)*100</f>
        <v>-0.229873130653267</v>
      </c>
      <c r="G69" s="9">
        <f>RANK(E69,E7:E399,0)</f>
        <v>32</v>
      </c>
      <c r="H69" s="9">
        <f>RANK(F69,F7:F399,0)</f>
        <v>283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0.4" customHeight="1" spans="1:30">
      <c r="A70" s="9" t="s">
        <v>190</v>
      </c>
      <c r="B70" s="9" t="s">
        <v>191</v>
      </c>
      <c r="C70" s="10">
        <v>17.1770946966086</v>
      </c>
      <c r="D70" s="10">
        <v>0.680882903105127</v>
      </c>
      <c r="E70" s="10">
        <f>(C70)/(E2+100)*100</f>
        <v>17.1116426634211</v>
      </c>
      <c r="F70" s="10">
        <f>(D70)/(F2+100)*100</f>
        <v>0.688856416121736</v>
      </c>
      <c r="G70" s="9">
        <f>RANK(E70,E7:E399,0)</f>
        <v>98</v>
      </c>
      <c r="H70" s="9">
        <f>RANK(F70,F7:F399,0)</f>
        <v>231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0.4" customHeight="1" spans="1:30">
      <c r="A71" s="9" t="s">
        <v>192</v>
      </c>
      <c r="B71" s="9" t="s">
        <v>193</v>
      </c>
      <c r="C71" s="10">
        <v>4.98234790144368</v>
      </c>
      <c r="D71" s="10">
        <v>0.499289422888841</v>
      </c>
      <c r="E71" s="10">
        <f>(C71)/(E2+100)*100</f>
        <v>4.963363037824</v>
      </c>
      <c r="F71" s="10">
        <f>(D71)/(F2+100)*100</f>
        <v>0.505136376446206</v>
      </c>
      <c r="G71" s="9">
        <f>RANK(E71,E7:E399,0)</f>
        <v>219</v>
      </c>
      <c r="H71" s="9">
        <f>RANK(F71,F7:F399,0)</f>
        <v>243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3.2" customHeight="1" spans="1:30">
      <c r="A72" s="9" t="s">
        <v>194</v>
      </c>
      <c r="B72" s="9" t="s">
        <v>195</v>
      </c>
      <c r="C72" s="10">
        <v>7.52717056930381</v>
      </c>
      <c r="D72" s="10">
        <v>-1.82602159895565</v>
      </c>
      <c r="E72" s="10">
        <f>(C72)/(E2+100)*100</f>
        <v>7.49848884945465</v>
      </c>
      <c r="F72" s="10">
        <f>(D72)/(F2+100)*100</f>
        <v>-1.84740531548236</v>
      </c>
      <c r="G72" s="9">
        <f>RANK(E72,E7:E399,0)</f>
        <v>188</v>
      </c>
      <c r="H72" s="9">
        <f>RANK(F72,F7:F399,0)</f>
        <v>327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3.2" customHeight="1" spans="1:30">
      <c r="A73" s="9" t="s">
        <v>196</v>
      </c>
      <c r="B73" s="9" t="s">
        <v>197</v>
      </c>
      <c r="C73" s="10">
        <v>-0.749572302862484</v>
      </c>
      <c r="D73" s="10">
        <v>-0.0674811763034554</v>
      </c>
      <c r="E73" s="10">
        <f>(C73)/(E2+100)*100</f>
        <v>-0.746716113727477</v>
      </c>
      <c r="F73" s="10">
        <f>(D73)/(F2+100)*100</f>
        <v>-0.0682714179664167</v>
      </c>
      <c r="G73" s="9">
        <f>RANK(E73,E7:E399,0)</f>
        <v>283</v>
      </c>
      <c r="H73" s="9">
        <f>RANK(F73,F7:F399,0)</f>
        <v>271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3.2" customHeight="1" spans="1:8">
      <c r="A74" s="9" t="s">
        <v>198</v>
      </c>
      <c r="B74" s="9" t="s">
        <v>199</v>
      </c>
      <c r="C74" s="10">
        <v>0.754746192402222</v>
      </c>
      <c r="D74" s="10">
        <v>4.69313768299128</v>
      </c>
      <c r="E74" s="10">
        <f>(C74)/(E2+100)*100</f>
        <v>0.751870288548524</v>
      </c>
      <c r="F74" s="10">
        <f>(D74)/(F2+100)*100</f>
        <v>4.74809690466275</v>
      </c>
      <c r="G74" s="9">
        <f>RANK(E74,E7:E399,0)</f>
        <v>262</v>
      </c>
      <c r="H74" s="9">
        <f>RANK(F74,F7:F399,0)</f>
        <v>48</v>
      </c>
    </row>
    <row r="75" ht="23.2" customHeight="1" spans="1:8">
      <c r="A75" s="9" t="s">
        <v>200</v>
      </c>
      <c r="B75" s="9" t="s">
        <v>201</v>
      </c>
      <c r="C75" s="10">
        <v>8.0215806124526</v>
      </c>
      <c r="D75" s="10">
        <v>-0.842057470160401</v>
      </c>
      <c r="E75" s="10">
        <f>(C75)/(E2+100)*100</f>
        <v>7.99101498015352</v>
      </c>
      <c r="F75" s="10">
        <f>(D75)/(F2+100)*100</f>
        <v>-0.851918425940664</v>
      </c>
      <c r="G75" s="9">
        <f>RANK(E75,E7:E399,0)</f>
        <v>184</v>
      </c>
      <c r="H75" s="9">
        <f>RANK(F75,F7:F399,0)</f>
        <v>307</v>
      </c>
    </row>
    <row r="76" ht="23.2" customHeight="1" spans="1:8">
      <c r="A76" s="9" t="s">
        <v>202</v>
      </c>
      <c r="B76" s="9" t="s">
        <v>203</v>
      </c>
      <c r="C76" s="10">
        <v>14.7214802394276</v>
      </c>
      <c r="D76" s="10">
        <v>1.42555483731954</v>
      </c>
      <c r="E76" s="10">
        <f>(C76)/(E2+100)*100</f>
        <v>14.6653851412622</v>
      </c>
      <c r="F76" s="10">
        <f>(D76)/(F2+100)*100</f>
        <v>1.44224886796625</v>
      </c>
      <c r="G76" s="9">
        <f>RANK(E76,E7:E399,0)</f>
        <v>121</v>
      </c>
      <c r="H76" s="9">
        <f>RANK(F76,F7:F399,0)</f>
        <v>202</v>
      </c>
    </row>
    <row r="77" ht="23.2" customHeight="1" spans="1:8">
      <c r="A77" s="9" t="s">
        <v>204</v>
      </c>
      <c r="B77" s="9" t="s">
        <v>205</v>
      </c>
      <c r="C77" s="10">
        <v>8.36449865510129</v>
      </c>
      <c r="D77" s="10">
        <v>6.02884535791324</v>
      </c>
      <c r="E77" s="10">
        <f>(C77)/(E2+100)*100</f>
        <v>8.33262635927706</v>
      </c>
      <c r="F77" s="10">
        <f>(D77)/(F2+100)*100</f>
        <v>6.09944645057869</v>
      </c>
      <c r="G77" s="9">
        <f>RANK(E77,E7:E399,0)</f>
        <v>181</v>
      </c>
      <c r="H77" s="9">
        <f>RANK(F77,F7:F399,0)</f>
        <v>17</v>
      </c>
    </row>
    <row r="78" ht="23.2" customHeight="1" spans="1:8">
      <c r="A78" s="9" t="s">
        <v>206</v>
      </c>
      <c r="B78" s="9" t="s">
        <v>207</v>
      </c>
      <c r="C78" s="10">
        <v>44.5856109937496</v>
      </c>
      <c r="D78" s="10">
        <v>0.780834914610999</v>
      </c>
      <c r="E78" s="10">
        <f>(C78)/(E2+100)*100</f>
        <v>44.4157208614545</v>
      </c>
      <c r="F78" s="10">
        <f>(D78)/(F2+100)*100</f>
        <v>0.789978920617142</v>
      </c>
      <c r="G78" s="9">
        <f>RANK(E78,E7:E399,0)</f>
        <v>22</v>
      </c>
      <c r="H78" s="9">
        <f>RANK(F78,F7:F399,0)</f>
        <v>228</v>
      </c>
    </row>
    <row r="79" ht="23.2" customHeight="1" spans="1:8">
      <c r="A79" s="9" t="s">
        <v>208</v>
      </c>
      <c r="B79" s="9" t="s">
        <v>209</v>
      </c>
      <c r="C79" s="10">
        <v>61.4343260404975</v>
      </c>
      <c r="D79" s="10">
        <v>-5.40292174007053</v>
      </c>
      <c r="E79" s="10">
        <f>(C79)/(E2+100)*100</f>
        <v>61.2002351410829</v>
      </c>
      <c r="F79" s="10">
        <f>(D79)/(F2+100)*100</f>
        <v>-5.46619292315606</v>
      </c>
      <c r="G79" s="9">
        <f>RANK(E79,E7:E399,0)</f>
        <v>11</v>
      </c>
      <c r="H79" s="9">
        <f>RANK(F79,F7:F399,0)</f>
        <v>353</v>
      </c>
    </row>
    <row r="80" ht="23.2" customHeight="1" spans="1:8">
      <c r="A80" s="9" t="s">
        <v>210</v>
      </c>
      <c r="B80" s="9" t="s">
        <v>211</v>
      </c>
      <c r="C80" s="10">
        <v>0.508701472556898</v>
      </c>
      <c r="D80" s="10">
        <v>0.366928495040022</v>
      </c>
      <c r="E80" s="10">
        <f>(C80)/(E2+100)*100</f>
        <v>0.506763103685301</v>
      </c>
      <c r="F80" s="10">
        <f>(D80)/(F2+100)*100</f>
        <v>0.371225429385155</v>
      </c>
      <c r="G80" s="9">
        <f>RANK(E80,E7:E399,0)</f>
        <v>267</v>
      </c>
      <c r="H80" s="9">
        <f>RANK(F80,F7:F399,0)</f>
        <v>249</v>
      </c>
    </row>
    <row r="81" ht="23.2" customHeight="1" spans="1:8">
      <c r="A81" s="9" t="s">
        <v>212</v>
      </c>
      <c r="B81" s="9" t="s">
        <v>213</v>
      </c>
      <c r="C81" s="10">
        <v>50.4819367598828</v>
      </c>
      <c r="D81" s="10">
        <v>-3.93639124180918</v>
      </c>
      <c r="E81" s="10">
        <f>(C81)/(E2+100)*100</f>
        <v>50.2895791197498</v>
      </c>
      <c r="F81" s="10">
        <f>(D81)/(F2+100)*100</f>
        <v>-3.98248854673767</v>
      </c>
      <c r="G81" s="9">
        <f>RANK(E81,E7:E399,0)</f>
        <v>16</v>
      </c>
      <c r="H81" s="9">
        <f>RANK(F81,F7:F399,0)</f>
        <v>348</v>
      </c>
    </row>
    <row r="82" ht="23.2" customHeight="1" spans="1:8">
      <c r="A82" s="9" t="s">
        <v>214</v>
      </c>
      <c r="B82" s="9" t="s">
        <v>215</v>
      </c>
      <c r="C82" s="10">
        <v>17.0131609497111</v>
      </c>
      <c r="D82" s="10">
        <v>2.74868912766856</v>
      </c>
      <c r="E82" s="10">
        <f>(C82)/(E2+100)*100</f>
        <v>16.9483335737914</v>
      </c>
      <c r="F82" s="10">
        <f>(D82)/(F2+100)*100</f>
        <v>2.78087778806541</v>
      </c>
      <c r="G82" s="9">
        <f>RANK(E82,E7:E399,0)</f>
        <v>99</v>
      </c>
      <c r="H82" s="9">
        <f>RANK(F82,F7:F399,0)</f>
        <v>141</v>
      </c>
    </row>
    <row r="83" ht="23.2" customHeight="1" spans="1:8">
      <c r="A83" s="9" t="s">
        <v>216</v>
      </c>
      <c r="B83" s="9" t="s">
        <v>217</v>
      </c>
      <c r="C83" s="10">
        <v>32.1061933386426</v>
      </c>
      <c r="D83" s="10">
        <v>0.216417972209115</v>
      </c>
      <c r="E83" s="10">
        <f>(C83)/(E2+100)*100</f>
        <v>31.9838550929123</v>
      </c>
      <c r="F83" s="10">
        <f>(D83)/(F2+100)*100</f>
        <v>0.218952345609546</v>
      </c>
      <c r="G83" s="9">
        <f>RANK(E83,E7:E399,0)</f>
        <v>49</v>
      </c>
      <c r="H83" s="9">
        <f>RANK(F83,F7:F399,0)</f>
        <v>258</v>
      </c>
    </row>
    <row r="84" ht="23.2" customHeight="1" spans="1:8">
      <c r="A84" s="9" t="s">
        <v>218</v>
      </c>
      <c r="B84" s="9" t="s">
        <v>219</v>
      </c>
      <c r="C84" s="10">
        <v>-3.07031034985186</v>
      </c>
      <c r="D84" s="10">
        <v>-1.00651028211222</v>
      </c>
      <c r="E84" s="10">
        <f>(C84)/(E2+100)*100</f>
        <v>-3.05861116215661</v>
      </c>
      <c r="F84" s="10">
        <f>(D84)/(F2+100)*100</f>
        <v>-1.01829707070564</v>
      </c>
      <c r="G84" s="9">
        <f>RANK(E84,E7:E399,0)</f>
        <v>313</v>
      </c>
      <c r="H84" s="9">
        <f>RANK(F84,F7:F399,0)</f>
        <v>311</v>
      </c>
    </row>
    <row r="85" ht="23.2" customHeight="1" spans="1:8">
      <c r="A85" s="9" t="s">
        <v>220</v>
      </c>
      <c r="B85" s="9" t="s">
        <v>221</v>
      </c>
      <c r="C85" s="10">
        <v>7.72317165925209</v>
      </c>
      <c r="D85" s="10">
        <v>-0.457130335761196</v>
      </c>
      <c r="E85" s="10">
        <f>(C85)/(E2+100)*100</f>
        <v>7.69374309192548</v>
      </c>
      <c r="F85" s="10">
        <f>(D85)/(F2+100)*100</f>
        <v>-0.462483583237166</v>
      </c>
      <c r="G85" s="9">
        <f>RANK(E85,E7:E399,0)</f>
        <v>187</v>
      </c>
      <c r="H85" s="9">
        <f>RANK(F85,F7:F399,0)</f>
        <v>292</v>
      </c>
    </row>
    <row r="86" ht="23.2" customHeight="1" spans="1:8">
      <c r="A86" s="9" t="s">
        <v>222</v>
      </c>
      <c r="B86" s="9" t="s">
        <v>223</v>
      </c>
      <c r="C86" s="10">
        <v>15.7253043695742</v>
      </c>
      <c r="D86" s="10">
        <v>1.78377755244642</v>
      </c>
      <c r="E86" s="10">
        <f>(C86)/(E2+100)*100</f>
        <v>15.6653842747233</v>
      </c>
      <c r="F86" s="10">
        <f>(D86)/(F2+100)*100</f>
        <v>1.80466656797068</v>
      </c>
      <c r="G86" s="9">
        <f>RANK(E86,E7:E399,0)</f>
        <v>111</v>
      </c>
      <c r="H86" s="9">
        <f>RANK(F86,F7:F399,0)</f>
        <v>185</v>
      </c>
    </row>
    <row r="87" ht="23.2" customHeight="1" spans="1:8">
      <c r="A87" s="9" t="s">
        <v>224</v>
      </c>
      <c r="B87" s="9" t="s">
        <v>225</v>
      </c>
      <c r="C87" s="10">
        <v>17.7194972338603</v>
      </c>
      <c r="D87" s="10">
        <v>-0.87966632450203</v>
      </c>
      <c r="E87" s="10">
        <f>(C87)/(E2+100)*100</f>
        <v>17.6519784164175</v>
      </c>
      <c r="F87" s="10">
        <f>(D87)/(F2+100)*100</f>
        <v>-0.889967700636902</v>
      </c>
      <c r="G87" s="9">
        <f>RANK(E87,E7:E399,0)</f>
        <v>96</v>
      </c>
      <c r="H87" s="9">
        <f>RANK(F87,F7:F399,0)</f>
        <v>309</v>
      </c>
    </row>
    <row r="88" ht="23.2" customHeight="1" spans="1:8">
      <c r="A88" s="9" t="s">
        <v>226</v>
      </c>
      <c r="B88" s="9" t="s">
        <v>227</v>
      </c>
      <c r="C88" s="10">
        <v>11.7656927163428</v>
      </c>
      <c r="D88" s="10">
        <v>2.48698818039638</v>
      </c>
      <c r="E88" s="10">
        <f>(C88)/(E2+100)*100</f>
        <v>11.7208604252163</v>
      </c>
      <c r="F88" s="10">
        <f>(D88)/(F2+100)*100</f>
        <v>2.51611217886676</v>
      </c>
      <c r="G88" s="9">
        <f>RANK(E88,E7:E399,0)</f>
        <v>147</v>
      </c>
      <c r="H88" s="9">
        <f>RANK(F88,F7:F399,0)</f>
        <v>151</v>
      </c>
    </row>
    <row r="89" ht="23.2" customHeight="1" spans="1:8">
      <c r="A89" s="9" t="s">
        <v>228</v>
      </c>
      <c r="B89" s="9" t="s">
        <v>229</v>
      </c>
      <c r="C89" s="10">
        <v>2.07539815504968</v>
      </c>
      <c r="D89" s="10">
        <v>-0.0816632528749408</v>
      </c>
      <c r="E89" s="10">
        <f>(C89)/(E2+100)*100</f>
        <v>2.06749000577758</v>
      </c>
      <c r="F89" s="10">
        <f>(D89)/(F2+100)*100</f>
        <v>-0.0826195744491902</v>
      </c>
      <c r="G89" s="9">
        <f>RANK(E89,E7:E399,0)</f>
        <v>248</v>
      </c>
      <c r="H89" s="9">
        <f>RANK(F89,F7:F399,0)</f>
        <v>274</v>
      </c>
    </row>
    <row r="90" ht="23.2" customHeight="1" spans="1:8">
      <c r="A90" s="9" t="s">
        <v>230</v>
      </c>
      <c r="B90" s="9" t="s">
        <v>231</v>
      </c>
      <c r="C90" s="10">
        <v>12.203027783019</v>
      </c>
      <c r="D90" s="10">
        <v>-2.51584419211571</v>
      </c>
      <c r="E90" s="10">
        <f>(C90)/(E2+100)*100</f>
        <v>12.1565290593669</v>
      </c>
      <c r="F90" s="10">
        <f>(D90)/(F2+100)*100</f>
        <v>-2.54530611034293</v>
      </c>
      <c r="G90" s="9">
        <f>RANK(E90,E7:E399,0)</f>
        <v>143</v>
      </c>
      <c r="H90" s="9">
        <f>RANK(F90,F7:F399,0)</f>
        <v>339</v>
      </c>
    </row>
    <row r="91" ht="23.2" customHeight="1" spans="1:8">
      <c r="A91" s="9" t="s">
        <v>232</v>
      </c>
      <c r="B91" s="9" t="s">
        <v>233</v>
      </c>
      <c r="C91" s="10">
        <v>-2.92740895780207</v>
      </c>
      <c r="D91" s="10">
        <v>0.626390754119563</v>
      </c>
      <c r="E91" s="10">
        <f>(C91)/(E2+100)*100</f>
        <v>-2.91625428516132</v>
      </c>
      <c r="F91" s="10">
        <f>(D91)/(F2+100)*100</f>
        <v>0.633726134122026</v>
      </c>
      <c r="G91" s="9">
        <f>RANK(E91,E7:E399,0)</f>
        <v>311</v>
      </c>
      <c r="H91" s="9">
        <f>RANK(F91,F7:F399,0)</f>
        <v>236</v>
      </c>
    </row>
    <row r="92" ht="23.2" customHeight="1" spans="1:8">
      <c r="A92" s="9" t="s">
        <v>234</v>
      </c>
      <c r="B92" s="9" t="s">
        <v>235</v>
      </c>
      <c r="C92" s="10">
        <v>2.24410623694419</v>
      </c>
      <c r="D92" s="10">
        <v>3.54915728922155</v>
      </c>
      <c r="E92" s="10">
        <f>(C92)/(E2+100)*100</f>
        <v>2.23555523815823</v>
      </c>
      <c r="F92" s="10">
        <f>(D92)/(F2+100)*100</f>
        <v>3.59071987173691</v>
      </c>
      <c r="G92" s="9">
        <f>RANK(E92,E7:E399,0)</f>
        <v>247</v>
      </c>
      <c r="H92" s="9">
        <f>RANK(F92,F7:F399,0)</f>
        <v>112</v>
      </c>
    </row>
    <row r="93" ht="23.2" customHeight="1" spans="1:8">
      <c r="A93" s="9" t="s">
        <v>236</v>
      </c>
      <c r="B93" s="9" t="s">
        <v>237</v>
      </c>
      <c r="C93" s="10">
        <v>-14.9647763473927</v>
      </c>
      <c r="D93" s="10">
        <v>-3.8727634194831</v>
      </c>
      <c r="E93" s="10">
        <f>(C93)/(E2+100)*100</f>
        <v>-14.907754187625</v>
      </c>
      <c r="F93" s="10">
        <f>(D93)/(F2+100)*100</f>
        <v>-3.91811560764156</v>
      </c>
      <c r="G93" s="9">
        <f>RANK(E93,E7:E399,0)</f>
        <v>353</v>
      </c>
      <c r="H93" s="9">
        <f>RANK(F93,F7:F399,0)</f>
        <v>347</v>
      </c>
    </row>
    <row r="94" ht="23.2" customHeight="1" spans="1:8">
      <c r="A94" s="9" t="s">
        <v>238</v>
      </c>
      <c r="B94" s="9" t="s">
        <v>239</v>
      </c>
      <c r="C94" s="10">
        <v>-0.874512907329682</v>
      </c>
      <c r="D94" s="10">
        <v>2.97089459827885</v>
      </c>
      <c r="E94" s="10">
        <f>(C94)/(E2+100)*100</f>
        <v>-0.871180641376417</v>
      </c>
      <c r="F94" s="10">
        <f>(D94)/(F2+100)*100</f>
        <v>3.0056854068633</v>
      </c>
      <c r="G94" s="9">
        <f>RANK(E94,E7:E399,0)</f>
        <v>288</v>
      </c>
      <c r="H94" s="9">
        <f>RANK(F94,F7:F399,0)</f>
        <v>134</v>
      </c>
    </row>
    <row r="95" ht="23.2" customHeight="1" spans="1:8">
      <c r="A95" s="9" t="s">
        <v>240</v>
      </c>
      <c r="B95" s="9" t="s">
        <v>241</v>
      </c>
      <c r="C95" s="10">
        <v>-10.2566151571755</v>
      </c>
      <c r="D95" s="10">
        <v>-6.20347653599207</v>
      </c>
      <c r="E95" s="10">
        <f>(C95)/(E2+100)*100</f>
        <v>-10.2175330930945</v>
      </c>
      <c r="F95" s="10">
        <f>(D95)/(F2+100)*100</f>
        <v>-6.27612265573217</v>
      </c>
      <c r="G95" s="9">
        <f>RANK(E95,E7:E399,0)</f>
        <v>347</v>
      </c>
      <c r="H95" s="9">
        <f>RANK(F95,F7:F399,0)</f>
        <v>354</v>
      </c>
    </row>
    <row r="96" ht="23.2" customHeight="1" spans="1:8">
      <c r="A96" s="9" t="s">
        <v>242</v>
      </c>
      <c r="B96" s="9" t="s">
        <v>243</v>
      </c>
      <c r="C96" s="10">
        <v>13.8217825755448</v>
      </c>
      <c r="D96" s="10">
        <v>1.81000753795902</v>
      </c>
      <c r="E96" s="10">
        <f>(C96)/(E2+100)*100</f>
        <v>13.7691157079618</v>
      </c>
      <c r="F96" s="10">
        <f>(D96)/(F2+100)*100</f>
        <v>1.83120372102994</v>
      </c>
      <c r="G96" s="9">
        <f>RANK(E96,E7:E399,0)</f>
        <v>126</v>
      </c>
      <c r="H96" s="9">
        <f>RANK(F96,F7:F399,0)</f>
        <v>183</v>
      </c>
    </row>
    <row r="97" ht="23.2" customHeight="1" spans="1:8">
      <c r="A97" s="9" t="s">
        <v>244</v>
      </c>
      <c r="B97" s="9" t="s">
        <v>245</v>
      </c>
      <c r="C97" s="10">
        <v>9.78901543631014</v>
      </c>
      <c r="D97" s="10">
        <v>1.36259630299343</v>
      </c>
      <c r="E97" s="10">
        <f>(C97)/(E2+100)*100</f>
        <v>9.75171512595337</v>
      </c>
      <c r="F97" s="10">
        <f>(D97)/(F2+100)*100</f>
        <v>1.37855305460043</v>
      </c>
      <c r="G97" s="9">
        <f>RANK(E97,E7:E399,0)</f>
        <v>165</v>
      </c>
      <c r="H97" s="9">
        <f>RANK(F97,F7:F399,0)</f>
        <v>204</v>
      </c>
    </row>
    <row r="98" ht="23.2" customHeight="1" spans="1:8">
      <c r="A98" s="9" t="s">
        <v>246</v>
      </c>
      <c r="B98" s="9" t="s">
        <v>247</v>
      </c>
      <c r="C98" s="10">
        <v>9.55946479452905</v>
      </c>
      <c r="D98" s="10">
        <v>3.90539729809825</v>
      </c>
      <c r="E98" s="10">
        <f>(C98)/(E2+100)*100</f>
        <v>9.52303916970492</v>
      </c>
      <c r="F98" s="10">
        <f>(D98)/(F2+100)*100</f>
        <v>3.95113164691125</v>
      </c>
      <c r="G98" s="9">
        <f>RANK(E98,E7:E399,0)</f>
        <v>170</v>
      </c>
      <c r="H98" s="9">
        <f>RANK(F98,F7:F399,0)</f>
        <v>92</v>
      </c>
    </row>
    <row r="99" ht="23.2" customHeight="1" spans="1:8">
      <c r="A99" s="9" t="s">
        <v>248</v>
      </c>
      <c r="B99" s="9" t="s">
        <v>249</v>
      </c>
      <c r="C99" s="10">
        <v>6.0621067090675</v>
      </c>
      <c r="D99" s="10">
        <v>3.46764098080514</v>
      </c>
      <c r="E99" s="10">
        <f>(C99)/(E2+100)*100</f>
        <v>6.0390075053595</v>
      </c>
      <c r="F99" s="10">
        <f>(D99)/(F2+100)*100</f>
        <v>3.50824896254662</v>
      </c>
      <c r="G99" s="9">
        <f>RANK(E99,E7:E399,0)</f>
        <v>208</v>
      </c>
      <c r="H99" s="9">
        <f>RANK(F99,F7:F399,0)</f>
        <v>116</v>
      </c>
    </row>
    <row r="100" ht="23.2" customHeight="1" spans="1:8">
      <c r="A100" s="9" t="s">
        <v>250</v>
      </c>
      <c r="B100" s="9" t="s">
        <v>251</v>
      </c>
      <c r="C100" s="10">
        <v>24.3066863742265</v>
      </c>
      <c r="D100" s="10">
        <v>-3.80042555460235</v>
      </c>
      <c r="E100" s="10">
        <f>(C100)/(E2+100)*100</f>
        <v>24.2140675657874</v>
      </c>
      <c r="F100" s="10">
        <f>(D100)/(F2+100)*100</f>
        <v>-3.84493062660531</v>
      </c>
      <c r="G100" s="9">
        <f>RANK(E100,E7:E399,0)</f>
        <v>73</v>
      </c>
      <c r="H100" s="9">
        <f>RANK(F100,F7:F399,0)</f>
        <v>346</v>
      </c>
    </row>
    <row r="101" ht="23.2" customHeight="1" spans="1:8">
      <c r="A101" s="9" t="s">
        <v>252</v>
      </c>
      <c r="B101" s="9" t="s">
        <v>253</v>
      </c>
      <c r="C101" s="10">
        <v>21.039329133911</v>
      </c>
      <c r="D101" s="10">
        <v>-3.94020505803927</v>
      </c>
      <c r="E101" s="10">
        <f>(C101)/(E2+100)*100</f>
        <v>20.9591603455891</v>
      </c>
      <c r="F101" s="10">
        <f>(D101)/(F2+100)*100</f>
        <v>-3.98634702485193</v>
      </c>
      <c r="G101" s="9">
        <f>RANK(E101,E7:E399,0)</f>
        <v>85</v>
      </c>
      <c r="H101" s="9">
        <f>RANK(F101,F7:F399,0)</f>
        <v>349</v>
      </c>
    </row>
    <row r="102" ht="23.2" customHeight="1" spans="1:8">
      <c r="A102" s="9" t="s">
        <v>254</v>
      </c>
      <c r="B102" s="9" t="s">
        <v>255</v>
      </c>
      <c r="C102" s="10">
        <v>20.8332793942715</v>
      </c>
      <c r="D102" s="10">
        <v>-0.181559798288001</v>
      </c>
      <c r="E102" s="10">
        <f>(C102)/(E2+100)*100</f>
        <v>20.7538957430543</v>
      </c>
      <c r="F102" s="10">
        <f>(D102)/(F2+100)*100</f>
        <v>-0.183685963313353</v>
      </c>
      <c r="G102" s="9">
        <f>RANK(E102,E7:E399,0)</f>
        <v>86</v>
      </c>
      <c r="H102" s="9">
        <f>RANK(F102,F7:F399,0)</f>
        <v>277</v>
      </c>
    </row>
    <row r="103" ht="23.2" customHeight="1" spans="1:8">
      <c r="A103" s="9" t="s">
        <v>256</v>
      </c>
      <c r="B103" s="9" t="s">
        <v>257</v>
      </c>
      <c r="C103" s="10">
        <v>21.5404347239098</v>
      </c>
      <c r="D103" s="10">
        <v>2.95210788998618</v>
      </c>
      <c r="E103" s="10">
        <f>(C103)/(E2+100)*100</f>
        <v>21.4583565102581</v>
      </c>
      <c r="F103" s="10">
        <f>(D103)/(F2+100)*100</f>
        <v>2.98667869589112</v>
      </c>
      <c r="G103" s="9">
        <f>RANK(E103,E7:E399,0)</f>
        <v>83</v>
      </c>
      <c r="H103" s="9">
        <f>RANK(F103,F7:F399,0)</f>
        <v>135</v>
      </c>
    </row>
    <row r="104" ht="23.2" customHeight="1" spans="1:8">
      <c r="A104" s="9" t="s">
        <v>258</v>
      </c>
      <c r="B104" s="9" t="s">
        <v>259</v>
      </c>
      <c r="C104" s="10">
        <v>5.05673616006983</v>
      </c>
      <c r="D104" s="10">
        <v>1.3924214687252</v>
      </c>
      <c r="E104" s="10">
        <f>(C104)/(E2+100)*100</f>
        <v>5.03746784556056</v>
      </c>
      <c r="F104" s="10">
        <f>(D104)/(F2+100)*100</f>
        <v>1.40872748941518</v>
      </c>
      <c r="G104" s="9">
        <f>RANK(E104,E7:E399,0)</f>
        <v>218</v>
      </c>
      <c r="H104" s="9">
        <f>RANK(F104,F7:F399,0)</f>
        <v>203</v>
      </c>
    </row>
    <row r="105" ht="23.2" customHeight="1" spans="1:8">
      <c r="A105" s="9" t="s">
        <v>260</v>
      </c>
      <c r="B105" s="9" t="s">
        <v>261</v>
      </c>
      <c r="C105" s="10">
        <v>12.4714855022674</v>
      </c>
      <c r="D105" s="10">
        <v>3.41078513127638</v>
      </c>
      <c r="E105" s="10">
        <f>(C105)/(E2+100)*100</f>
        <v>12.4239638405772</v>
      </c>
      <c r="F105" s="10">
        <f>(D105)/(F2+100)*100</f>
        <v>3.45072729977123</v>
      </c>
      <c r="G105" s="9">
        <f>RANK(E105,E7:E399,0)</f>
        <v>139</v>
      </c>
      <c r="H105" s="9">
        <f>RANK(F105,F7:F399,0)</f>
        <v>119</v>
      </c>
    </row>
    <row r="106" ht="23.2" customHeight="1" spans="1:8">
      <c r="A106" s="9" t="s">
        <v>262</v>
      </c>
      <c r="B106" s="9" t="s">
        <v>263</v>
      </c>
      <c r="C106" s="10">
        <v>23.895113600996</v>
      </c>
      <c r="D106" s="10">
        <v>0.957904934846233</v>
      </c>
      <c r="E106" s="10">
        <f>(C106)/(E2+100)*100</f>
        <v>23.8040630597923</v>
      </c>
      <c r="F106" s="10">
        <f>(D106)/(F2+100)*100</f>
        <v>0.969122528109095</v>
      </c>
      <c r="G106" s="9">
        <f>RANK(E106,E7:E399,0)</f>
        <v>74</v>
      </c>
      <c r="H106" s="9">
        <f>RANK(F106,F7:F399,0)</f>
        <v>220</v>
      </c>
    </row>
    <row r="107" ht="23.2" customHeight="1" spans="1:8">
      <c r="A107" s="9" t="s">
        <v>264</v>
      </c>
      <c r="B107" s="9" t="s">
        <v>265</v>
      </c>
      <c r="C107" s="10">
        <v>62.9938627225057</v>
      </c>
      <c r="D107" s="10">
        <v>-0.957611885703828</v>
      </c>
      <c r="E107" s="10">
        <f>(C107)/(E2+100)*100</f>
        <v>62.7538293253363</v>
      </c>
      <c r="F107" s="10">
        <f>(D107)/(F2+100)*100</f>
        <v>-0.96882604720017</v>
      </c>
      <c r="G107" s="9">
        <f>RANK(E107,E7:E399,0)</f>
        <v>10</v>
      </c>
      <c r="H107" s="9">
        <f>RANK(F107,F7:F399,0)</f>
        <v>310</v>
      </c>
    </row>
    <row r="108" ht="23.2" customHeight="1" spans="1:8">
      <c r="A108" s="9" t="s">
        <v>266</v>
      </c>
      <c r="B108" s="9" t="s">
        <v>267</v>
      </c>
      <c r="C108" s="10">
        <v>29.3367735386177</v>
      </c>
      <c r="D108" s="10">
        <v>1.2516639183041</v>
      </c>
      <c r="E108" s="10">
        <f>(C108)/(E2+100)*100</f>
        <v>29.224987959672</v>
      </c>
      <c r="F108" s="10">
        <f>(D108)/(F2+100)*100</f>
        <v>1.26632159071665</v>
      </c>
      <c r="G108" s="9">
        <f>RANK(E108,E7:E399,0)</f>
        <v>58</v>
      </c>
      <c r="H108" s="9">
        <f>RANK(F108,F7:F399,0)</f>
        <v>208</v>
      </c>
    </row>
    <row r="109" ht="23.2" customHeight="1" spans="1:8">
      <c r="A109" s="9" t="s">
        <v>268</v>
      </c>
      <c r="B109" s="9" t="s">
        <v>269</v>
      </c>
      <c r="C109" s="10">
        <v>43.6994244823607</v>
      </c>
      <c r="D109" s="10">
        <v>1.301558391061</v>
      </c>
      <c r="E109" s="10">
        <f>(C109)/(E2+100)*100</f>
        <v>43.5329110974131</v>
      </c>
      <c r="F109" s="10">
        <f>(D109)/(F2+100)*100</f>
        <v>1.31680035517212</v>
      </c>
      <c r="G109" s="9">
        <f>RANK(E109,E7:E399,0)</f>
        <v>24</v>
      </c>
      <c r="H109" s="9">
        <f>RANK(F109,F7:F399,0)</f>
        <v>207</v>
      </c>
    </row>
    <row r="110" ht="23.2" customHeight="1" spans="1:8">
      <c r="A110" s="9" t="s">
        <v>270</v>
      </c>
      <c r="B110" s="9" t="s">
        <v>271</v>
      </c>
      <c r="C110" s="10">
        <v>0.910765504820643</v>
      </c>
      <c r="D110" s="10">
        <v>3.94169379730245</v>
      </c>
      <c r="E110" s="10">
        <f>(C110)/(E2+100)*100</f>
        <v>0.907295101059092</v>
      </c>
      <c r="F110" s="10">
        <f>(D110)/(F2+100)*100</f>
        <v>3.98785319807011</v>
      </c>
      <c r="G110" s="9">
        <f>RANK(E110,E7:E399,0)</f>
        <v>260</v>
      </c>
      <c r="H110" s="9">
        <f>RANK(F110,F7:F399,0)</f>
        <v>90</v>
      </c>
    </row>
    <row r="111" ht="23.2" customHeight="1" spans="1:8">
      <c r="A111" s="9" t="s">
        <v>272</v>
      </c>
      <c r="B111" s="9" t="s">
        <v>273</v>
      </c>
      <c r="C111" s="10">
        <v>22.8503947339646</v>
      </c>
      <c r="D111" s="10">
        <v>4.31477265552753</v>
      </c>
      <c r="E111" s="10">
        <f>(C111)/(E2+100)*100</f>
        <v>22.7633250157793</v>
      </c>
      <c r="F111" s="10">
        <f>(D111)/(F2+100)*100</f>
        <v>4.36530101477353</v>
      </c>
      <c r="G111" s="9">
        <f>RANK(E111,E7:E399,0)</f>
        <v>76</v>
      </c>
      <c r="H111" s="9">
        <f>RANK(F111,F7:F399,0)</f>
        <v>70</v>
      </c>
    </row>
    <row r="112" ht="23.2" customHeight="1" spans="1:8">
      <c r="A112" s="9" t="s">
        <v>274</v>
      </c>
      <c r="B112" s="9" t="s">
        <v>275</v>
      </c>
      <c r="C112" s="10">
        <v>29.9252161720028</v>
      </c>
      <c r="D112" s="10">
        <v>2.08722264728385</v>
      </c>
      <c r="E112" s="10">
        <f>(C112)/(E2+100)*100</f>
        <v>29.8111883764628</v>
      </c>
      <c r="F112" s="10">
        <f>(D112)/(F2+100)*100</f>
        <v>2.11166517164565</v>
      </c>
      <c r="G112" s="9">
        <f>RANK(E112,E7:E399,0)</f>
        <v>57</v>
      </c>
      <c r="H112" s="9">
        <f>RANK(F112,F7:F399,0)</f>
        <v>167</v>
      </c>
    </row>
    <row r="113" ht="23.2" customHeight="1" spans="1:8">
      <c r="A113" s="9" t="s">
        <v>276</v>
      </c>
      <c r="B113" s="9" t="s">
        <v>277</v>
      </c>
      <c r="C113" s="10">
        <v>44.8728589045656</v>
      </c>
      <c r="D113" s="10">
        <v>-0.0579016319202951</v>
      </c>
      <c r="E113" s="10">
        <f>(C113)/(E2+100)*100</f>
        <v>44.7018742356144</v>
      </c>
      <c r="F113" s="10">
        <f>(D113)/(F2+100)*100</f>
        <v>-0.0585796918534994</v>
      </c>
      <c r="G113" s="9">
        <f>RANK(E113,E7:E399,0)</f>
        <v>21</v>
      </c>
      <c r="H113" s="9">
        <f>RANK(F113,F7:F399,0)</f>
        <v>269</v>
      </c>
    </row>
    <row r="114" ht="23.2" customHeight="1" spans="1:8">
      <c r="A114" s="9" t="s">
        <v>278</v>
      </c>
      <c r="B114" s="9" t="s">
        <v>279</v>
      </c>
      <c r="C114" s="10">
        <v>13.6993970437771</v>
      </c>
      <c r="D114" s="10">
        <v>1.65054855282158</v>
      </c>
      <c r="E114" s="10">
        <f>(C114)/(E2+100)*100</f>
        <v>13.6471965170992</v>
      </c>
      <c r="F114" s="10">
        <f>(D114)/(F2+100)*100</f>
        <v>1.66987738353601</v>
      </c>
      <c r="G114" s="9">
        <f>RANK(E114,E7:E399,0)</f>
        <v>127</v>
      </c>
      <c r="H114" s="9">
        <f>RANK(F114,F7:F399,0)</f>
        <v>193</v>
      </c>
    </row>
    <row r="115" ht="23.2" customHeight="1" spans="1:8">
      <c r="A115" s="9" t="s">
        <v>280</v>
      </c>
      <c r="B115" s="9" t="s">
        <v>281</v>
      </c>
      <c r="C115" s="10">
        <v>9.90903959076545</v>
      </c>
      <c r="D115" s="10">
        <v>0.865199743644511</v>
      </c>
      <c r="E115" s="10">
        <f>(C115)/(E2+100)*100</f>
        <v>9.87128193735507</v>
      </c>
      <c r="F115" s="10">
        <f>(D115)/(F2+100)*100</f>
        <v>0.875331708166538</v>
      </c>
      <c r="G115" s="9">
        <f>RANK(E115,E7:E399,0)</f>
        <v>163</v>
      </c>
      <c r="H115" s="9">
        <f>RANK(F115,F7:F399,0)</f>
        <v>224</v>
      </c>
    </row>
    <row r="116" ht="23.2" customHeight="1" spans="1:8">
      <c r="A116" s="9" t="s">
        <v>282</v>
      </c>
      <c r="B116" s="9" t="s">
        <v>283</v>
      </c>
      <c r="C116" s="10">
        <v>50.0278697662218</v>
      </c>
      <c r="D116" s="10">
        <v>1.75175258648966</v>
      </c>
      <c r="E116" s="10">
        <f>(C116)/(E2+100)*100</f>
        <v>49.8372423143694</v>
      </c>
      <c r="F116" s="10">
        <f>(D116)/(F2+100)*100</f>
        <v>1.77226657206127</v>
      </c>
      <c r="G116" s="9">
        <f>RANK(E116,E7:E399,0)</f>
        <v>17</v>
      </c>
      <c r="H116" s="9">
        <f>RANK(F116,F7:F399,0)</f>
        <v>188</v>
      </c>
    </row>
    <row r="117" ht="23.2" customHeight="1" spans="1:8">
      <c r="A117" s="9" t="s">
        <v>284</v>
      </c>
      <c r="B117" s="9" t="s">
        <v>285</v>
      </c>
      <c r="C117" s="10">
        <v>8.59292565629359</v>
      </c>
      <c r="D117" s="10">
        <v>1.56208933167373</v>
      </c>
      <c r="E117" s="10">
        <f>(C117)/(E2+100)*100</f>
        <v>8.56018295648503</v>
      </c>
      <c r="F117" s="10">
        <f>(D117)/(F2+100)*100</f>
        <v>1.58038225629029</v>
      </c>
      <c r="G117" s="9">
        <f>RANK(E117,E7:E399,0)</f>
        <v>177</v>
      </c>
      <c r="H117" s="9">
        <f>RANK(F117,F7:F399,0)</f>
        <v>197</v>
      </c>
    </row>
    <row r="118" ht="23.2" customHeight="1" spans="1:8">
      <c r="A118" s="9" t="s">
        <v>286</v>
      </c>
      <c r="B118" s="9" t="s">
        <v>287</v>
      </c>
      <c r="C118" s="10">
        <v>11.5379780930149</v>
      </c>
      <c r="D118" s="10">
        <v>0.228321554200143</v>
      </c>
      <c r="E118" s="10">
        <f>(C118)/(E2+100)*100</f>
        <v>11.4940134914103</v>
      </c>
      <c r="F118" s="10">
        <f>(D118)/(F2+100)*100</f>
        <v>0.230995325088037</v>
      </c>
      <c r="G118" s="9">
        <f>RANK(E118,E7:E399,0)</f>
        <v>149</v>
      </c>
      <c r="H118" s="9">
        <f>RANK(F118,F7:F399,0)</f>
        <v>256</v>
      </c>
    </row>
    <row r="119" ht="23.2" customHeight="1" spans="1:8">
      <c r="A119" s="9" t="s">
        <v>288</v>
      </c>
      <c r="B119" s="9" t="s">
        <v>289</v>
      </c>
      <c r="C119" s="10">
        <v>8.51024816782127</v>
      </c>
      <c r="D119" s="10">
        <v>2.16885800454273</v>
      </c>
      <c r="E119" s="10">
        <f>(C119)/(E2+100)*100</f>
        <v>8.47782050439197</v>
      </c>
      <c r="F119" s="10">
        <f>(D119)/(F2+100)*100</f>
        <v>2.19425652380579</v>
      </c>
      <c r="G119" s="9">
        <f>RANK(E119,E7:E399,0)</f>
        <v>180</v>
      </c>
      <c r="H119" s="9">
        <f>RANK(F119,F7:F399,0)</f>
        <v>160</v>
      </c>
    </row>
    <row r="120" ht="23.2" customHeight="1" spans="1:8">
      <c r="A120" s="9" t="s">
        <v>290</v>
      </c>
      <c r="B120" s="9" t="s">
        <v>291</v>
      </c>
      <c r="C120" s="10">
        <v>20.7387204142012</v>
      </c>
      <c r="D120" s="10">
        <v>4.40431077213349</v>
      </c>
      <c r="E120" s="10">
        <f>(C120)/(E2+100)*100</f>
        <v>20.6596970728974</v>
      </c>
      <c r="F120" s="10">
        <f>(D120)/(F2+100)*100</f>
        <v>4.45588767193615</v>
      </c>
      <c r="G120" s="9">
        <f>RANK(E120,E7:E399,0)</f>
        <v>87</v>
      </c>
      <c r="H120" s="9">
        <f>RANK(F120,F7:F399,0)</f>
        <v>62</v>
      </c>
    </row>
    <row r="121" ht="23.2" customHeight="1" spans="1:8">
      <c r="A121" s="9" t="s">
        <v>292</v>
      </c>
      <c r="B121" s="9" t="s">
        <v>293</v>
      </c>
      <c r="C121" s="10">
        <v>24.5143144690258</v>
      </c>
      <c r="D121" s="10">
        <v>-2.1875397060692</v>
      </c>
      <c r="E121" s="10">
        <f>(C121)/(E2+100)*100</f>
        <v>24.4209045092778</v>
      </c>
      <c r="F121" s="10">
        <f>(D121)/(F2+100)*100</f>
        <v>-2.21315699832481</v>
      </c>
      <c r="G121" s="9">
        <f>RANK(E121,E7:E399,0)</f>
        <v>71</v>
      </c>
      <c r="H121" s="9">
        <f>RANK(F121,F7:F399,0)</f>
        <v>335</v>
      </c>
    </row>
    <row r="122" ht="23.2" customHeight="1" spans="1:8">
      <c r="A122" s="9" t="s">
        <v>294</v>
      </c>
      <c r="B122" s="9" t="s">
        <v>295</v>
      </c>
      <c r="C122" s="10">
        <v>-0.3269623752855</v>
      </c>
      <c r="D122" s="10">
        <v>0.590553091547842</v>
      </c>
      <c r="E122" s="10">
        <f>(C122)/(E2+100)*100</f>
        <v>-0.325716509636142</v>
      </c>
      <c r="F122" s="10">
        <f>(D122)/(F2+100)*100</f>
        <v>0.597468792824789</v>
      </c>
      <c r="G122" s="9">
        <f>RANK(E122,E7:E399,0)</f>
        <v>277</v>
      </c>
      <c r="H122" s="9">
        <f>RANK(F122,F7:F399,0)</f>
        <v>238</v>
      </c>
    </row>
    <row r="123" ht="23.2" customHeight="1" spans="1:8">
      <c r="A123" s="9" t="s">
        <v>296</v>
      </c>
      <c r="B123" s="9" t="s">
        <v>297</v>
      </c>
      <c r="C123" s="10">
        <v>11.884842078862</v>
      </c>
      <c r="D123" s="10">
        <v>0.0929561663594723</v>
      </c>
      <c r="E123" s="10">
        <f>(C123)/(E2+100)*100</f>
        <v>11.8395557780111</v>
      </c>
      <c r="F123" s="10">
        <f>(D123)/(F2+100)*100</f>
        <v>0.0940447341573435</v>
      </c>
      <c r="G123" s="9">
        <f>RANK(E123,E7:E399,0)</f>
        <v>145</v>
      </c>
      <c r="H123" s="9">
        <f>RANK(F123,F7:F399,0)</f>
        <v>265</v>
      </c>
    </row>
    <row r="124" ht="23.2" customHeight="1" spans="1:8">
      <c r="A124" s="9" t="s">
        <v>298</v>
      </c>
      <c r="B124" s="9" t="s">
        <v>299</v>
      </c>
      <c r="C124" s="10">
        <v>0.511832419346877</v>
      </c>
      <c r="D124" s="10">
        <v>1.72910374622477</v>
      </c>
      <c r="E124" s="10">
        <f>(C124)/(E2+100)*100</f>
        <v>0.50988212023697</v>
      </c>
      <c r="F124" s="10">
        <f>(D124)/(F2+100)*100</f>
        <v>1.74935250142881</v>
      </c>
      <c r="G124" s="9">
        <f>RANK(E124,E7:E399,0)</f>
        <v>266</v>
      </c>
      <c r="H124" s="9">
        <f>RANK(F124,F7:F399,0)</f>
        <v>189</v>
      </c>
    </row>
    <row r="125" ht="23.2" customHeight="1" spans="1:8">
      <c r="A125" s="9" t="s">
        <v>300</v>
      </c>
      <c r="B125" s="9" t="s">
        <v>301</v>
      </c>
      <c r="C125" s="10">
        <v>-5.90288315629743</v>
      </c>
      <c r="D125" s="10">
        <v>-1.06077450435428</v>
      </c>
      <c r="E125" s="10">
        <f>(C125)/(E2+100)*100</f>
        <v>-5.88039066201522</v>
      </c>
      <c r="F125" s="10">
        <f>(D125)/(F2+100)*100</f>
        <v>-1.0731967568144</v>
      </c>
      <c r="G125" s="9">
        <f>RANK(E125,E7:E399,0)</f>
        <v>329</v>
      </c>
      <c r="H125" s="9">
        <f>RANK(F125,F7:F399,0)</f>
        <v>313</v>
      </c>
    </row>
    <row r="126" ht="23.2" customHeight="1" spans="1:8">
      <c r="A126" s="9" t="s">
        <v>302</v>
      </c>
      <c r="B126" s="9" t="s">
        <v>303</v>
      </c>
      <c r="C126" s="10">
        <v>0.648552789917031</v>
      </c>
      <c r="D126" s="10">
        <v>-0.815129197353635</v>
      </c>
      <c r="E126" s="10">
        <f>(C126)/(E2+100)*100</f>
        <v>0.646081528072155</v>
      </c>
      <c r="F126" s="10">
        <f>(D126)/(F2+100)*100</f>
        <v>-0.824674808259236</v>
      </c>
      <c r="G126" s="9">
        <f>RANK(E126,E7:E399,0)</f>
        <v>264</v>
      </c>
      <c r="H126" s="9">
        <f>RANK(F126,F7:F399,0)</f>
        <v>306</v>
      </c>
    </row>
    <row r="127" ht="23.2" customHeight="1" spans="1:20">
      <c r="A127" s="9" t="s">
        <v>304</v>
      </c>
      <c r="B127" s="9" t="s">
        <v>305</v>
      </c>
      <c r="C127" s="10">
        <v>3.03955822351452</v>
      </c>
      <c r="D127" s="10">
        <v>0.0626213288246054</v>
      </c>
      <c r="E127" s="10">
        <f>(C127)/(E2+100)*100</f>
        <v>3.02797621449408</v>
      </c>
      <c r="F127" s="10">
        <f>(D127)/(F2+100)*100</f>
        <v>0.0633546590025601</v>
      </c>
      <c r="G127" s="9">
        <f>RANK(E127,E7:E399,0)</f>
        <v>236</v>
      </c>
      <c r="H127" s="9">
        <f>RANK(F127,F7:F399,0)</f>
        <v>266</v>
      </c>
      <c r="T127" t="s">
        <v>306</v>
      </c>
    </row>
    <row r="128" ht="23.2" customHeight="1" spans="1:8">
      <c r="A128" s="9" t="s">
        <v>307</v>
      </c>
      <c r="B128" s="9" t="s">
        <v>308</v>
      </c>
      <c r="C128" s="10">
        <v>32.6815023152987</v>
      </c>
      <c r="D128" s="10">
        <v>1.7942973226479</v>
      </c>
      <c r="E128" s="10">
        <f>(C128)/(E2+100)*100</f>
        <v>32.5569718977897</v>
      </c>
      <c r="F128" s="10">
        <f>(D128)/(F2+100)*100</f>
        <v>1.81530953046301</v>
      </c>
      <c r="G128" s="9">
        <f>RANK(E128,E7:E399,0)</f>
        <v>46</v>
      </c>
      <c r="H128" s="9">
        <f>RANK(F128,F7:F399,0)</f>
        <v>184</v>
      </c>
    </row>
    <row r="129" ht="23.2" customHeight="1" spans="1:8">
      <c r="A129" s="9" t="s">
        <v>309</v>
      </c>
      <c r="B129" s="9" t="s">
        <v>310</v>
      </c>
      <c r="C129" s="10">
        <v>8.58360296518578</v>
      </c>
      <c r="D129" s="10">
        <v>4.68292682926829</v>
      </c>
      <c r="E129" s="10">
        <f>(C129)/(E2+100)*100</f>
        <v>8.55089578879365</v>
      </c>
      <c r="F129" s="10">
        <f>(D129)/(F2+100)*100</f>
        <v>4.73776647623066</v>
      </c>
      <c r="G129" s="9">
        <f>RANK(E129,E7:E399,0)</f>
        <v>178</v>
      </c>
      <c r="H129" s="9">
        <f>RANK(F129,F7:F399,0)</f>
        <v>49</v>
      </c>
    </row>
    <row r="130" ht="23.2" customHeight="1" spans="1:8">
      <c r="A130" s="9" t="s">
        <v>311</v>
      </c>
      <c r="B130" s="9" t="s">
        <v>312</v>
      </c>
      <c r="C130" s="10">
        <v>24.5242937205816</v>
      </c>
      <c r="D130" s="10">
        <v>1.93274848088158</v>
      </c>
      <c r="E130" s="10">
        <f>(C130)/(E2+100)*100</f>
        <v>24.4308457356428</v>
      </c>
      <c r="F130" s="10">
        <f>(D130)/(F2+100)*100</f>
        <v>1.95538202785399</v>
      </c>
      <c r="G130" s="9">
        <f>RANK(E130,E7:E399,0)</f>
        <v>69</v>
      </c>
      <c r="H130" s="9">
        <f>RANK(F130,F7:F399,0)</f>
        <v>175</v>
      </c>
    </row>
    <row r="131" ht="23.2" customHeight="1" spans="1:8">
      <c r="A131" s="9" t="s">
        <v>313</v>
      </c>
      <c r="B131" s="9" t="s">
        <v>314</v>
      </c>
      <c r="C131" s="10">
        <v>6.02434420675636</v>
      </c>
      <c r="D131" s="10">
        <v>2.1466331722727</v>
      </c>
      <c r="E131" s="10">
        <f>(C131)/(E2+100)*100</f>
        <v>6.00138889423591</v>
      </c>
      <c r="F131" s="10">
        <f>(D131)/(F2+100)*100</f>
        <v>2.17177142653484</v>
      </c>
      <c r="G131" s="9">
        <f>RANK(E131,E7:E399,0)</f>
        <v>209</v>
      </c>
      <c r="H131" s="9">
        <f>RANK(F131,F7:F399,0)</f>
        <v>163</v>
      </c>
    </row>
    <row r="132" ht="23.2" customHeight="1" spans="1:8">
      <c r="A132" s="9" t="s">
        <v>315</v>
      </c>
      <c r="B132" s="9" t="s">
        <v>316</v>
      </c>
      <c r="C132" s="10">
        <v>-0.548370714999805</v>
      </c>
      <c r="D132" s="10">
        <v>2.82254551790226</v>
      </c>
      <c r="E132" s="10">
        <f>(C132)/(E2+100)*100</f>
        <v>-0.546281189450158</v>
      </c>
      <c r="F132" s="10">
        <f>(D132)/(F2+100)*100</f>
        <v>2.85559907722109</v>
      </c>
      <c r="G132" s="9">
        <f>RANK(E132,E7:E399,0)</f>
        <v>279</v>
      </c>
      <c r="H132" s="9">
        <f>RANK(F132,F7:F399,0)</f>
        <v>139</v>
      </c>
    </row>
    <row r="133" ht="23.2" customHeight="1" spans="1:8">
      <c r="A133" s="9" t="s">
        <v>317</v>
      </c>
      <c r="B133" s="9" t="s">
        <v>318</v>
      </c>
      <c r="C133" s="10">
        <v>-3.99561561252976</v>
      </c>
      <c r="D133" s="10">
        <v>3.25480299876586</v>
      </c>
      <c r="E133" s="10">
        <f>(C133)/(E2+100)*100</f>
        <v>-3.98039061841432</v>
      </c>
      <c r="F133" s="10">
        <f>(D133)/(F2+100)*100</f>
        <v>3.2929185307594</v>
      </c>
      <c r="G133" s="9">
        <f>RANK(E133,E7:E399,0)</f>
        <v>319</v>
      </c>
      <c r="H133" s="9">
        <f>RANK(F133,F7:F399,0)</f>
        <v>128</v>
      </c>
    </row>
    <row r="134" ht="23.2" customHeight="1" spans="1:8">
      <c r="A134" s="9" t="s">
        <v>319</v>
      </c>
      <c r="B134" s="9" t="s">
        <v>320</v>
      </c>
      <c r="C134" s="10">
        <v>6.81069353633098</v>
      </c>
      <c r="D134" s="10">
        <v>3.78626979007703</v>
      </c>
      <c r="E134" s="10">
        <f>(C134)/(E2+100)*100</f>
        <v>6.78474189856895</v>
      </c>
      <c r="F134" s="10">
        <f>(D134)/(F2+100)*100</f>
        <v>3.83060909029722</v>
      </c>
      <c r="G134" s="9">
        <f>RANK(E134,E7:E399,0)</f>
        <v>197</v>
      </c>
      <c r="H134" s="9">
        <f>RANK(F134,F7:F399,0)</f>
        <v>100</v>
      </c>
    </row>
    <row r="135" ht="23.2" customHeight="1" spans="1:8">
      <c r="A135" s="9" t="s">
        <v>321</v>
      </c>
      <c r="B135" s="9" t="s">
        <v>322</v>
      </c>
      <c r="C135" s="10">
        <v>6.32320220882503</v>
      </c>
      <c r="D135" s="10">
        <v>2.53446920609292</v>
      </c>
      <c r="E135" s="10">
        <f>(C135)/(E2+100)*100</f>
        <v>6.29910812026502</v>
      </c>
      <c r="F135" s="10">
        <f>(D135)/(F2+100)*100</f>
        <v>2.56414923347034</v>
      </c>
      <c r="G135" s="9">
        <f>RANK(E135,E7:E399,0)</f>
        <v>206</v>
      </c>
      <c r="H135" s="9">
        <f>RANK(F135,F7:F399,0)</f>
        <v>150</v>
      </c>
    </row>
    <row r="136" ht="23.2" customHeight="1" spans="1:8">
      <c r="A136" s="9" t="s">
        <v>323</v>
      </c>
      <c r="B136" s="9" t="s">
        <v>324</v>
      </c>
      <c r="C136" s="10">
        <v>16.8273680681578</v>
      </c>
      <c r="D136" s="10">
        <v>1.6474109396203</v>
      </c>
      <c r="E136" s="10">
        <f>(C136)/(E2+100)*100</f>
        <v>16.7632486421018</v>
      </c>
      <c r="F136" s="10">
        <f>(D136)/(F2+100)*100</f>
        <v>1.66670302715967</v>
      </c>
      <c r="G136" s="9">
        <f>RANK(E136,E7:E399,0)</f>
        <v>102</v>
      </c>
      <c r="H136" s="9">
        <f>RANK(F136,F7:F399,0)</f>
        <v>194</v>
      </c>
    </row>
    <row r="137" ht="23.2" customHeight="1" spans="1:8">
      <c r="A137" s="9" t="s">
        <v>325</v>
      </c>
      <c r="B137" s="9" t="s">
        <v>326</v>
      </c>
      <c r="C137" s="10">
        <v>0.364475460103628</v>
      </c>
      <c r="D137" s="10">
        <v>3.90166478328198</v>
      </c>
      <c r="E137" s="10">
        <f>(C137)/(E2+100)*100</f>
        <v>0.363086653653404</v>
      </c>
      <c r="F137" s="10">
        <f>(D137)/(F2+100)*100</f>
        <v>3.94735542229505</v>
      </c>
      <c r="G137" s="9">
        <f>RANK(E137,E7:E399,0)</f>
        <v>270</v>
      </c>
      <c r="H137" s="9">
        <f>RANK(F137,F7:F399,0)</f>
        <v>93</v>
      </c>
    </row>
    <row r="138" ht="23.2" customHeight="1" spans="1:8">
      <c r="A138" s="9" t="s">
        <v>327</v>
      </c>
      <c r="B138" s="9" t="s">
        <v>328</v>
      </c>
      <c r="C138" s="10">
        <v>-2.33032252072352</v>
      </c>
      <c r="D138" s="10">
        <v>-2.11303331983599</v>
      </c>
      <c r="E138" s="10">
        <f>(C138)/(E2+100)*100</f>
        <v>-2.32144300124376</v>
      </c>
      <c r="F138" s="10">
        <f>(D138)/(F2+100)*100</f>
        <v>-2.13777810135922</v>
      </c>
      <c r="G138" s="9">
        <f>RANK(E138,E7:E399,0)</f>
        <v>306</v>
      </c>
      <c r="H138" s="9">
        <f>RANK(F138,F7:F399,0)</f>
        <v>332</v>
      </c>
    </row>
    <row r="139" ht="23.2" customHeight="1" spans="1:8">
      <c r="A139" s="9" t="s">
        <v>329</v>
      </c>
      <c r="B139" s="9" t="s">
        <v>330</v>
      </c>
      <c r="C139" s="10">
        <v>7.81377843233514</v>
      </c>
      <c r="D139" s="10">
        <v>-1.59913802300028</v>
      </c>
      <c r="E139" s="10">
        <f>(C139)/(E2+100)*100</f>
        <v>7.78400461468397</v>
      </c>
      <c r="F139" s="10">
        <f>(D139)/(F2+100)*100</f>
        <v>-1.61786480815467</v>
      </c>
      <c r="G139" s="9">
        <f>RANK(E139,E7:E399,0)</f>
        <v>186</v>
      </c>
      <c r="H139" s="9">
        <f>RANK(F139,F7:F399,0)</f>
        <v>322</v>
      </c>
    </row>
    <row r="140" ht="23.2" customHeight="1" spans="1:8">
      <c r="A140" s="9" t="s">
        <v>331</v>
      </c>
      <c r="B140" s="9" t="s">
        <v>332</v>
      </c>
      <c r="C140" s="10">
        <v>3.05915080527086</v>
      </c>
      <c r="D140" s="10">
        <v>0.760109020532956</v>
      </c>
      <c r="E140" s="10">
        <f>(C140)/(E2+100)*100</f>
        <v>3.04749414018465</v>
      </c>
      <c r="F140" s="10">
        <f>(D140)/(F2+100)*100</f>
        <v>0.76901031492825</v>
      </c>
      <c r="G140" s="9">
        <f>RANK(E140,E7:E399,0)</f>
        <v>235</v>
      </c>
      <c r="H140" s="9">
        <f>RANK(F140,F7:F399,0)</f>
        <v>229</v>
      </c>
    </row>
    <row r="141" ht="23.2" customHeight="1" spans="1:8">
      <c r="A141" s="9" t="s">
        <v>333</v>
      </c>
      <c r="B141" s="9" t="s">
        <v>334</v>
      </c>
      <c r="C141" s="10">
        <v>5.67524354261791</v>
      </c>
      <c r="D141" s="10">
        <v>2.74285439553836</v>
      </c>
      <c r="E141" s="10">
        <f>(C141)/(E2+100)*100</f>
        <v>5.65361845203886</v>
      </c>
      <c r="F141" s="10">
        <f>(D141)/(F2+100)*100</f>
        <v>2.77497472801513</v>
      </c>
      <c r="G141" s="9">
        <f>RANK(E141,E7:E399,0)</f>
        <v>210</v>
      </c>
      <c r="H141" s="9">
        <f>RANK(F141,F7:F399,0)</f>
        <v>142</v>
      </c>
    </row>
    <row r="142" ht="23.2" customHeight="1" spans="1:8">
      <c r="A142" s="9" t="s">
        <v>335</v>
      </c>
      <c r="B142" s="9" t="s">
        <v>336</v>
      </c>
      <c r="C142" s="10">
        <v>15.5139357813972</v>
      </c>
      <c r="D142" s="10">
        <v>3.32562753102815</v>
      </c>
      <c r="E142" s="10">
        <f>(C142)/(E2+100)*100</f>
        <v>15.4548210907252</v>
      </c>
      <c r="F142" s="10">
        <f>(D142)/(F2+100)*100</f>
        <v>3.36457245722048</v>
      </c>
      <c r="G142" s="9">
        <f>RANK(E142,E7:E399,0)</f>
        <v>112</v>
      </c>
      <c r="H142" s="9">
        <f>RANK(F142,F7:F399,0)</f>
        <v>122</v>
      </c>
    </row>
    <row r="143" ht="23.2" customHeight="1" spans="1:8">
      <c r="A143" s="9" t="s">
        <v>337</v>
      </c>
      <c r="B143" s="9" t="s">
        <v>338</v>
      </c>
      <c r="C143" s="10">
        <v>5.48417939652679</v>
      </c>
      <c r="D143" s="10">
        <v>4.40284514555841</v>
      </c>
      <c r="E143" s="10">
        <f>(C143)/(E2+100)*100</f>
        <v>5.46328234157029</v>
      </c>
      <c r="F143" s="10">
        <f>(D143)/(F2+100)*100</f>
        <v>4.45440488206835</v>
      </c>
      <c r="G143" s="9">
        <f>RANK(E143,E7:E399,0)</f>
        <v>213</v>
      </c>
      <c r="H143" s="9">
        <f>RANK(F143,F7:F399,0)</f>
        <v>63</v>
      </c>
    </row>
    <row r="144" ht="23.2" customHeight="1" spans="1:8">
      <c r="A144" s="9" t="s">
        <v>339</v>
      </c>
      <c r="B144" s="9" t="s">
        <v>340</v>
      </c>
      <c r="C144" s="10">
        <v>6.33493252664666</v>
      </c>
      <c r="D144" s="10">
        <v>5.59747468228171</v>
      </c>
      <c r="E144" s="10">
        <f>(C144)/(E2+100)*100</f>
        <v>6.31079374058891</v>
      </c>
      <c r="F144" s="10">
        <f>(D144)/(F2+100)*100</f>
        <v>5.66302418724912</v>
      </c>
      <c r="G144" s="9">
        <f>RANK(E144,E7:E399,0)</f>
        <v>205</v>
      </c>
      <c r="H144" s="9">
        <f>RANK(F144,F7:F399,0)</f>
        <v>24</v>
      </c>
    </row>
    <row r="145" ht="23.2" customHeight="1" spans="1:8">
      <c r="A145" s="9" t="s">
        <v>341</v>
      </c>
      <c r="B145" s="9" t="s">
        <v>342</v>
      </c>
      <c r="C145" s="10">
        <v>-0.783864464126588</v>
      </c>
      <c r="D145" s="10">
        <v>-1.24007814862952</v>
      </c>
      <c r="E145" s="10">
        <f>(C145)/(E2+100)*100</f>
        <v>-0.780877607278747</v>
      </c>
      <c r="F145" s="10">
        <f>(D145)/(F2+100)*100</f>
        <v>-1.25460014531151</v>
      </c>
      <c r="G145" s="9">
        <f>RANK(E145,E7:E399,0)</f>
        <v>284</v>
      </c>
      <c r="H145" s="9">
        <f>RANK(F145,F7:F399,0)</f>
        <v>316</v>
      </c>
    </row>
    <row r="146" ht="23.2" customHeight="1" spans="1:8">
      <c r="A146" s="9" t="s">
        <v>343</v>
      </c>
      <c r="B146" s="9" t="s">
        <v>344</v>
      </c>
      <c r="C146" s="10">
        <v>22.5236593059937</v>
      </c>
      <c r="D146" s="10">
        <v>4.3196384247768</v>
      </c>
      <c r="E146" s="10">
        <f>(C146)/(E2+100)*100</f>
        <v>22.4378345886919</v>
      </c>
      <c r="F146" s="10">
        <f>(D146)/(F2+100)*100</f>
        <v>4.370223764855</v>
      </c>
      <c r="G146" s="9">
        <f>RANK(E146,E7:E399,0)</f>
        <v>79</v>
      </c>
      <c r="H146" s="9">
        <f>RANK(F146,F7:F399,0)</f>
        <v>69</v>
      </c>
    </row>
    <row r="147" ht="23.2" customHeight="1" spans="1:8">
      <c r="A147" s="9" t="s">
        <v>345</v>
      </c>
      <c r="B147" s="9" t="s">
        <v>346</v>
      </c>
      <c r="C147" s="10">
        <v>0.386453223247207</v>
      </c>
      <c r="D147" s="10">
        <v>0.67848853910655</v>
      </c>
      <c r="E147" s="10">
        <f>(C147)/(E2+100)*100</f>
        <v>0.384980672176134</v>
      </c>
      <c r="F147" s="10">
        <f>(D147)/(F2+100)*100</f>
        <v>0.686434012804765</v>
      </c>
      <c r="G147" s="9">
        <f>RANK(E147,E7:E399,0)</f>
        <v>269</v>
      </c>
      <c r="H147" s="9">
        <f>RANK(F147,F7:F399,0)</f>
        <v>232</v>
      </c>
    </row>
    <row r="148" ht="23.2" customHeight="1" spans="1:8">
      <c r="A148" s="9" t="s">
        <v>347</v>
      </c>
      <c r="B148" s="9" t="s">
        <v>348</v>
      </c>
      <c r="C148" s="10">
        <v>0.82934032862065</v>
      </c>
      <c r="D148" s="10">
        <v>4.38316400580552</v>
      </c>
      <c r="E148" s="10">
        <f>(C148)/(E2+100)*100</f>
        <v>0.826180189396209</v>
      </c>
      <c r="F148" s="10">
        <f>(D148)/(F2+100)*100</f>
        <v>4.43449326535197</v>
      </c>
      <c r="G148" s="9">
        <f>RANK(E148,E7:E399,0)</f>
        <v>261</v>
      </c>
      <c r="H148" s="9">
        <f>RANK(F148,F7:F399,0)</f>
        <v>65</v>
      </c>
    </row>
    <row r="149" ht="23.2" customHeight="1" spans="1:8">
      <c r="A149" s="9" t="s">
        <v>349</v>
      </c>
      <c r="B149" s="9" t="s">
        <v>350</v>
      </c>
      <c r="C149" s="10">
        <v>26.8212060259097</v>
      </c>
      <c r="D149" s="10">
        <v>3.19564147466492</v>
      </c>
      <c r="E149" s="10">
        <f>(C149)/(E2+100)*100</f>
        <v>26.7190058286153</v>
      </c>
      <c r="F149" s="10">
        <f>(D149)/(F2+100)*100</f>
        <v>3.23306419269537</v>
      </c>
      <c r="G149" s="9">
        <f>RANK(E149,E7:E399,0)</f>
        <v>64</v>
      </c>
      <c r="H149" s="9">
        <f>RANK(F149,F7:F399,0)</f>
        <v>131</v>
      </c>
    </row>
    <row r="150" ht="23.2" customHeight="1" spans="1:8">
      <c r="A150" s="9" t="s">
        <v>351</v>
      </c>
      <c r="B150" s="9" t="s">
        <v>352</v>
      </c>
      <c r="C150" s="10">
        <v>-1.7156290263033</v>
      </c>
      <c r="D150" s="10">
        <v>4.86104970377099</v>
      </c>
      <c r="E150" s="10">
        <f>(C150)/(E2+100)*100</f>
        <v>-1.70909175035818</v>
      </c>
      <c r="F150" s="10">
        <f>(D150)/(F2+100)*100</f>
        <v>4.91797526749222</v>
      </c>
      <c r="G150" s="9">
        <f>RANK(E150,E7:E399,0)</f>
        <v>299</v>
      </c>
      <c r="H150" s="9">
        <f>RANK(F150,F7:F399,0)</f>
        <v>42</v>
      </c>
    </row>
    <row r="151" ht="23.2" customHeight="1" spans="1:8">
      <c r="A151" s="9" t="s">
        <v>353</v>
      </c>
      <c r="B151" s="9" t="s">
        <v>354</v>
      </c>
      <c r="C151" s="10">
        <v>-0.854508657521923</v>
      </c>
      <c r="D151" s="10">
        <v>1.42702365757369</v>
      </c>
      <c r="E151" s="10">
        <f>(C151)/(E2+100)*100</f>
        <v>-0.85125261626471</v>
      </c>
      <c r="F151" s="10">
        <f>(D151)/(F2+100)*100</f>
        <v>1.44373488891286</v>
      </c>
      <c r="G151" s="9">
        <f>RANK(E151,E7:E399,0)</f>
        <v>287</v>
      </c>
      <c r="H151" s="9">
        <f>RANK(F151,F7:F399,0)</f>
        <v>201</v>
      </c>
    </row>
    <row r="152" ht="23.2" customHeight="1" spans="1:8">
      <c r="A152" s="9" t="s">
        <v>355</v>
      </c>
      <c r="B152" s="9" t="s">
        <v>356</v>
      </c>
      <c r="C152" s="10">
        <v>1.99533325355988</v>
      </c>
      <c r="D152" s="10">
        <v>2.25043935149919</v>
      </c>
      <c r="E152" s="10">
        <f>(C152)/(E2+100)*100</f>
        <v>1.98773018559996</v>
      </c>
      <c r="F152" s="10">
        <f>(D152)/(F2+100)*100</f>
        <v>2.27679323317317</v>
      </c>
      <c r="G152" s="9">
        <f>RANK(E152,E7:E399,0)</f>
        <v>251</v>
      </c>
      <c r="H152" s="9">
        <f>RANK(F152,F7:F399,0)</f>
        <v>158</v>
      </c>
    </row>
    <row r="153" ht="23.2" customHeight="1" spans="1:8">
      <c r="A153" s="9" t="s">
        <v>357</v>
      </c>
      <c r="B153" s="9" t="s">
        <v>358</v>
      </c>
      <c r="C153" s="10">
        <v>12.433731314222</v>
      </c>
      <c r="D153" s="10">
        <v>4.89482484569494</v>
      </c>
      <c r="E153" s="10">
        <f>(C153)/(E2+100)*100</f>
        <v>12.3863535120385</v>
      </c>
      <c r="F153" s="10">
        <f>(D153)/(F2+100)*100</f>
        <v>4.9521459348913</v>
      </c>
      <c r="G153" s="9">
        <f>RANK(E153,E7:E399,0)</f>
        <v>141</v>
      </c>
      <c r="H153" s="9">
        <f>RANK(F153,F7:F399,0)</f>
        <v>40</v>
      </c>
    </row>
    <row r="154" ht="23.2" customHeight="1" spans="1:8">
      <c r="A154" s="9" t="s">
        <v>359</v>
      </c>
      <c r="B154" s="9" t="s">
        <v>360</v>
      </c>
      <c r="C154" s="10">
        <v>2.60733120776434</v>
      </c>
      <c r="D154" s="10">
        <v>3.97137037168735</v>
      </c>
      <c r="E154" s="10">
        <f>(C154)/(E2+100)*100</f>
        <v>2.59739616742395</v>
      </c>
      <c r="F154" s="10">
        <f>(D154)/(F2+100)*100</f>
        <v>4.01787730145166</v>
      </c>
      <c r="G154" s="9">
        <f>RANK(E154,E7:E399,0)</f>
        <v>242</v>
      </c>
      <c r="H154" s="9">
        <f>RANK(F154,F7:F399,0)</f>
        <v>88</v>
      </c>
    </row>
    <row r="155" ht="23.2" customHeight="1" spans="1:8">
      <c r="A155" s="9" t="s">
        <v>361</v>
      </c>
      <c r="B155" s="9" t="s">
        <v>362</v>
      </c>
      <c r="C155" s="10">
        <v>1.85492113063572</v>
      </c>
      <c r="D155" s="10">
        <v>2.77282995587786</v>
      </c>
      <c r="E155" s="10">
        <f>(C155)/(E2+100)*100</f>
        <v>1.84785309255669</v>
      </c>
      <c r="F155" s="10">
        <f>(D155)/(F2+100)*100</f>
        <v>2.80530131864113</v>
      </c>
      <c r="G155" s="9">
        <f>RANK(E155,E7:E399,0)</f>
        <v>253</v>
      </c>
      <c r="H155" s="9">
        <f>RANK(F155,F7:F399,0)</f>
        <v>140</v>
      </c>
    </row>
    <row r="156" ht="23.2" customHeight="1" spans="1:8">
      <c r="A156" s="9" t="s">
        <v>363</v>
      </c>
      <c r="B156" s="9" t="s">
        <v>364</v>
      </c>
      <c r="C156" s="10">
        <v>5.18375559479324</v>
      </c>
      <c r="D156" s="10">
        <v>-0.467057305833164</v>
      </c>
      <c r="E156" s="10">
        <f>(C156)/(E2+100)*100</f>
        <v>5.16400328223868</v>
      </c>
      <c r="F156" s="10">
        <f>(D156)/(F2+100)*100</f>
        <v>-0.472526803584657</v>
      </c>
      <c r="G156" s="9">
        <f>RANK(E156,E7:E399,0)</f>
        <v>215</v>
      </c>
      <c r="H156" s="9">
        <f>RANK(F156,F7:F399,0)</f>
        <v>293</v>
      </c>
    </row>
    <row r="157" ht="23.2" customHeight="1" spans="1:8">
      <c r="A157" s="9" t="s">
        <v>365</v>
      </c>
      <c r="B157" s="9" t="s">
        <v>366</v>
      </c>
      <c r="C157" s="10">
        <v>-8.19298378351114</v>
      </c>
      <c r="D157" s="10">
        <v>-0.60126806944347</v>
      </c>
      <c r="E157" s="10">
        <f>(C157)/(E2+100)*100</f>
        <v>-8.16176503226273</v>
      </c>
      <c r="F157" s="10">
        <f>(D157)/(F2+100)*100</f>
        <v>-0.608309249000653</v>
      </c>
      <c r="G157" s="9">
        <f>RANK(E157,E7:E399,0)</f>
        <v>342</v>
      </c>
      <c r="H157" s="9">
        <f>RANK(F157,F7:F399,0)</f>
        <v>301</v>
      </c>
    </row>
    <row r="158" ht="23.2" customHeight="1" spans="1:8">
      <c r="A158" s="9" t="s">
        <v>367</v>
      </c>
      <c r="B158" s="9" t="s">
        <v>368</v>
      </c>
      <c r="C158" s="10">
        <v>46.3546825134808</v>
      </c>
      <c r="D158" s="10">
        <v>1.90052645189303</v>
      </c>
      <c r="E158" s="10">
        <f>(C158)/(E2+100)*100</f>
        <v>46.178051466621</v>
      </c>
      <c r="F158" s="10">
        <f>(D158)/(F2+100)*100</f>
        <v>1.92278266119638</v>
      </c>
      <c r="G158" s="9">
        <f>RANK(E158,E7:E399,0)</f>
        <v>19</v>
      </c>
      <c r="H158" s="9">
        <f>RANK(F158,F7:F399,0)</f>
        <v>178</v>
      </c>
    </row>
    <row r="159" ht="23.2" customHeight="1" spans="1:8">
      <c r="A159" s="9" t="s">
        <v>369</v>
      </c>
      <c r="B159" s="9" t="s">
        <v>370</v>
      </c>
      <c r="C159" s="10">
        <v>2.3218500877834</v>
      </c>
      <c r="D159" s="10">
        <v>1.13248590619628</v>
      </c>
      <c r="E159" s="10">
        <f>(C159)/(E2+100)*100</f>
        <v>2.31300285187497</v>
      </c>
      <c r="F159" s="10">
        <f>(D159)/(F2+100)*100</f>
        <v>1.14574793858541</v>
      </c>
      <c r="G159" s="9">
        <f>RANK(E159,E7:E399,0)</f>
        <v>246</v>
      </c>
      <c r="H159" s="9">
        <f>RANK(F159,F7:F399,0)</f>
        <v>215</v>
      </c>
    </row>
    <row r="160" ht="23.2" customHeight="1" spans="1:8">
      <c r="A160" s="9" t="s">
        <v>371</v>
      </c>
      <c r="B160" s="9" t="s">
        <v>372</v>
      </c>
      <c r="C160" s="10">
        <v>2.85079096216085</v>
      </c>
      <c r="D160" s="10">
        <v>-0.0680838557993668</v>
      </c>
      <c r="E160" s="10">
        <f>(C160)/(E2+100)*100</f>
        <v>2.83992823665564</v>
      </c>
      <c r="F160" s="10">
        <f>(D160)/(F2+100)*100</f>
        <v>-0.0688811551704649</v>
      </c>
      <c r="G160" s="9">
        <f>RANK(E160,E7:E399,0)</f>
        <v>238</v>
      </c>
      <c r="H160" s="9">
        <f>RANK(F160,F7:F399,0)</f>
        <v>272</v>
      </c>
    </row>
    <row r="161" ht="23.2" customHeight="1" spans="1:8">
      <c r="A161" s="9" t="s">
        <v>373</v>
      </c>
      <c r="B161" s="9" t="s">
        <v>374</v>
      </c>
      <c r="C161" s="10">
        <v>-3.93607919528617</v>
      </c>
      <c r="D161" s="10">
        <v>-0.580295950934972</v>
      </c>
      <c r="E161" s="10">
        <f>(C161)/(E2+100)*100</f>
        <v>-3.92108106023079</v>
      </c>
      <c r="F161" s="10">
        <f>(D161)/(F2+100)*100</f>
        <v>-0.587091535457897</v>
      </c>
      <c r="G161" s="9">
        <f>RANK(E161,E7:E399,0)</f>
        <v>318</v>
      </c>
      <c r="H161" s="9">
        <f>RANK(F161,F7:F399,0)</f>
        <v>299</v>
      </c>
    </row>
    <row r="162" ht="23.2" customHeight="1" spans="1:8">
      <c r="A162" s="9" t="s">
        <v>375</v>
      </c>
      <c r="B162" s="9" t="s">
        <v>376</v>
      </c>
      <c r="C162" s="10">
        <v>30.5203380876915</v>
      </c>
      <c r="D162" s="10">
        <v>6.55348864211251</v>
      </c>
      <c r="E162" s="10">
        <f>(C162)/(E2+100)*100</f>
        <v>30.4040426246522</v>
      </c>
      <c r="F162" s="10">
        <f>(D162)/(F2+100)*100</f>
        <v>6.63023359598605</v>
      </c>
      <c r="G162" s="9">
        <f>RANK(E162,E7:E399,0)</f>
        <v>54</v>
      </c>
      <c r="H162" s="9">
        <f>RANK(F162,F7:F399,0)</f>
        <v>10</v>
      </c>
    </row>
    <row r="163" ht="23.2" customHeight="1" spans="1:8">
      <c r="A163" s="9" t="s">
        <v>377</v>
      </c>
      <c r="B163" s="9" t="s">
        <v>378</v>
      </c>
      <c r="C163" s="10">
        <v>4.26553450218833</v>
      </c>
      <c r="D163" s="10">
        <v>3.15763817584036</v>
      </c>
      <c r="E163" s="10">
        <f>(C163)/(E2+100)*100</f>
        <v>4.24928100235433</v>
      </c>
      <c r="F163" s="10">
        <f>(D163)/(F2+100)*100</f>
        <v>3.19461585435452</v>
      </c>
      <c r="G163" s="9">
        <f>RANK(E163,E7:E399,0)</f>
        <v>225</v>
      </c>
      <c r="H163" s="9">
        <f>RANK(F163,F7:F399,0)</f>
        <v>132</v>
      </c>
    </row>
    <row r="164" ht="23.2" customHeight="1" spans="1:8">
      <c r="A164" s="9" t="s">
        <v>379</v>
      </c>
      <c r="B164" s="9" t="s">
        <v>380</v>
      </c>
      <c r="C164" s="10">
        <v>33.6380116828182</v>
      </c>
      <c r="D164" s="10">
        <v>2.73249992257744</v>
      </c>
      <c r="E164" s="10">
        <f>(C164)/(E2+100)*100</f>
        <v>33.5098365579839</v>
      </c>
      <c r="F164" s="10">
        <f>(D164)/(F2+100)*100</f>
        <v>2.76449899848491</v>
      </c>
      <c r="G164" s="9">
        <f>RANK(E164,E7:E399,0)</f>
        <v>44</v>
      </c>
      <c r="H164" s="9">
        <f>RANK(F164,F7:F399,0)</f>
        <v>143</v>
      </c>
    </row>
    <row r="165" ht="23.2" customHeight="1" spans="1:8">
      <c r="A165" s="9" t="s">
        <v>381</v>
      </c>
      <c r="B165" s="9" t="s">
        <v>382</v>
      </c>
      <c r="C165" s="10">
        <v>15.4912996681317</v>
      </c>
      <c r="D165" s="10">
        <v>-0.453557105352165</v>
      </c>
      <c r="E165" s="10">
        <f>(C165)/(E2+100)*100</f>
        <v>15.4322712306743</v>
      </c>
      <c r="F165" s="10">
        <f>(D165)/(F2+100)*100</f>
        <v>-0.458868508336156</v>
      </c>
      <c r="G165" s="9">
        <f>RANK(E165,E7:E399,0)</f>
        <v>113</v>
      </c>
      <c r="H165" s="9">
        <f>RANK(F165,F7:F399,0)</f>
        <v>290</v>
      </c>
    </row>
    <row r="166" ht="23.2" customHeight="1" spans="1:8">
      <c r="A166" s="9" t="s">
        <v>383</v>
      </c>
      <c r="B166" s="9" t="s">
        <v>384</v>
      </c>
      <c r="C166" s="10">
        <v>-0.792001980004946</v>
      </c>
      <c r="D166" s="10">
        <v>-0.598167922869405</v>
      </c>
      <c r="E166" s="10">
        <f>(C166)/(E2+100)*100</f>
        <v>-0.788984115762156</v>
      </c>
      <c r="F166" s="10">
        <f>(D166)/(F2+100)*100</f>
        <v>-0.605172798006329</v>
      </c>
      <c r="G166" s="9">
        <f>RANK(E166,E7:E399,0)</f>
        <v>285</v>
      </c>
      <c r="H166" s="9">
        <f>RANK(F166,F7:F399,0)</f>
        <v>300</v>
      </c>
    </row>
    <row r="167" ht="23.2" customHeight="1" spans="1:8">
      <c r="A167" s="9" t="s">
        <v>385</v>
      </c>
      <c r="B167" s="9" t="s">
        <v>386</v>
      </c>
      <c r="C167" s="10">
        <v>15.3152985882892</v>
      </c>
      <c r="D167" s="10">
        <v>1.32142060872355</v>
      </c>
      <c r="E167" s="10">
        <f>(C167)/(E2+100)*100</f>
        <v>15.2569407897683</v>
      </c>
      <c r="F167" s="10">
        <f>(D167)/(F2+100)*100</f>
        <v>1.33689517032</v>
      </c>
      <c r="G167" s="9">
        <f>RANK(E167,E7:E399,0)</f>
        <v>116</v>
      </c>
      <c r="H167" s="9">
        <f>RANK(F167,F7:F399,0)</f>
        <v>206</v>
      </c>
    </row>
    <row r="168" ht="23.2" customHeight="1" spans="1:8">
      <c r="A168" s="9" t="s">
        <v>387</v>
      </c>
      <c r="B168" s="9" t="s">
        <v>388</v>
      </c>
      <c r="C168" s="10">
        <v>3.50675361524065</v>
      </c>
      <c r="D168" s="10">
        <v>2.02049281458939</v>
      </c>
      <c r="E168" s="10">
        <f>(C168)/(E2+100)*100</f>
        <v>3.4933913931618</v>
      </c>
      <c r="F168" s="10">
        <f>(D168)/(F2+100)*100</f>
        <v>2.04415389593483</v>
      </c>
      <c r="G168" s="9">
        <f>RANK(E168,E7:E399,0)</f>
        <v>232</v>
      </c>
      <c r="H168" s="9">
        <f>RANK(F168,F7:F399,0)</f>
        <v>172</v>
      </c>
    </row>
    <row r="169" ht="23.2" customHeight="1" spans="1:8">
      <c r="A169" s="9" t="s">
        <v>389</v>
      </c>
      <c r="B169" s="9" t="s">
        <v>390</v>
      </c>
      <c r="C169" s="10">
        <v>96.9599682730032</v>
      </c>
      <c r="D169" s="10">
        <v>-8.8399118062885</v>
      </c>
      <c r="E169" s="10">
        <f>(C169)/(E2+100)*100</f>
        <v>96.5905095738831</v>
      </c>
      <c r="F169" s="10">
        <f>(D169)/(F2+100)*100</f>
        <v>-8.94343203205959</v>
      </c>
      <c r="G169" s="9">
        <f>RANK(E169,E7:E399,0)</f>
        <v>4</v>
      </c>
      <c r="H169" s="9">
        <f>RANK(F169,F7:F399,0)</f>
        <v>359</v>
      </c>
    </row>
    <row r="170" ht="23.2" customHeight="1" spans="1:8">
      <c r="A170" s="9" t="s">
        <v>391</v>
      </c>
      <c r="B170" s="9" t="s">
        <v>392</v>
      </c>
      <c r="C170" s="10">
        <v>-7.57429153088158</v>
      </c>
      <c r="D170" s="10">
        <v>0.481359925944629</v>
      </c>
      <c r="E170" s="10">
        <f>(C170)/(E2+100)*100</f>
        <v>-7.54543026013656</v>
      </c>
      <c r="F170" s="10">
        <f>(D170)/(F2+100)*100</f>
        <v>0.486996915238515</v>
      </c>
      <c r="G170" s="9">
        <f>RANK(E170,E7:E399,0)</f>
        <v>336</v>
      </c>
      <c r="H170" s="9">
        <f>RANK(F170,F7:F399,0)</f>
        <v>244</v>
      </c>
    </row>
    <row r="171" ht="23.2" customHeight="1" spans="1:8">
      <c r="A171" s="9" t="s">
        <v>393</v>
      </c>
      <c r="B171" s="9" t="s">
        <v>394</v>
      </c>
      <c r="C171" s="10">
        <v>4.51431349726696</v>
      </c>
      <c r="D171" s="10">
        <v>2.31789989903361</v>
      </c>
      <c r="E171" s="10">
        <f>(C171)/(E2+100)*100</f>
        <v>4.49711204369981</v>
      </c>
      <c r="F171" s="10">
        <f>(D171)/(F2+100)*100</f>
        <v>2.34504378079633</v>
      </c>
      <c r="G171" s="9">
        <f>RANK(E171,E7:E399,0)</f>
        <v>223</v>
      </c>
      <c r="H171" s="9">
        <f>RANK(F171,F7:F399,0)</f>
        <v>154</v>
      </c>
    </row>
    <row r="172" ht="23.2" customHeight="1" spans="1:8">
      <c r="A172" s="9" t="s">
        <v>395</v>
      </c>
      <c r="B172" s="9" t="s">
        <v>396</v>
      </c>
      <c r="C172" s="10">
        <v>42.7379952074192</v>
      </c>
      <c r="D172" s="10">
        <v>-2.2609585100262</v>
      </c>
      <c r="E172" s="10">
        <f>(C172)/(E2+100)*100</f>
        <v>42.5751452767357</v>
      </c>
      <c r="F172" s="10">
        <f>(D172)/(F2+100)*100</f>
        <v>-2.28743557682798</v>
      </c>
      <c r="G172" s="9">
        <f>RANK(E172,E7:E399,0)</f>
        <v>26</v>
      </c>
      <c r="H172" s="9">
        <f>RANK(F172,F7:F399,0)</f>
        <v>337</v>
      </c>
    </row>
    <row r="173" ht="23.2" customHeight="1" spans="1:8">
      <c r="A173" s="9" t="s">
        <v>397</v>
      </c>
      <c r="B173" s="9" t="s">
        <v>398</v>
      </c>
      <c r="C173" s="10">
        <v>-0.626282851278407</v>
      </c>
      <c r="D173" s="10">
        <v>4.12513352078134</v>
      </c>
      <c r="E173" s="10">
        <f>(C173)/(E2+100)*100</f>
        <v>-0.623896447367227</v>
      </c>
      <c r="F173" s="10">
        <f>(D173)/(F2+100)*100</f>
        <v>4.17344110153156</v>
      </c>
      <c r="G173" s="9">
        <f>RANK(E173,E7:E399,0)</f>
        <v>281</v>
      </c>
      <c r="H173" s="9">
        <f>RANK(F173,F7:F399,0)</f>
        <v>80</v>
      </c>
    </row>
    <row r="174" ht="23.2" customHeight="1" spans="1:8">
      <c r="A174" s="9" t="s">
        <v>399</v>
      </c>
      <c r="B174" s="9" t="s">
        <v>400</v>
      </c>
      <c r="C174" s="10">
        <v>6.28779693993283</v>
      </c>
      <c r="D174" s="10">
        <v>0.0573943795709632</v>
      </c>
      <c r="E174" s="10">
        <f>(C174)/(E2+100)*100</f>
        <v>6.26383776049893</v>
      </c>
      <c r="F174" s="10">
        <f>(D174)/(F2+100)*100</f>
        <v>0.0580664993003649</v>
      </c>
      <c r="G174" s="9">
        <f>RANK(E174,E7:E399,0)</f>
        <v>207</v>
      </c>
      <c r="H174" s="9">
        <f>RANK(F174,F7:F399,0)</f>
        <v>267</v>
      </c>
    </row>
    <row r="175" ht="23.2" customHeight="1" spans="1:8">
      <c r="A175" s="9" t="s">
        <v>401</v>
      </c>
      <c r="B175" s="9" t="s">
        <v>402</v>
      </c>
      <c r="C175" s="10">
        <v>5.18088591368751</v>
      </c>
      <c r="D175" s="10">
        <v>2.25919463830731</v>
      </c>
      <c r="E175" s="10">
        <f>(C175)/(E2+100)*100</f>
        <v>5.16114453583793</v>
      </c>
      <c r="F175" s="10">
        <f>(D175)/(F2+100)*100</f>
        <v>2.28565104920182</v>
      </c>
      <c r="G175" s="9">
        <f>RANK(E175,E7:E399,0)</f>
        <v>216</v>
      </c>
      <c r="H175" s="9">
        <f>RANK(F175,F7:F399,0)</f>
        <v>155</v>
      </c>
    </row>
    <row r="176" ht="23.2" customHeight="1" spans="1:8">
      <c r="A176" s="9" t="s">
        <v>403</v>
      </c>
      <c r="B176" s="9" t="s">
        <v>404</v>
      </c>
      <c r="C176" s="10">
        <v>4.50111363125525</v>
      </c>
      <c r="D176" s="10">
        <v>5.54406732789329</v>
      </c>
      <c r="E176" s="10">
        <f>(C176)/(E2+100)*100</f>
        <v>4.48396247478918</v>
      </c>
      <c r="F176" s="10">
        <f>(D176)/(F2+100)*100</f>
        <v>5.6089914033875</v>
      </c>
      <c r="G176" s="9">
        <f>RANK(E176,E7:E399,0)</f>
        <v>224</v>
      </c>
      <c r="H176" s="9">
        <f>RANK(F176,F7:F399,0)</f>
        <v>25</v>
      </c>
    </row>
    <row r="177" ht="23.2" customHeight="1" spans="1:8">
      <c r="A177" s="9" t="s">
        <v>405</v>
      </c>
      <c r="B177" s="9" t="s">
        <v>406</v>
      </c>
      <c r="C177" s="10">
        <v>30.6863729238305</v>
      </c>
      <c r="D177" s="10">
        <v>2.16102803270204</v>
      </c>
      <c r="E177" s="10">
        <f>(C177)/(E2+100)*100</f>
        <v>30.5694447974801</v>
      </c>
      <c r="F177" s="10">
        <f>(D177)/(F2+100)*100</f>
        <v>2.1863348586914</v>
      </c>
      <c r="G177" s="9">
        <f>RANK(E177,E7:E399,0)</f>
        <v>52</v>
      </c>
      <c r="H177" s="9">
        <f>RANK(F177,F7:F399,0)</f>
        <v>162</v>
      </c>
    </row>
    <row r="178" ht="23.2" customHeight="1" spans="1:8">
      <c r="A178" s="9" t="s">
        <v>407</v>
      </c>
      <c r="B178" s="9" t="s">
        <v>408</v>
      </c>
      <c r="C178" s="10">
        <v>11.5758809569335</v>
      </c>
      <c r="D178" s="10">
        <v>0.316012478700759</v>
      </c>
      <c r="E178" s="10">
        <f>(C178)/(E2+100)*100</f>
        <v>11.5317719293039</v>
      </c>
      <c r="F178" s="10">
        <f>(D178)/(F2+100)*100</f>
        <v>0.319713158510518</v>
      </c>
      <c r="G178" s="9">
        <f>RANK(E178,E7:E399,0)</f>
        <v>148</v>
      </c>
      <c r="H178" s="9">
        <f>RANK(F178,F7:F399,0)</f>
        <v>250</v>
      </c>
    </row>
    <row r="179" ht="23.2" customHeight="1" spans="1:8">
      <c r="A179" s="9" t="s">
        <v>409</v>
      </c>
      <c r="B179" s="9" t="s">
        <v>410</v>
      </c>
      <c r="C179" s="10">
        <v>50.5396417714044</v>
      </c>
      <c r="D179" s="10">
        <v>2.16621744486946</v>
      </c>
      <c r="E179" s="10">
        <f>(C179)/(E2+100)*100</f>
        <v>50.3470642506456</v>
      </c>
      <c r="F179" s="10">
        <f>(D179)/(F2+100)*100</f>
        <v>2.19158504172746</v>
      </c>
      <c r="G179" s="9">
        <f>RANK(E179,E7:E399,0)</f>
        <v>15</v>
      </c>
      <c r="H179" s="9">
        <f>RANK(F179,F7:F399,0)</f>
        <v>161</v>
      </c>
    </row>
    <row r="180" ht="23.2" customHeight="1" spans="1:8">
      <c r="A180" s="9" t="s">
        <v>411</v>
      </c>
      <c r="B180" s="9" t="s">
        <v>412</v>
      </c>
      <c r="C180" s="10">
        <v>12.7334737686829</v>
      </c>
      <c r="D180" s="10">
        <v>3.52819794756527</v>
      </c>
      <c r="E180" s="10">
        <f>(C180)/(E2+100)*100</f>
        <v>12.6849538203202</v>
      </c>
      <c r="F180" s="10">
        <f>(D180)/(F2+100)*100</f>
        <v>3.56951508467033</v>
      </c>
      <c r="G180" s="9">
        <f>RANK(E180,E7:E399,0)</f>
        <v>137</v>
      </c>
      <c r="H180" s="9">
        <f>RANK(F180,F7:F399,0)</f>
        <v>113</v>
      </c>
    </row>
    <row r="181" ht="23.2" customHeight="1" spans="1:8">
      <c r="A181" s="9" t="s">
        <v>413</v>
      </c>
      <c r="B181" s="9" t="s">
        <v>414</v>
      </c>
      <c r="C181" s="10">
        <v>12.8790139887171</v>
      </c>
      <c r="D181" s="10">
        <v>0.85377795652859</v>
      </c>
      <c r="E181" s="10">
        <f>(C181)/(E2+100)*100</f>
        <v>12.8299394702434</v>
      </c>
      <c r="F181" s="10">
        <f>(D181)/(F2+100)*100</f>
        <v>0.863776165645942</v>
      </c>
      <c r="G181" s="9">
        <f>RANK(E181,E7:E399,0)</f>
        <v>135</v>
      </c>
      <c r="H181" s="9">
        <f>RANK(F181,F7:F399,0)</f>
        <v>226</v>
      </c>
    </row>
    <row r="182" ht="23.2" customHeight="1" spans="1:8">
      <c r="A182" s="9" t="s">
        <v>415</v>
      </c>
      <c r="B182" s="9" t="s">
        <v>416</v>
      </c>
      <c r="C182" s="10">
        <v>-12.3022464573334</v>
      </c>
      <c r="D182" s="10">
        <v>2.59958989112905</v>
      </c>
      <c r="E182" s="10">
        <f>(C182)/(E2+100)*100</f>
        <v>-12.2553696683519</v>
      </c>
      <c r="F182" s="10">
        <f>(D182)/(F2+100)*100</f>
        <v>2.63003251751934</v>
      </c>
      <c r="G182" s="9">
        <f>RANK(E182,E7:E399,0)</f>
        <v>351</v>
      </c>
      <c r="H182" s="9">
        <f>RANK(F182,F7:F399,0)</f>
        <v>147</v>
      </c>
    </row>
    <row r="183" ht="23.2" customHeight="1" spans="1:8">
      <c r="A183" s="9" t="s">
        <v>417</v>
      </c>
      <c r="B183" s="9" t="s">
        <v>418</v>
      </c>
      <c r="C183" s="10">
        <v>9.01069795578032</v>
      </c>
      <c r="D183" s="10">
        <v>0.231503520156334</v>
      </c>
      <c r="E183" s="10">
        <f>(C183)/(E2+100)*100</f>
        <v>8.97636336590574</v>
      </c>
      <c r="F183" s="10">
        <f>(D183)/(F2+100)*100</f>
        <v>0.234214553614421</v>
      </c>
      <c r="G183" s="9">
        <f>RANK(E183,E7:E399,0)</f>
        <v>175</v>
      </c>
      <c r="H183" s="9">
        <f>RANK(F183,F7:F399,0)</f>
        <v>255</v>
      </c>
    </row>
    <row r="184" ht="23.2" customHeight="1" spans="1:8">
      <c r="A184" s="9" t="s">
        <v>419</v>
      </c>
      <c r="B184" s="9" t="s">
        <v>420</v>
      </c>
      <c r="C184" s="10">
        <v>3.74327087593373</v>
      </c>
      <c r="D184" s="10">
        <v>2.65515959862906</v>
      </c>
      <c r="E184" s="10">
        <f>(C184)/(E2+100)*100</f>
        <v>3.72900742254251</v>
      </c>
      <c r="F184" s="10">
        <f>(D184)/(F2+100)*100</f>
        <v>2.68625297683594</v>
      </c>
      <c r="G184" s="9">
        <f>RANK(E184,E7:E399,0)</f>
        <v>228</v>
      </c>
      <c r="H184" s="9">
        <f>RANK(F184,F7:F399,0)</f>
        <v>145</v>
      </c>
    </row>
    <row r="185" ht="23.2" customHeight="1" spans="1:8">
      <c r="A185" s="9" t="s">
        <v>421</v>
      </c>
      <c r="B185" s="9" t="s">
        <v>422</v>
      </c>
      <c r="C185" s="10">
        <v>-0.955105284068334</v>
      </c>
      <c r="D185" s="10">
        <v>-2.04941220846168</v>
      </c>
      <c r="E185" s="10">
        <f>(C185)/(E2+100)*100</f>
        <v>-0.951465926897949</v>
      </c>
      <c r="F185" s="10">
        <f>(D185)/(F2+100)*100</f>
        <v>-2.07341195180381</v>
      </c>
      <c r="G185" s="9">
        <f>RANK(E185,E7:E399,0)</f>
        <v>289</v>
      </c>
      <c r="H185" s="9">
        <f>RANK(F185,F7:F399,0)</f>
        <v>331</v>
      </c>
    </row>
    <row r="186" ht="23.2" customHeight="1" spans="1:8">
      <c r="A186" s="9" t="s">
        <v>423</v>
      </c>
      <c r="B186" s="9" t="s">
        <v>424</v>
      </c>
      <c r="C186" s="10">
        <v>15.0892673389586</v>
      </c>
      <c r="D186" s="10">
        <v>3.85050634013289</v>
      </c>
      <c r="E186" s="10">
        <f>(C186)/(E2+100)*100</f>
        <v>15.031770815589</v>
      </c>
      <c r="F186" s="10">
        <f>(D186)/(F2+100)*100</f>
        <v>3.8955978856594</v>
      </c>
      <c r="G186" s="9">
        <f>RANK(E186,E7:E399,0)</f>
        <v>118</v>
      </c>
      <c r="H186" s="9">
        <f>RANK(F186,F7:F399,0)</f>
        <v>95</v>
      </c>
    </row>
    <row r="187" ht="23.2" customHeight="1" spans="1:8">
      <c r="A187" s="9" t="s">
        <v>425</v>
      </c>
      <c r="B187" s="9" t="s">
        <v>426</v>
      </c>
      <c r="C187" s="10">
        <v>10.8748181995167</v>
      </c>
      <c r="D187" s="10">
        <v>-0.467760506620617</v>
      </c>
      <c r="E187" s="10">
        <f>(C187)/(E2+100)*100</f>
        <v>10.8333805190314</v>
      </c>
      <c r="F187" s="10">
        <f>(D187)/(F2+100)*100</f>
        <v>-0.473238239239818</v>
      </c>
      <c r="G187" s="9">
        <f>RANK(E187,E7:E399,0)</f>
        <v>155</v>
      </c>
      <c r="H187" s="9">
        <f>RANK(F187,F7:F399,0)</f>
        <v>294</v>
      </c>
    </row>
    <row r="188" ht="23.2" customHeight="1" spans="1:8">
      <c r="A188" s="9" t="s">
        <v>427</v>
      </c>
      <c r="B188" s="9" t="s">
        <v>428</v>
      </c>
      <c r="C188" s="10">
        <v>13.6231456196029</v>
      </c>
      <c r="D188" s="10">
        <v>2.23396908038039</v>
      </c>
      <c r="E188" s="10">
        <f>(C188)/(E2+100)*100</f>
        <v>13.5712356432674</v>
      </c>
      <c r="F188" s="10">
        <f>(D188)/(F2+100)*100</f>
        <v>2.26013008612732</v>
      </c>
      <c r="G188" s="9">
        <f>RANK(E188,E7:E399,0)</f>
        <v>131</v>
      </c>
      <c r="H188" s="9">
        <f>RANK(F188,F7:F399,0)</f>
        <v>159</v>
      </c>
    </row>
    <row r="189" ht="23.2" customHeight="1" spans="1:8">
      <c r="A189" s="9" t="s">
        <v>429</v>
      </c>
      <c r="B189" s="9" t="s">
        <v>430</v>
      </c>
      <c r="C189" s="10">
        <v>10.7712716032388</v>
      </c>
      <c r="D189" s="10">
        <v>4.88062088986314</v>
      </c>
      <c r="E189" s="10">
        <f>(C189)/(E2+100)*100</f>
        <v>10.7302284793054</v>
      </c>
      <c r="F189" s="10">
        <f>(D189)/(F2+100)*100</f>
        <v>4.93777564293005</v>
      </c>
      <c r="G189" s="9">
        <f>RANK(E189,E7:E399,0)</f>
        <v>157</v>
      </c>
      <c r="H189" s="9">
        <f>RANK(F189,F7:F399,0)</f>
        <v>41</v>
      </c>
    </row>
    <row r="190" ht="23.2" customHeight="1" spans="1:8">
      <c r="A190" s="9" t="s">
        <v>431</v>
      </c>
      <c r="B190" s="9" t="s">
        <v>432</v>
      </c>
      <c r="C190" s="10">
        <v>10.4703782784665</v>
      </c>
      <c r="D190" s="10">
        <v>4.56862745098039</v>
      </c>
      <c r="E190" s="10">
        <f>(C190)/(E2+100)*100</f>
        <v>10.4304816860175</v>
      </c>
      <c r="F190" s="10">
        <f>(D190)/(F2+100)*100</f>
        <v>4.62212858940272</v>
      </c>
      <c r="G190" s="9">
        <f>RANK(E190,E7:E399,0)</f>
        <v>158</v>
      </c>
      <c r="H190" s="9">
        <f>RANK(F190,F7:F399,0)</f>
        <v>56</v>
      </c>
    </row>
    <row r="191" ht="23.2" customHeight="1" spans="1:8">
      <c r="A191" s="9" t="s">
        <v>433</v>
      </c>
      <c r="B191" s="9" t="s">
        <v>434</v>
      </c>
      <c r="C191" s="10">
        <v>-1.62112750489195</v>
      </c>
      <c r="D191" s="10">
        <v>0.607636353013346</v>
      </c>
      <c r="E191" s="10">
        <f>(C191)/(E2+100)*100</f>
        <v>-1.61495031991826</v>
      </c>
      <c r="F191" s="10">
        <f>(D191)/(F2+100)*100</f>
        <v>0.614752108671215</v>
      </c>
      <c r="G191" s="9">
        <f>RANK(E191,E7:E399,0)</f>
        <v>296</v>
      </c>
      <c r="H191" s="9">
        <f>RANK(F191,F7:F399,0)</f>
        <v>237</v>
      </c>
    </row>
    <row r="192" ht="23.2" customHeight="1" spans="1:8">
      <c r="A192" s="9" t="s">
        <v>435</v>
      </c>
      <c r="B192" s="9" t="s">
        <v>436</v>
      </c>
      <c r="C192" s="10">
        <v>4.54151343917243</v>
      </c>
      <c r="D192" s="10">
        <v>-0.613008669287984</v>
      </c>
      <c r="E192" s="10">
        <f>(C192)/(E2+100)*100</f>
        <v>4.52420834226327</v>
      </c>
      <c r="F192" s="10">
        <f>(D192)/(F2+100)*100</f>
        <v>-0.620187337722118</v>
      </c>
      <c r="G192" s="9">
        <f>RANK(E192,E7:E399,0)</f>
        <v>222</v>
      </c>
      <c r="H192" s="9">
        <f>RANK(F192,F7:F399,0)</f>
        <v>302</v>
      </c>
    </row>
    <row r="193" ht="23.2" customHeight="1" spans="1:8">
      <c r="A193" s="9" t="s">
        <v>437</v>
      </c>
      <c r="B193" s="9" t="s">
        <v>438</v>
      </c>
      <c r="C193" s="10">
        <v>2.39687121705932</v>
      </c>
      <c r="D193" s="10">
        <v>1.16190283438056</v>
      </c>
      <c r="E193" s="10">
        <f>(C193)/(E2+100)*100</f>
        <v>2.38773811875508</v>
      </c>
      <c r="F193" s="10">
        <f>(D193)/(F2+100)*100</f>
        <v>1.17550935516661</v>
      </c>
      <c r="G193" s="9">
        <f>RANK(E193,E7:E399,0)</f>
        <v>245</v>
      </c>
      <c r="H193" s="9">
        <f>RANK(F193,F7:F399,0)</f>
        <v>212</v>
      </c>
    </row>
    <row r="194" ht="23.2" customHeight="1" spans="1:8">
      <c r="A194" s="9" t="s">
        <v>439</v>
      </c>
      <c r="B194" s="9" t="s">
        <v>440</v>
      </c>
      <c r="C194" s="10">
        <v>2.8785468725948</v>
      </c>
      <c r="D194" s="10">
        <v>-0.645843312796282</v>
      </c>
      <c r="E194" s="10">
        <f>(C194)/(E2+100)*100</f>
        <v>2.86757838527114</v>
      </c>
      <c r="F194" s="10">
        <f>(D194)/(F2+100)*100</f>
        <v>-0.653406492952203</v>
      </c>
      <c r="G194" s="9">
        <f>RANK(E194,E7:E399,0)</f>
        <v>237</v>
      </c>
      <c r="H194" s="9">
        <f>RANK(F194,F7:F399,0)</f>
        <v>304</v>
      </c>
    </row>
    <row r="195" ht="23.2" customHeight="1" spans="1:8">
      <c r="A195" s="9" t="s">
        <v>441</v>
      </c>
      <c r="B195" s="9" t="s">
        <v>442</v>
      </c>
      <c r="C195" s="10">
        <v>19.666318762279</v>
      </c>
      <c r="D195" s="10">
        <v>6.55468846096023</v>
      </c>
      <c r="E195" s="10">
        <f>(C195)/(E2+100)*100</f>
        <v>19.5913817271725</v>
      </c>
      <c r="F195" s="10">
        <f>(D195)/(F2+100)*100</f>
        <v>6.63144746537191</v>
      </c>
      <c r="G195" s="9">
        <f>RANK(E195,E7:E399,0)</f>
        <v>90</v>
      </c>
      <c r="H195" s="9">
        <f>RANK(F195,F7:F399,0)</f>
        <v>9</v>
      </c>
    </row>
    <row r="196" ht="23.2" customHeight="1" spans="1:8">
      <c r="A196" s="9" t="s">
        <v>443</v>
      </c>
      <c r="B196" s="9" t="s">
        <v>444</v>
      </c>
      <c r="C196" s="10">
        <v>44.4330618160012</v>
      </c>
      <c r="D196" s="10">
        <v>3.52392664406133</v>
      </c>
      <c r="E196" s="10">
        <f>(C196)/(E2+100)*100</f>
        <v>44.2637529609257</v>
      </c>
      <c r="F196" s="10">
        <f>(D196)/(F2+100)*100</f>
        <v>3.5651937618548</v>
      </c>
      <c r="G196" s="9">
        <f>RANK(E196,E7:E399,0)</f>
        <v>23</v>
      </c>
      <c r="H196" s="9">
        <f>RANK(F196,F7:F399,0)</f>
        <v>114</v>
      </c>
    </row>
    <row r="197" ht="23.2" customHeight="1" spans="1:8">
      <c r="A197" s="9" t="s">
        <v>445</v>
      </c>
      <c r="B197" s="9" t="s">
        <v>446</v>
      </c>
      <c r="C197" s="10">
        <v>-1.0129188173166</v>
      </c>
      <c r="D197" s="10">
        <v>0.250796960219971</v>
      </c>
      <c r="E197" s="10">
        <f>(C197)/(E2+100)*100</f>
        <v>-1.00905916600662</v>
      </c>
      <c r="F197" s="10">
        <f>(D197)/(F2+100)*100</f>
        <v>0.253733930465105</v>
      </c>
      <c r="G197" s="9">
        <f>RANK(E197,E7:E399,0)</f>
        <v>290</v>
      </c>
      <c r="H197" s="9">
        <f>RANK(F197,F7:F399,0)</f>
        <v>254</v>
      </c>
    </row>
    <row r="198" ht="23.2" customHeight="1" spans="1:8">
      <c r="A198" s="9" t="s">
        <v>447</v>
      </c>
      <c r="B198" s="9" t="s">
        <v>448</v>
      </c>
      <c r="C198" s="10">
        <v>11.8614354975667</v>
      </c>
      <c r="D198" s="10">
        <v>3.79287850419785</v>
      </c>
      <c r="E198" s="10">
        <f>(C198)/(E2+100)*100</f>
        <v>11.8162383857413</v>
      </c>
      <c r="F198" s="10">
        <f>(D198)/(F2+100)*100</f>
        <v>3.83729519609263</v>
      </c>
      <c r="G198" s="9">
        <f>RANK(E198,E7:E399,0)</f>
        <v>146</v>
      </c>
      <c r="H198" s="9">
        <f>RANK(F198,F7:F399,0)</f>
        <v>97</v>
      </c>
    </row>
    <row r="199" ht="23.2" customHeight="1" spans="1:8">
      <c r="A199" s="9" t="s">
        <v>449</v>
      </c>
      <c r="B199" s="9" t="s">
        <v>450</v>
      </c>
      <c r="C199" s="10">
        <v>-0.142179132165653</v>
      </c>
      <c r="D199" s="10">
        <v>0.858201810771642</v>
      </c>
      <c r="E199" s="10">
        <f>(C199)/(E2+100)*100</f>
        <v>-0.141637369228354</v>
      </c>
      <c r="F199" s="10">
        <f>(D199)/(F2+100)*100</f>
        <v>0.868251825653582</v>
      </c>
      <c r="G199" s="9">
        <f>RANK(E199,E7:E399,0)</f>
        <v>274</v>
      </c>
      <c r="H199" s="9">
        <f>RANK(F199,F7:F399,0)</f>
        <v>225</v>
      </c>
    </row>
    <row r="200" ht="23.2" customHeight="1" spans="1:8">
      <c r="A200" s="9" t="s">
        <v>451</v>
      </c>
      <c r="B200" s="9" t="s">
        <v>452</v>
      </c>
      <c r="C200" s="10">
        <v>5.49907900632249</v>
      </c>
      <c r="D200" s="10">
        <v>3.73902231273068</v>
      </c>
      <c r="E200" s="10">
        <f>(C200)/(E2+100)*100</f>
        <v>5.47812517751848</v>
      </c>
      <c r="F200" s="10">
        <f>(D200)/(F2+100)*100</f>
        <v>3.78280831902338</v>
      </c>
      <c r="G200" s="9">
        <f>RANK(E200,E7:E399,0)</f>
        <v>212</v>
      </c>
      <c r="H200" s="9">
        <f>RANK(F200,F7:F399,0)</f>
        <v>103</v>
      </c>
    </row>
    <row r="201" ht="23.2" customHeight="1" spans="1:8">
      <c r="A201" s="9" t="s">
        <v>453</v>
      </c>
      <c r="B201" s="9" t="s">
        <v>454</v>
      </c>
      <c r="C201" s="10">
        <v>2.47816179263198</v>
      </c>
      <c r="D201" s="10">
        <v>7.79824658750416</v>
      </c>
      <c r="E201" s="10">
        <f>(C201)/(E2+100)*100</f>
        <v>2.46871894267624</v>
      </c>
      <c r="F201" s="10">
        <f>(D201)/(F2+100)*100</f>
        <v>7.88956834105184</v>
      </c>
      <c r="G201" s="9">
        <f>RANK(E201,E7:E399,0)</f>
        <v>243</v>
      </c>
      <c r="H201" s="9">
        <f>RANK(F201,F7:F399,0)</f>
        <v>4</v>
      </c>
    </row>
    <row r="202" ht="23.2" customHeight="1" spans="1:8">
      <c r="A202" s="9" t="s">
        <v>455</v>
      </c>
      <c r="B202" s="9" t="s">
        <v>456</v>
      </c>
      <c r="C202" s="10">
        <v>16.4381767816671</v>
      </c>
      <c r="D202" s="10">
        <v>4.63362751753791</v>
      </c>
      <c r="E202" s="10">
        <f>(C202)/(E2+100)*100</f>
        <v>16.3755403398671</v>
      </c>
      <c r="F202" s="10">
        <f>(D202)/(F2+100)*100</f>
        <v>4.68788984246444</v>
      </c>
      <c r="G202" s="9">
        <f>RANK(E202,E7:E399,0)</f>
        <v>104</v>
      </c>
      <c r="H202" s="9">
        <f>RANK(F202,F7:F399,0)</f>
        <v>54</v>
      </c>
    </row>
    <row r="203" ht="23.2" customHeight="1" spans="1:8">
      <c r="A203" s="9" t="s">
        <v>457</v>
      </c>
      <c r="B203" s="9" t="s">
        <v>458</v>
      </c>
      <c r="C203" s="10">
        <v>7.04206008583691</v>
      </c>
      <c r="D203" s="10">
        <v>0.131684599325508</v>
      </c>
      <c r="E203" s="10">
        <f>(C203)/(E2+100)*100</f>
        <v>7.01522684316181</v>
      </c>
      <c r="F203" s="10">
        <f>(D203)/(F2+100)*100</f>
        <v>0.133226698359013</v>
      </c>
      <c r="G203" s="9">
        <f>RANK(E203,E7:E399,0)</f>
        <v>194</v>
      </c>
      <c r="H203" s="9">
        <f>RANK(F203,F7:F399,0)</f>
        <v>263</v>
      </c>
    </row>
    <row r="204" ht="23.2" customHeight="1" spans="1:8">
      <c r="A204" s="9" t="s">
        <v>459</v>
      </c>
      <c r="B204" s="9" t="s">
        <v>460</v>
      </c>
      <c r="C204" s="10">
        <v>7.17083236823818</v>
      </c>
      <c r="D204" s="10">
        <v>1.71061440233411</v>
      </c>
      <c r="E204" s="10">
        <f>(C204)/(E2+100)*100</f>
        <v>7.14350844842296</v>
      </c>
      <c r="F204" s="10">
        <f>(D204)/(F2+100)*100</f>
        <v>1.73064663715923</v>
      </c>
      <c r="G204" s="9">
        <f>RANK(E204,E7:E399,0)</f>
        <v>192</v>
      </c>
      <c r="H204" s="9">
        <f>RANK(F204,F7:F399,0)</f>
        <v>191</v>
      </c>
    </row>
    <row r="205" ht="23.2" customHeight="1" spans="1:8">
      <c r="A205" s="9" t="s">
        <v>461</v>
      </c>
      <c r="B205" s="9" t="s">
        <v>462</v>
      </c>
      <c r="C205" s="10">
        <v>52.1127694126225</v>
      </c>
      <c r="D205" s="10">
        <v>-7.22053769961592</v>
      </c>
      <c r="E205" s="10">
        <f>(C205)/(E2+100)*100</f>
        <v>51.9141976067766</v>
      </c>
      <c r="F205" s="10">
        <f>(D205)/(F2+100)*100</f>
        <v>-7.30509416457083</v>
      </c>
      <c r="G205" s="9">
        <f>RANK(E205,E7:E399,0)</f>
        <v>14</v>
      </c>
      <c r="H205" s="9">
        <f>RANK(F205,F7:F399,0)</f>
        <v>356</v>
      </c>
    </row>
    <row r="206" ht="23.2" customHeight="1" spans="1:8">
      <c r="A206" s="9" t="s">
        <v>463</v>
      </c>
      <c r="B206" s="9" t="s">
        <v>464</v>
      </c>
      <c r="C206" s="10">
        <v>-2.86274722493402</v>
      </c>
      <c r="D206" s="10">
        <v>2.07840566906993</v>
      </c>
      <c r="E206" s="10">
        <f>(C206)/(E2+100)*100</f>
        <v>-2.85183894098475</v>
      </c>
      <c r="F206" s="10">
        <f>(D206)/(F2+100)*100</f>
        <v>2.10274494177093</v>
      </c>
      <c r="G206" s="9">
        <f>RANK(E206,E7:E399,0)</f>
        <v>309</v>
      </c>
      <c r="H206" s="9">
        <f>RANK(F206,F7:F399,0)</f>
        <v>168</v>
      </c>
    </row>
    <row r="207" ht="23.2" customHeight="1" spans="1:8">
      <c r="A207" s="9" t="s">
        <v>465</v>
      </c>
      <c r="B207" s="9" t="s">
        <v>466</v>
      </c>
      <c r="C207" s="10">
        <v>12.7547123321424</v>
      </c>
      <c r="D207" s="10">
        <v>1.53991235369168</v>
      </c>
      <c r="E207" s="10">
        <f>(C207)/(E2+100)*100</f>
        <v>12.7061114558239</v>
      </c>
      <c r="F207" s="10">
        <f>(D207)/(F2+100)*100</f>
        <v>1.55794557370735</v>
      </c>
      <c r="G207" s="9">
        <f>RANK(E207,E7:E399,0)</f>
        <v>136</v>
      </c>
      <c r="H207" s="9">
        <f>RANK(F207,F7:F399,0)</f>
        <v>199</v>
      </c>
    </row>
    <row r="208" ht="23.2" customHeight="1" spans="1:8">
      <c r="A208" s="9" t="s">
        <v>467</v>
      </c>
      <c r="B208" s="9" t="s">
        <v>468</v>
      </c>
      <c r="C208" s="10">
        <v>5.33375198254555</v>
      </c>
      <c r="D208" s="10">
        <v>3.78626220639214</v>
      </c>
      <c r="E208" s="10">
        <f>(C208)/(E2+100)*100</f>
        <v>5.3134281199866</v>
      </c>
      <c r="F208" s="10">
        <f>(D208)/(F2+100)*100</f>
        <v>3.83060141780322</v>
      </c>
      <c r="G208" s="9">
        <f>RANK(E208,E7:E399,0)</f>
        <v>214</v>
      </c>
      <c r="H208" s="9">
        <f>RANK(F208,F7:F399,0)</f>
        <v>101</v>
      </c>
    </row>
    <row r="209" ht="23.2" customHeight="1" spans="1:8">
      <c r="A209" s="9" t="s">
        <v>469</v>
      </c>
      <c r="B209" s="9" t="s">
        <v>470</v>
      </c>
      <c r="C209" s="10">
        <v>19.0193384449467</v>
      </c>
      <c r="D209" s="10">
        <v>2.56792198202327</v>
      </c>
      <c r="E209" s="10">
        <f>(C209)/(E2+100)*100</f>
        <v>18.9468666798961</v>
      </c>
      <c r="F209" s="10">
        <f>(D209)/(F2+100)*100</f>
        <v>2.59799375979287</v>
      </c>
      <c r="G209" s="9">
        <f>RANK(E209,E7:E399,0)</f>
        <v>92</v>
      </c>
      <c r="H209" s="9">
        <f>RANK(F209,F7:F399,0)</f>
        <v>148</v>
      </c>
    </row>
    <row r="210" ht="23.2" customHeight="1" spans="1:8">
      <c r="A210" s="9" t="s">
        <v>471</v>
      </c>
      <c r="B210" s="9" t="s">
        <v>472</v>
      </c>
      <c r="C210" s="10">
        <v>-15.8079618089092</v>
      </c>
      <c r="D210" s="10">
        <v>2.35019164251659</v>
      </c>
      <c r="E210" s="10">
        <f>(C210)/(E2+100)*100</f>
        <v>-15.7477267540749</v>
      </c>
      <c r="F210" s="10">
        <f>(D210)/(F2+100)*100</f>
        <v>2.37771367834341</v>
      </c>
      <c r="G210" s="9">
        <f>RANK(E210,E7:E399,0)</f>
        <v>354</v>
      </c>
      <c r="H210" s="9">
        <f>RANK(F210,F7:F399,0)</f>
        <v>152</v>
      </c>
    </row>
    <row r="211" ht="23.2" customHeight="1" spans="1:8">
      <c r="A211" s="9" t="s">
        <v>473</v>
      </c>
      <c r="B211" s="9" t="s">
        <v>474</v>
      </c>
      <c r="C211" s="10">
        <v>1.80075515538774</v>
      </c>
      <c r="D211" s="10">
        <v>2.32359492247475</v>
      </c>
      <c r="E211" s="10">
        <f>(C211)/(E2+100)*100</f>
        <v>1.79389351270166</v>
      </c>
      <c r="F211" s="10">
        <f>(D211)/(F2+100)*100</f>
        <v>2.35080549609202</v>
      </c>
      <c r="G211" s="9">
        <f>RANK(E211,E7:E399,0)</f>
        <v>255</v>
      </c>
      <c r="H211" s="9">
        <f>RANK(F211,F7:F399,0)</f>
        <v>153</v>
      </c>
    </row>
    <row r="212" ht="23.2" customHeight="1" spans="1:8">
      <c r="A212" s="9" t="s">
        <v>475</v>
      </c>
      <c r="B212" s="9" t="s">
        <v>476</v>
      </c>
      <c r="C212" s="10">
        <v>6.65954123160405</v>
      </c>
      <c r="D212" s="10">
        <v>-0.0475120385232751</v>
      </c>
      <c r="E212" s="10">
        <f>(C212)/(E2+100)*100</f>
        <v>6.63416554838149</v>
      </c>
      <c r="F212" s="10">
        <f>(D212)/(F2+100)*100</f>
        <v>-0.0480684306075575</v>
      </c>
      <c r="G212" s="9">
        <f>RANK(E212,E7:E399,0)</f>
        <v>199</v>
      </c>
      <c r="H212" s="9">
        <f>RANK(F212,F7:F399,0)</f>
        <v>268</v>
      </c>
    </row>
    <row r="213" ht="23.2" customHeight="1" spans="1:8">
      <c r="A213" s="9" t="s">
        <v>477</v>
      </c>
      <c r="B213" s="9" t="s">
        <v>478</v>
      </c>
      <c r="C213" s="10">
        <v>14.1036617788873</v>
      </c>
      <c r="D213" s="10">
        <v>3.42951441082282</v>
      </c>
      <c r="E213" s="10">
        <f>(C213)/(E2+100)*100</f>
        <v>14.049920831706</v>
      </c>
      <c r="F213" s="10">
        <f>(D213)/(F2+100)*100</f>
        <v>3.469675909475</v>
      </c>
      <c r="G213" s="9">
        <f>RANK(E213,E7:E399,0)</f>
        <v>125</v>
      </c>
      <c r="H213" s="9">
        <f>RANK(F213,F7:F399,0)</f>
        <v>118</v>
      </c>
    </row>
    <row r="214" ht="23.2" customHeight="1" spans="1:8">
      <c r="A214" s="9" t="s">
        <v>479</v>
      </c>
      <c r="B214" s="9" t="s">
        <v>480</v>
      </c>
      <c r="C214" s="10">
        <v>2393.42319434791</v>
      </c>
      <c r="D214" s="10">
        <v>7.32545104752094</v>
      </c>
      <c r="E214" s="10">
        <f>(C214)/(E2+100)*100</f>
        <v>2384.30323447604</v>
      </c>
      <c r="F214" s="10">
        <f>(D214)/(F2+100)*100</f>
        <v>7.41123610544143</v>
      </c>
      <c r="G214" s="9">
        <f>RANK(E214,E7:E399,0)</f>
        <v>2</v>
      </c>
      <c r="H214" s="9">
        <f>RANK(F214,F7:F399,0)</f>
        <v>5</v>
      </c>
    </row>
    <row r="215" ht="23.2" customHeight="1" spans="1:8">
      <c r="A215" s="9" t="s">
        <v>481</v>
      </c>
      <c r="B215" s="9" t="s">
        <v>482</v>
      </c>
      <c r="C215" s="10">
        <v>3892.11618257261</v>
      </c>
      <c r="D215" s="10">
        <v>18.9010826041821</v>
      </c>
      <c r="E215" s="10">
        <f>(C215)/(E2+100)*100</f>
        <v>3877.2855652854</v>
      </c>
      <c r="F215" s="10">
        <f>(D215)/(F2+100)*100</f>
        <v>19.1224246697343</v>
      </c>
      <c r="G215" s="9">
        <f>RANK(E215,E7:E399,0)</f>
        <v>1</v>
      </c>
      <c r="H215" s="9">
        <f>RANK(F215,F7:F399,0)</f>
        <v>1</v>
      </c>
    </row>
    <row r="216" ht="23.2" customHeight="1" spans="1:8">
      <c r="A216" s="9" t="s">
        <v>483</v>
      </c>
      <c r="B216" s="9" t="s">
        <v>484</v>
      </c>
      <c r="C216" s="10">
        <v>-70.7624078784321</v>
      </c>
      <c r="D216" s="10">
        <v>0.223563603845297</v>
      </c>
      <c r="E216" s="10">
        <f>(C216)/(E2+100)*100</f>
        <v>-70.4927730216244</v>
      </c>
      <c r="F216" s="10">
        <f>(D216)/(F2+100)*100</f>
        <v>0.226181656519511</v>
      </c>
      <c r="G216" s="9">
        <f>RANK(E216,E7:E399,0)</f>
        <v>360</v>
      </c>
      <c r="H216" s="9">
        <f>RANK(F216,F7:F399,0)</f>
        <v>257</v>
      </c>
    </row>
    <row r="217" ht="23.2" customHeight="1" spans="1:8">
      <c r="A217" s="9" t="s">
        <v>485</v>
      </c>
      <c r="B217" s="9" t="s">
        <v>486</v>
      </c>
      <c r="C217" s="10">
        <v>18.2669885038661</v>
      </c>
      <c r="D217" s="10">
        <v>0.663942798774263</v>
      </c>
      <c r="E217" s="10">
        <f>(C217)/(E2+100)*100</f>
        <v>18.197383511933</v>
      </c>
      <c r="F217" s="10">
        <f>(D217)/(F2+100)*100</f>
        <v>0.671717933858677</v>
      </c>
      <c r="G217" s="9">
        <f>RANK(E217,E7:E399,0)</f>
        <v>94</v>
      </c>
      <c r="H217" s="9">
        <f>RANK(F217,F7:F399,0)</f>
        <v>233</v>
      </c>
    </row>
    <row r="218" ht="23.2" customHeight="1" spans="1:8">
      <c r="A218" s="9" t="s">
        <v>487</v>
      </c>
      <c r="B218" s="9" t="s">
        <v>488</v>
      </c>
      <c r="C218" s="10">
        <v>6.69505831798649</v>
      </c>
      <c r="D218" s="10">
        <v>-0.207415275524988</v>
      </c>
      <c r="E218" s="10">
        <f>(C218)/(E2+100)*100</f>
        <v>6.66954729956566</v>
      </c>
      <c r="F218" s="10">
        <f>(D218)/(F2+100)*100</f>
        <v>-0.20984422239926</v>
      </c>
      <c r="G218" s="9">
        <f>RANK(E218,E7:E399,0)</f>
        <v>198</v>
      </c>
      <c r="H218" s="9">
        <f>RANK(F218,F7:F399,0)</f>
        <v>281</v>
      </c>
    </row>
    <row r="219" ht="23.2" customHeight="1" spans="1:8">
      <c r="A219" s="9" t="s">
        <v>489</v>
      </c>
      <c r="B219" s="9" t="s">
        <v>490</v>
      </c>
      <c r="C219" s="10">
        <v>-8.42910811186866</v>
      </c>
      <c r="D219" s="10">
        <v>-2.43425148990422</v>
      </c>
      <c r="E219" s="10">
        <f>(C219)/(E2+100)*100</f>
        <v>-8.39698962654711</v>
      </c>
      <c r="F219" s="10">
        <f>(D219)/(F2+100)*100</f>
        <v>-2.46275791274424</v>
      </c>
      <c r="G219" s="9">
        <f>RANK(E219,E7:E399,0)</f>
        <v>345</v>
      </c>
      <c r="H219" s="9">
        <f>RANK(F219,F7:F399,0)</f>
        <v>338</v>
      </c>
    </row>
    <row r="220" ht="23.2" customHeight="1" spans="1:8">
      <c r="A220" s="9" t="s">
        <v>491</v>
      </c>
      <c r="B220" s="9" t="s">
        <v>492</v>
      </c>
      <c r="C220" s="10">
        <v>15.8170831956203</v>
      </c>
      <c r="D220" s="10">
        <v>2.11991690702854</v>
      </c>
      <c r="E220" s="10">
        <f>(C220)/(E2+100)*100</f>
        <v>15.7568133844249</v>
      </c>
      <c r="F220" s="10">
        <f>(D220)/(F2+100)*100</f>
        <v>2.1447422991411</v>
      </c>
      <c r="G220" s="9">
        <f>RANK(E220,E7:E399,0)</f>
        <v>109</v>
      </c>
      <c r="H220" s="9">
        <f>RANK(F220,F7:F399,0)</f>
        <v>165</v>
      </c>
    </row>
    <row r="221" ht="23.2" customHeight="1" spans="1:8">
      <c r="A221" s="9" t="s">
        <v>493</v>
      </c>
      <c r="B221" s="9" t="s">
        <v>494</v>
      </c>
      <c r="C221" s="10">
        <v>2.04203365738507</v>
      </c>
      <c r="D221" s="10">
        <v>1.66270483512037</v>
      </c>
      <c r="E221" s="10">
        <f>(C221)/(E2+100)*100</f>
        <v>2.03425264103312</v>
      </c>
      <c r="F221" s="10">
        <f>(D221)/(F2+100)*100</f>
        <v>1.68217602258175</v>
      </c>
      <c r="G221" s="9">
        <f>RANK(E221,E7:E399,0)</f>
        <v>249</v>
      </c>
      <c r="H221" s="9">
        <f>RANK(F221,F7:F399,0)</f>
        <v>192</v>
      </c>
    </row>
    <row r="222" ht="23.2" customHeight="1" spans="1:8">
      <c r="A222" s="9" t="s">
        <v>495</v>
      </c>
      <c r="B222" s="9" t="s">
        <v>496</v>
      </c>
      <c r="C222" s="10">
        <v>2.71667804084203</v>
      </c>
      <c r="D222" s="10">
        <v>3.71715190628271</v>
      </c>
      <c r="E222" s="10">
        <f>(C222)/(E2+100)*100</f>
        <v>2.70632634258166</v>
      </c>
      <c r="F222" s="10">
        <f>(D222)/(F2+100)*100</f>
        <v>3.76068179809567</v>
      </c>
      <c r="G222" s="9">
        <f>RANK(E222,E7:E399,0)</f>
        <v>240</v>
      </c>
      <c r="H222" s="9">
        <f>RANK(F222,F7:F399,0)</f>
        <v>105</v>
      </c>
    </row>
    <row r="223" ht="23.2" customHeight="1" spans="1:8">
      <c r="A223" s="9" t="s">
        <v>497</v>
      </c>
      <c r="B223" s="9" t="s">
        <v>498</v>
      </c>
      <c r="C223" s="10">
        <v>9.75525803541756</v>
      </c>
      <c r="D223" s="10">
        <v>0.648707482993201</v>
      </c>
      <c r="E223" s="10">
        <f>(C223)/(E2+100)*100</f>
        <v>9.71808635510927</v>
      </c>
      <c r="F223" s="10">
        <f>(D223)/(F2+100)*100</f>
        <v>0.656304204156311</v>
      </c>
      <c r="G223" s="9">
        <f>RANK(E223,E7:E399,0)</f>
        <v>166</v>
      </c>
      <c r="H223" s="9">
        <f>RANK(F223,F7:F399,0)</f>
        <v>235</v>
      </c>
    </row>
    <row r="224" ht="23.2" customHeight="1" spans="1:8">
      <c r="A224" s="9" t="s">
        <v>499</v>
      </c>
      <c r="B224" s="9" t="s">
        <v>500</v>
      </c>
      <c r="C224" s="10">
        <v>15.9957949029625</v>
      </c>
      <c r="D224" s="10">
        <v>3.69530102790014</v>
      </c>
      <c r="E224" s="10">
        <f>(C224)/(E2+100)*100</f>
        <v>15.9348441241874</v>
      </c>
      <c r="F224" s="10">
        <f>(D224)/(F2+100)*100</f>
        <v>3.73857503391774</v>
      </c>
      <c r="G224" s="9">
        <f>RANK(E224,E7:E399,0)</f>
        <v>108</v>
      </c>
      <c r="H224" s="9">
        <f>RANK(F224,F7:F399,0)</f>
        <v>108</v>
      </c>
    </row>
    <row r="225" ht="23.2" customHeight="1" spans="1:8">
      <c r="A225" s="9" t="s">
        <v>501</v>
      </c>
      <c r="B225" s="9" t="s">
        <v>502</v>
      </c>
      <c r="C225" s="10">
        <v>6.53368773473211</v>
      </c>
      <c r="D225" s="10">
        <v>4.96179962765259</v>
      </c>
      <c r="E225" s="10">
        <f>(C225)/(E2+100)*100</f>
        <v>6.50879160683597</v>
      </c>
      <c r="F225" s="10">
        <f>(D225)/(F2+100)*100</f>
        <v>5.01990502835581</v>
      </c>
      <c r="G225" s="9">
        <f>RANK(E225,E7:E399,0)</f>
        <v>202</v>
      </c>
      <c r="H225" s="9">
        <f>RANK(F225,F7:F399,0)</f>
        <v>38</v>
      </c>
    </row>
    <row r="226" ht="23.2" customHeight="1" spans="1:8">
      <c r="A226" s="9" t="s">
        <v>503</v>
      </c>
      <c r="B226" s="9" t="s">
        <v>504</v>
      </c>
      <c r="C226" s="10">
        <v>3.12389281115786</v>
      </c>
      <c r="D226" s="10">
        <v>2.87054117890453</v>
      </c>
      <c r="E226" s="10">
        <f>(C226)/(E2+100)*100</f>
        <v>3.11198945150585</v>
      </c>
      <c r="F226" s="10">
        <f>(D226)/(F2+100)*100</f>
        <v>2.90415679379269</v>
      </c>
      <c r="G226" s="9">
        <f>RANK(E226,E7:E399,0)</f>
        <v>234</v>
      </c>
      <c r="H226" s="9">
        <f>RANK(F226,F7:F399,0)</f>
        <v>138</v>
      </c>
    </row>
    <row r="227" ht="23.2" customHeight="1" spans="1:8">
      <c r="A227" s="9" t="s">
        <v>505</v>
      </c>
      <c r="B227" s="9" t="s">
        <v>506</v>
      </c>
      <c r="C227" s="10">
        <v>22.6545611759619</v>
      </c>
      <c r="D227" s="10">
        <v>1.72792898847822</v>
      </c>
      <c r="E227" s="10">
        <f>(C227)/(E2+100)*100</f>
        <v>22.5682376668861</v>
      </c>
      <c r="F227" s="10">
        <f>(D227)/(F2+100)*100</f>
        <v>1.74816398662338</v>
      </c>
      <c r="G227" s="9">
        <f>RANK(E227,E7:E399,0)</f>
        <v>78</v>
      </c>
      <c r="H227" s="9">
        <f>RANK(F227,F7:F399,0)</f>
        <v>190</v>
      </c>
    </row>
    <row r="228" ht="23.2" customHeight="1" spans="1:8">
      <c r="A228" s="9" t="s">
        <v>507</v>
      </c>
      <c r="B228" s="9" t="s">
        <v>508</v>
      </c>
      <c r="C228" s="10">
        <v>-3.34136138927621</v>
      </c>
      <c r="D228" s="10">
        <v>2.07075642175431</v>
      </c>
      <c r="E228" s="10">
        <f>(C228)/(E2+100)*100</f>
        <v>-3.32862938189048</v>
      </c>
      <c r="F228" s="10">
        <f>(D228)/(F2+100)*100</f>
        <v>2.09500611756513</v>
      </c>
      <c r="G228" s="9">
        <f>RANK(E228,E7:E399,0)</f>
        <v>314</v>
      </c>
      <c r="H228" s="9">
        <f>RANK(F228,F7:F399,0)</f>
        <v>170</v>
      </c>
    </row>
    <row r="229" ht="23.2" customHeight="1" spans="1:8">
      <c r="A229" s="9" t="s">
        <v>509</v>
      </c>
      <c r="B229" s="9" t="s">
        <v>510</v>
      </c>
      <c r="C229" s="10">
        <v>7.08768063542348</v>
      </c>
      <c r="D229" s="10">
        <v>1.75817463953057</v>
      </c>
      <c r="E229" s="10">
        <f>(C229)/(E2+100)*100</f>
        <v>7.06067355906008</v>
      </c>
      <c r="F229" s="10">
        <f>(D229)/(F2+100)*100</f>
        <v>1.77876383087293</v>
      </c>
      <c r="G229" s="9">
        <f>RANK(E229,E7:E399,0)</f>
        <v>193</v>
      </c>
      <c r="H229" s="9">
        <f>RANK(F229,F7:F399,0)</f>
        <v>187</v>
      </c>
    </row>
    <row r="230" ht="23.2" customHeight="1" spans="1:8">
      <c r="A230" s="9" t="s">
        <v>511</v>
      </c>
      <c r="B230" s="9" t="s">
        <v>512</v>
      </c>
      <c r="C230" s="10">
        <v>-1.34223674096849</v>
      </c>
      <c r="D230" s="10">
        <v>4.28163750291976</v>
      </c>
      <c r="E230" s="10">
        <f>(C230)/(E2+100)*100</f>
        <v>-1.33712224836848</v>
      </c>
      <c r="F230" s="10">
        <f>(D230)/(F2+100)*100</f>
        <v>4.33177783131725</v>
      </c>
      <c r="G230" s="9">
        <f>RANK(E230,E7:E399,0)</f>
        <v>294</v>
      </c>
      <c r="H230" s="9">
        <f>RANK(F230,F7:F399,0)</f>
        <v>71</v>
      </c>
    </row>
    <row r="231" ht="23.2" customHeight="1" spans="1:8">
      <c r="A231" s="9" t="s">
        <v>513</v>
      </c>
      <c r="B231" s="9" t="s">
        <v>514</v>
      </c>
      <c r="C231" s="10">
        <v>21.6982199000249</v>
      </c>
      <c r="D231" s="10">
        <v>5.04131545681278</v>
      </c>
      <c r="E231" s="10">
        <f>(C231)/(E2+100)*100</f>
        <v>21.6155404577739</v>
      </c>
      <c r="F231" s="10">
        <f>(D231)/(F2+100)*100</f>
        <v>5.1003520315783</v>
      </c>
      <c r="G231" s="9">
        <f>RANK(E231,E7:E399,0)</f>
        <v>82</v>
      </c>
      <c r="H231" s="9">
        <f>RANK(F231,F7:F399,0)</f>
        <v>35</v>
      </c>
    </row>
    <row r="232" ht="23.2" customHeight="1" spans="1:8">
      <c r="A232" s="9" t="s">
        <v>515</v>
      </c>
      <c r="B232" s="9" t="s">
        <v>516</v>
      </c>
      <c r="C232" s="10">
        <v>-8.28706765812171</v>
      </c>
      <c r="D232" s="10">
        <v>3.51237020894756</v>
      </c>
      <c r="E232" s="10">
        <f>(C232)/(E2+100)*100</f>
        <v>-8.25549040731374</v>
      </c>
      <c r="F232" s="10">
        <f>(D232)/(F2+100)*100</f>
        <v>3.5535019945343</v>
      </c>
      <c r="G232" s="9">
        <f>RANK(E232,E7:E399,0)</f>
        <v>343</v>
      </c>
      <c r="H232" s="9">
        <f>RANK(F232,F7:F399,0)</f>
        <v>115</v>
      </c>
    </row>
    <row r="233" ht="23.2" customHeight="1" spans="1:8">
      <c r="A233" s="9" t="s">
        <v>517</v>
      </c>
      <c r="B233" s="9" t="s">
        <v>518</v>
      </c>
      <c r="C233" s="10">
        <v>18.9647914446166</v>
      </c>
      <c r="D233" s="10">
        <v>4.18715927364005</v>
      </c>
      <c r="E233" s="10">
        <f>(C233)/(E2+100)*100</f>
        <v>18.8925275268265</v>
      </c>
      <c r="F233" s="10">
        <f>(D233)/(F2+100)*100</f>
        <v>4.23619321004633</v>
      </c>
      <c r="G233" s="9">
        <f>RANK(E233,E7:E399,0)</f>
        <v>93</v>
      </c>
      <c r="H233" s="9">
        <f>RANK(F233,F7:F399,0)</f>
        <v>75</v>
      </c>
    </row>
    <row r="234" ht="23.2" customHeight="1" spans="1:8">
      <c r="A234" s="9" t="s">
        <v>519</v>
      </c>
      <c r="B234" s="9" t="s">
        <v>520</v>
      </c>
      <c r="C234" s="10">
        <v>21.8558729650265</v>
      </c>
      <c r="D234" s="10">
        <v>-1.83676478720069</v>
      </c>
      <c r="E234" s="10">
        <f>(C234)/(E2+100)*100</f>
        <v>21.7725927975758</v>
      </c>
      <c r="F234" s="10">
        <f>(D234)/(F2+100)*100</f>
        <v>-1.85827431236633</v>
      </c>
      <c r="G234" s="9">
        <f>RANK(E234,E7:E399,0)</f>
        <v>81</v>
      </c>
      <c r="H234" s="9">
        <f>RANK(F234,F7:F399,0)</f>
        <v>328</v>
      </c>
    </row>
    <row r="235" ht="23.2" customHeight="1" spans="1:8">
      <c r="A235" s="9" t="s">
        <v>521</v>
      </c>
      <c r="B235" s="9" t="s">
        <v>522</v>
      </c>
      <c r="C235" s="10">
        <v>9.55421674669447</v>
      </c>
      <c r="D235" s="10">
        <v>4.91412992348972</v>
      </c>
      <c r="E235" s="10">
        <f>(C235)/(E2+100)*100</f>
        <v>9.51781111916367</v>
      </c>
      <c r="F235" s="10">
        <f>(D235)/(F2+100)*100</f>
        <v>4.97167708575736</v>
      </c>
      <c r="G235" s="9">
        <f>RANK(E235,E7:E399,0)</f>
        <v>171</v>
      </c>
      <c r="H235" s="9">
        <f>RANK(F235,F7:F399,0)</f>
        <v>39</v>
      </c>
    </row>
    <row r="236" ht="23.2" customHeight="1" spans="1:8">
      <c r="A236" s="9" t="s">
        <v>523</v>
      </c>
      <c r="B236" s="9" t="s">
        <v>524</v>
      </c>
      <c r="C236" s="10">
        <v>6.45247300359951</v>
      </c>
      <c r="D236" s="10">
        <v>2.25380970674863</v>
      </c>
      <c r="E236" s="10">
        <f>(C236)/(E2+100)*100</f>
        <v>6.4278863383553</v>
      </c>
      <c r="F236" s="10">
        <f>(D236)/(F2+100)*100</f>
        <v>2.28020305713497</v>
      </c>
      <c r="G236" s="9">
        <f>RANK(E236,E7:E399,0)</f>
        <v>204</v>
      </c>
      <c r="H236" s="9">
        <f>RANK(F236,F7:F399,0)</f>
        <v>156</v>
      </c>
    </row>
    <row r="237" ht="23.2" customHeight="1" spans="1:8">
      <c r="A237" s="9" t="s">
        <v>525</v>
      </c>
      <c r="B237" s="9" t="s">
        <v>526</v>
      </c>
      <c r="C237" s="10">
        <v>-6.33973004904944</v>
      </c>
      <c r="D237" s="10">
        <v>-0.283024261945151</v>
      </c>
      <c r="E237" s="10">
        <f>(C237)/(E2+100)*100</f>
        <v>-6.31557298239179</v>
      </c>
      <c r="F237" s="10">
        <f>(D237)/(F2+100)*100</f>
        <v>-0.28633863160599</v>
      </c>
      <c r="G237" s="9">
        <f>RANK(E237,E7:E399,0)</f>
        <v>330</v>
      </c>
      <c r="H237" s="9">
        <f>RANK(F237,F7:F399,0)</f>
        <v>285</v>
      </c>
    </row>
    <row r="238" ht="23.2" customHeight="1" spans="1:8">
      <c r="A238" s="9" t="s">
        <v>527</v>
      </c>
      <c r="B238" s="9" t="s">
        <v>528</v>
      </c>
      <c r="C238" s="10">
        <v>-8.37612180202705</v>
      </c>
      <c r="D238" s="10">
        <v>0.108543203853892</v>
      </c>
      <c r="E238" s="10">
        <f>(C238)/(E2+100)*100</f>
        <v>-8.34420521707175</v>
      </c>
      <c r="F238" s="10">
        <f>(D238)/(F2+100)*100</f>
        <v>0.109814304427642</v>
      </c>
      <c r="G238" s="9">
        <f>RANK(E238,E7:E399,0)</f>
        <v>344</v>
      </c>
      <c r="H238" s="9">
        <f>RANK(F238,F7:F399,0)</f>
        <v>264</v>
      </c>
    </row>
    <row r="239" ht="23.2" customHeight="1" spans="1:8">
      <c r="A239" s="9" t="s">
        <v>529</v>
      </c>
      <c r="B239" s="9" t="s">
        <v>530</v>
      </c>
      <c r="C239" s="10">
        <v>16.297752259159</v>
      </c>
      <c r="D239" s="10">
        <v>3.25189712101026</v>
      </c>
      <c r="E239" s="10">
        <f>(C239)/(E2+100)*100</f>
        <v>16.2356508944876</v>
      </c>
      <c r="F239" s="10">
        <f>(D239)/(F2+100)*100</f>
        <v>3.28997862357818</v>
      </c>
      <c r="G239" s="9">
        <f>RANK(E239,E7:E399,0)</f>
        <v>105</v>
      </c>
      <c r="H239" s="9">
        <f>RANK(F239,F7:F399,0)</f>
        <v>129</v>
      </c>
    </row>
    <row r="240" ht="23.2" customHeight="1" spans="1:8">
      <c r="A240" s="9" t="s">
        <v>531</v>
      </c>
      <c r="B240" s="9" t="s">
        <v>532</v>
      </c>
      <c r="C240" s="10">
        <v>3.52767468773694</v>
      </c>
      <c r="D240" s="10">
        <v>0.93295776401382</v>
      </c>
      <c r="E240" s="10">
        <f>(C240)/(E2+100)*100</f>
        <v>3.51423274747784</v>
      </c>
      <c r="F240" s="10">
        <f>(D240)/(F2+100)*100</f>
        <v>0.943883212194977</v>
      </c>
      <c r="G240" s="9">
        <f>RANK(E240,E7:E399,0)</f>
        <v>231</v>
      </c>
      <c r="H240" s="9">
        <f>RANK(F240,F7:F399,0)</f>
        <v>221</v>
      </c>
    </row>
    <row r="241" ht="23.2" customHeight="1" spans="1:8">
      <c r="A241" s="9" t="s">
        <v>533</v>
      </c>
      <c r="B241" s="9" t="s">
        <v>534</v>
      </c>
      <c r="C241" s="10">
        <v>14.4312948172331</v>
      </c>
      <c r="D241" s="10">
        <v>3.32477048766107</v>
      </c>
      <c r="E241" s="10">
        <f>(C241)/(E2+100)*100</f>
        <v>14.3763054488911</v>
      </c>
      <c r="F241" s="10">
        <f>(D241)/(F2+100)*100</f>
        <v>3.36370537740453</v>
      </c>
      <c r="G241" s="9">
        <f>RANK(E241,E7:E399,0)</f>
        <v>122</v>
      </c>
      <c r="H241" s="9">
        <f>RANK(F241,F7:F399,0)</f>
        <v>123</v>
      </c>
    </row>
    <row r="242" ht="23.2" customHeight="1" spans="1:8">
      <c r="A242" s="9" t="s">
        <v>535</v>
      </c>
      <c r="B242" s="9" t="s">
        <v>536</v>
      </c>
      <c r="C242" s="10">
        <v>13.6417742291019</v>
      </c>
      <c r="D242" s="10">
        <v>4.55030937777438</v>
      </c>
      <c r="E242" s="10">
        <f>(C242)/(E2+100)*100</f>
        <v>13.5897932698447</v>
      </c>
      <c r="F242" s="10">
        <f>(D242)/(F2+100)*100</f>
        <v>4.60359600149165</v>
      </c>
      <c r="G242" s="9">
        <f>RANK(E242,E7:E399,0)</f>
        <v>129</v>
      </c>
      <c r="H242" s="9">
        <f>RANK(F242,F7:F399,0)</f>
        <v>57</v>
      </c>
    </row>
    <row r="243" ht="23.2" customHeight="1" spans="1:8">
      <c r="A243" s="9" t="s">
        <v>537</v>
      </c>
      <c r="B243" s="9" t="s">
        <v>538</v>
      </c>
      <c r="C243" s="10">
        <v>1.6572963941385</v>
      </c>
      <c r="D243" s="10">
        <v>6.50365475749285</v>
      </c>
      <c r="E243" s="10">
        <f>(C243)/(E2+100)*100</f>
        <v>1.65098139032052</v>
      </c>
      <c r="F243" s="10">
        <f>(D243)/(F2+100)*100</f>
        <v>6.5798161291882</v>
      </c>
      <c r="G243" s="9">
        <f>RANK(E243,E7:E399,0)</f>
        <v>257</v>
      </c>
      <c r="H243" s="9">
        <f>RANK(F243,F7:F399,0)</f>
        <v>12</v>
      </c>
    </row>
    <row r="244" ht="23.2" customHeight="1" spans="1:8">
      <c r="A244" s="9" t="s">
        <v>539</v>
      </c>
      <c r="B244" s="9" t="s">
        <v>540</v>
      </c>
      <c r="C244" s="10">
        <v>9.24058168211581</v>
      </c>
      <c r="D244" s="10">
        <v>0.260689030767543</v>
      </c>
      <c r="E244" s="10">
        <f>(C244)/(E2+100)*100</f>
        <v>9.20537113751482</v>
      </c>
      <c r="F244" s="10">
        <f>(D244)/(F2+100)*100</f>
        <v>0.263741842595587</v>
      </c>
      <c r="G244" s="9">
        <f>RANK(E244,E7:E399,0)</f>
        <v>172</v>
      </c>
      <c r="H244" s="9">
        <f>RANK(F244,F7:F399,0)</f>
        <v>253</v>
      </c>
    </row>
    <row r="245" ht="23.2" customHeight="1" spans="1:8">
      <c r="A245" s="9" t="s">
        <v>541</v>
      </c>
      <c r="B245" s="9" t="s">
        <v>542</v>
      </c>
      <c r="C245" s="10">
        <v>20.6033187567672</v>
      </c>
      <c r="D245" s="10">
        <v>4.80907399978118</v>
      </c>
      <c r="E245" s="10">
        <f>(C245)/(E2+100)*100</f>
        <v>20.5248113533407</v>
      </c>
      <c r="F245" s="10">
        <f>(D245)/(F2+100)*100</f>
        <v>4.86539089944222</v>
      </c>
      <c r="G245" s="9">
        <f>RANK(E245,E7:E399,0)</f>
        <v>88</v>
      </c>
      <c r="H245" s="9">
        <f>RANK(F245,F7:F399,0)</f>
        <v>45</v>
      </c>
    </row>
    <row r="246" ht="23.2" customHeight="1" spans="1:8">
      <c r="A246" s="9" t="s">
        <v>543</v>
      </c>
      <c r="B246" s="9" t="s">
        <v>544</v>
      </c>
      <c r="C246" s="10">
        <v>7.40391983087306</v>
      </c>
      <c r="D246" s="10">
        <v>3.9640766721773</v>
      </c>
      <c r="E246" s="10">
        <f>(C246)/(E2+100)*100</f>
        <v>7.37570774873415</v>
      </c>
      <c r="F246" s="10">
        <f>(D246)/(F2+100)*100</f>
        <v>4.01049818871164</v>
      </c>
      <c r="G246" s="9">
        <f>RANK(E246,E7:E399,0)</f>
        <v>191</v>
      </c>
      <c r="H246" s="9">
        <f>RANK(F246,F7:F399,0)</f>
        <v>89</v>
      </c>
    </row>
    <row r="247" ht="23.2" customHeight="1" spans="1:8">
      <c r="A247" s="9" t="s">
        <v>545</v>
      </c>
      <c r="B247" s="9" t="s">
        <v>546</v>
      </c>
      <c r="C247" s="10">
        <v>-7.68153722860379</v>
      </c>
      <c r="D247" s="10">
        <v>0.572002007024591</v>
      </c>
      <c r="E247" s="10">
        <f>(C247)/(E2+100)*100</f>
        <v>-7.65226730615774</v>
      </c>
      <c r="F247" s="10">
        <f>(D247)/(F2+100)*100</f>
        <v>0.578700464905876</v>
      </c>
      <c r="G247" s="9">
        <f>RANK(E247,E7:E399,0)</f>
        <v>338</v>
      </c>
      <c r="H247" s="9">
        <f>RANK(F247,F7:F399,0)</f>
        <v>240</v>
      </c>
    </row>
    <row r="248" ht="23.2" customHeight="1" spans="1:8">
      <c r="A248" s="9" t="s">
        <v>547</v>
      </c>
      <c r="B248" s="9" t="s">
        <v>548</v>
      </c>
      <c r="C248" s="10">
        <v>42.9139597933398</v>
      </c>
      <c r="D248" s="10">
        <v>-0.377086007702184</v>
      </c>
      <c r="E248" s="10">
        <f>(C248)/(E2+100)*100</f>
        <v>42.7504393627772</v>
      </c>
      <c r="F248" s="10">
        <f>(D248)/(F2+100)*100</f>
        <v>-0.381501892103279</v>
      </c>
      <c r="G248" s="9">
        <f>RANK(E248,E7:E399,0)</f>
        <v>25</v>
      </c>
      <c r="H248" s="9">
        <f>RANK(F248,F7:F399,0)</f>
        <v>286</v>
      </c>
    </row>
    <row r="249" ht="23.2" customHeight="1" spans="1:8">
      <c r="A249" s="9" t="s">
        <v>549</v>
      </c>
      <c r="B249" s="9" t="s">
        <v>550</v>
      </c>
      <c r="C249" s="10">
        <v>24.5232281164327</v>
      </c>
      <c r="D249" s="10">
        <v>5.53375993499404</v>
      </c>
      <c r="E249" s="10">
        <f>(C249)/(E2+100)*100</f>
        <v>24.4297841918987</v>
      </c>
      <c r="F249" s="10">
        <f>(D249)/(F2+100)*100</f>
        <v>5.59856330525233</v>
      </c>
      <c r="G249" s="9">
        <f>RANK(E249,E7:E399,0)</f>
        <v>70</v>
      </c>
      <c r="H249" s="9">
        <f>RANK(F249,F7:F399,0)</f>
        <v>26</v>
      </c>
    </row>
    <row r="250" ht="23.2" customHeight="1" spans="1:8">
      <c r="A250" s="9" t="s">
        <v>551</v>
      </c>
      <c r="B250" s="9" t="s">
        <v>552</v>
      </c>
      <c r="C250" s="10">
        <v>-8.01143472545571</v>
      </c>
      <c r="D250" s="10">
        <v>4.045750931499</v>
      </c>
      <c r="E250" s="10">
        <f>(C250)/(E2+100)*100</f>
        <v>-7.98090775329934</v>
      </c>
      <c r="F250" s="10">
        <f>(D250)/(F2+100)*100</f>
        <v>4.09312889849913</v>
      </c>
      <c r="G250" s="9">
        <f>RANK(E250,E7:E399,0)</f>
        <v>340</v>
      </c>
      <c r="H250" s="9">
        <f>RANK(F250,F7:F399,0)</f>
        <v>85</v>
      </c>
    </row>
    <row r="251" ht="23.2" customHeight="1" spans="1:8">
      <c r="A251" s="9" t="s">
        <v>553</v>
      </c>
      <c r="B251" s="9" t="s">
        <v>554</v>
      </c>
      <c r="C251" s="10">
        <v>8.54600650636272</v>
      </c>
      <c r="D251" s="10">
        <v>1.14819450574097</v>
      </c>
      <c r="E251" s="10">
        <f>(C251)/(E2+100)*100</f>
        <v>8.51344258846185</v>
      </c>
      <c r="F251" s="10">
        <f>(D251)/(F2+100)*100</f>
        <v>1.16164049446439</v>
      </c>
      <c r="G251" s="9">
        <f>RANK(E251,E7:E399,0)</f>
        <v>179</v>
      </c>
      <c r="H251" s="9">
        <f>RANK(F251,F7:F399,0)</f>
        <v>214</v>
      </c>
    </row>
    <row r="252" ht="23.2" customHeight="1" spans="1:8">
      <c r="A252" s="9" t="s">
        <v>555</v>
      </c>
      <c r="B252" s="9" t="s">
        <v>556</v>
      </c>
      <c r="C252" s="10">
        <v>-0.443292146748726</v>
      </c>
      <c r="D252" s="10">
        <v>-1.77450226284814</v>
      </c>
      <c r="E252" s="10">
        <f>(C252)/(E2+100)*100</f>
        <v>-0.441603015215527</v>
      </c>
      <c r="F252" s="10">
        <f>(D252)/(F2+100)*100</f>
        <v>-1.7952826596334</v>
      </c>
      <c r="G252" s="9">
        <f>RANK(E252,E7:E399,0)</f>
        <v>278</v>
      </c>
      <c r="H252" s="9">
        <f>RANK(F252,F7:F399,0)</f>
        <v>326</v>
      </c>
    </row>
    <row r="253" ht="23.2" customHeight="1" spans="1:8">
      <c r="A253" s="9" t="s">
        <v>557</v>
      </c>
      <c r="B253" s="9" t="s">
        <v>558</v>
      </c>
      <c r="C253" s="10">
        <v>-5.01477199743095</v>
      </c>
      <c r="D253" s="10">
        <v>1.08679307186505</v>
      </c>
      <c r="E253" s="10">
        <f>(C253)/(E2+100)*100</f>
        <v>-4.99566358422131</v>
      </c>
      <c r="F253" s="10">
        <f>(D253)/(F2+100)*100</f>
        <v>1.09952001605084</v>
      </c>
      <c r="G253" s="9">
        <f>RANK(E253,E7:E399,0)</f>
        <v>325</v>
      </c>
      <c r="H253" s="9">
        <f>RANK(F253,F7:F399,0)</f>
        <v>216</v>
      </c>
    </row>
    <row r="254" ht="23.2" customHeight="1" spans="1:8">
      <c r="A254" s="9" t="s">
        <v>559</v>
      </c>
      <c r="B254" s="9" t="s">
        <v>560</v>
      </c>
      <c r="C254" s="10">
        <v>4.02261141674658</v>
      </c>
      <c r="D254" s="10">
        <v>2.13949932034436</v>
      </c>
      <c r="E254" s="10">
        <f>(C254)/(E2+100)*100</f>
        <v>4.00728355714052</v>
      </c>
      <c r="F254" s="10">
        <f>(D254)/(F2+100)*100</f>
        <v>2.16455403327957</v>
      </c>
      <c r="G254" s="9">
        <f>RANK(E254,E7:E399,0)</f>
        <v>227</v>
      </c>
      <c r="H254" s="9">
        <f>RANK(F254,F7:F399,0)</f>
        <v>164</v>
      </c>
    </row>
    <row r="255" ht="23.2" customHeight="1" spans="1:8">
      <c r="A255" s="9" t="s">
        <v>561</v>
      </c>
      <c r="B255" s="9" t="s">
        <v>562</v>
      </c>
      <c r="C255" s="10">
        <v>12.0377354887376</v>
      </c>
      <c r="D255" s="10">
        <v>0.656252412692682</v>
      </c>
      <c r="E255" s="10">
        <f>(C255)/(E2+100)*100</f>
        <v>11.9918665989964</v>
      </c>
      <c r="F255" s="10">
        <f>(D255)/(F2+100)*100</f>
        <v>0.663937489129354</v>
      </c>
      <c r="G255" s="9">
        <f>RANK(E255,E7:E399,0)</f>
        <v>144</v>
      </c>
      <c r="H255" s="9">
        <f>RANK(F255,F7:F399,0)</f>
        <v>234</v>
      </c>
    </row>
    <row r="256" ht="23.2" customHeight="1" spans="1:8">
      <c r="A256" s="9" t="s">
        <v>563</v>
      </c>
      <c r="B256" s="9" t="s">
        <v>564</v>
      </c>
      <c r="C256" s="10">
        <v>8.02884049973312</v>
      </c>
      <c r="D256" s="10">
        <v>3.71110204010735</v>
      </c>
      <c r="E256" s="10">
        <f>(C256)/(E2+100)*100</f>
        <v>7.99824720417715</v>
      </c>
      <c r="F256" s="10">
        <f>(D256)/(F2+100)*100</f>
        <v>3.75456108466231</v>
      </c>
      <c r="G256" s="9">
        <f>RANK(E256,E7:E399,0)</f>
        <v>183</v>
      </c>
      <c r="H256" s="9">
        <f>RANK(F256,F7:F399,0)</f>
        <v>106</v>
      </c>
    </row>
    <row r="257" ht="23.2" customHeight="1" spans="1:8">
      <c r="A257" s="9" t="s">
        <v>565</v>
      </c>
      <c r="B257" s="9" t="s">
        <v>566</v>
      </c>
      <c r="C257" s="10">
        <v>9.56737610592093</v>
      </c>
      <c r="D257" s="10">
        <v>8.24222420866855</v>
      </c>
      <c r="E257" s="10">
        <f>(C257)/(E2+100)*100</f>
        <v>9.53092033563712</v>
      </c>
      <c r="F257" s="10">
        <f>(D257)/(F2+100)*100</f>
        <v>8.33874518417539</v>
      </c>
      <c r="G257" s="9">
        <f>RANK(E257,E7:E399,0)</f>
        <v>169</v>
      </c>
      <c r="H257" s="9">
        <f>RANK(F257,F7:F399,0)</f>
        <v>3</v>
      </c>
    </row>
    <row r="258" ht="23.2" customHeight="1" spans="1:8">
      <c r="A258" s="9" t="s">
        <v>567</v>
      </c>
      <c r="B258" s="9" t="s">
        <v>568</v>
      </c>
      <c r="C258" s="10">
        <v>15.0368174579398</v>
      </c>
      <c r="D258" s="10">
        <v>1.05756711084023</v>
      </c>
      <c r="E258" s="10">
        <f>(C258)/(E2+100)*100</f>
        <v>14.9795207909146</v>
      </c>
      <c r="F258" s="10">
        <f>(D258)/(F2+100)*100</f>
        <v>1.06995180295949</v>
      </c>
      <c r="G258" s="9">
        <f>RANK(E258,E7:E399,0)</f>
        <v>119</v>
      </c>
      <c r="H258" s="9">
        <f>RANK(F258,F7:F399,0)</f>
        <v>217</v>
      </c>
    </row>
    <row r="259" ht="23.2" customHeight="1" spans="1:8">
      <c r="A259" s="9" t="s">
        <v>569</v>
      </c>
      <c r="B259" s="9" t="s">
        <v>570</v>
      </c>
      <c r="C259" s="10">
        <v>10.4311947931195</v>
      </c>
      <c r="D259" s="10">
        <v>0.155857063261398</v>
      </c>
      <c r="E259" s="10">
        <f>(C259)/(E2+100)*100</f>
        <v>10.3914475064075</v>
      </c>
      <c r="F259" s="10">
        <f>(D259)/(F2+100)*100</f>
        <v>0.157682235133064</v>
      </c>
      <c r="G259" s="9">
        <f>RANK(E259,E7:E399,0)</f>
        <v>159</v>
      </c>
      <c r="H259" s="9">
        <f>RANK(F259,F7:F399,0)</f>
        <v>262</v>
      </c>
    </row>
    <row r="260" ht="23.2" customHeight="1" spans="1:8">
      <c r="A260" s="9" t="s">
        <v>571</v>
      </c>
      <c r="B260" s="9" t="s">
        <v>572</v>
      </c>
      <c r="C260" s="10">
        <v>-10.1165839599541</v>
      </c>
      <c r="D260" s="10">
        <v>4.37205908255957</v>
      </c>
      <c r="E260" s="10">
        <f>(C260)/(E2+100)*100</f>
        <v>-10.078035474265</v>
      </c>
      <c r="F260" s="10">
        <f>(D260)/(F2+100)*100</f>
        <v>4.42325829735142</v>
      </c>
      <c r="G260" s="9">
        <f>RANK(E260,E7:E399,0)</f>
        <v>346</v>
      </c>
      <c r="H260" s="9">
        <f>RANK(F260,F7:F399,0)</f>
        <v>66</v>
      </c>
    </row>
    <row r="261" ht="23.2" customHeight="1" spans="1:8">
      <c r="A261" s="9" t="s">
        <v>573</v>
      </c>
      <c r="B261" s="9" t="s">
        <v>574</v>
      </c>
      <c r="C261" s="10">
        <v>11.4150336500396</v>
      </c>
      <c r="D261" s="10">
        <v>3.72473365966024</v>
      </c>
      <c r="E261" s="10">
        <f>(C261)/(E2+100)*100</f>
        <v>11.3715375190293</v>
      </c>
      <c r="F261" s="10">
        <f>(D261)/(F2+100)*100</f>
        <v>3.76835233797227</v>
      </c>
      <c r="G261" s="9">
        <f>RANK(E261,E7:E399,0)</f>
        <v>150</v>
      </c>
      <c r="H261" s="9">
        <f>RANK(F261,F7:F399,0)</f>
        <v>104</v>
      </c>
    </row>
    <row r="262" ht="23.2" customHeight="1" spans="1:8">
      <c r="A262" s="9" t="s">
        <v>575</v>
      </c>
      <c r="B262" s="9" t="s">
        <v>576</v>
      </c>
      <c r="C262" s="10">
        <v>-11.922136554924</v>
      </c>
      <c r="D262" s="10">
        <v>4.27756020640079</v>
      </c>
      <c r="E262" s="10">
        <f>(C262)/(E2+100)*100</f>
        <v>-11.8767081462645</v>
      </c>
      <c r="F262" s="10">
        <f>(D262)/(F2+100)*100</f>
        <v>4.32765278741512</v>
      </c>
      <c r="G262" s="9">
        <f>RANK(E262,E7:E399,0)</f>
        <v>350</v>
      </c>
      <c r="H262" s="9">
        <f>RANK(F262,F7:F399,0)</f>
        <v>72</v>
      </c>
    </row>
    <row r="263" ht="23.2" customHeight="1" spans="1:8">
      <c r="A263" s="9" t="s">
        <v>577</v>
      </c>
      <c r="B263" s="9" t="s">
        <v>578</v>
      </c>
      <c r="C263" s="10">
        <v>10.2443770388599</v>
      </c>
      <c r="D263" s="10">
        <v>3.9220975399223</v>
      </c>
      <c r="E263" s="10">
        <f>(C263)/(E2+100)*100</f>
        <v>10.2053416072124</v>
      </c>
      <c r="F263" s="10">
        <f>(D263)/(F2+100)*100</f>
        <v>3.96802745774571</v>
      </c>
      <c r="G263" s="9">
        <f>RANK(E263,E7:E399,0)</f>
        <v>160</v>
      </c>
      <c r="H263" s="9">
        <f>RANK(F263,F7:F399,0)</f>
        <v>91</v>
      </c>
    </row>
    <row r="264" ht="23.2" customHeight="1" spans="1:8">
      <c r="A264" s="9" t="s">
        <v>579</v>
      </c>
      <c r="B264" s="9" t="s">
        <v>580</v>
      </c>
      <c r="C264" s="10">
        <v>17.003680228992</v>
      </c>
      <c r="D264" s="10">
        <v>3.65758120536705</v>
      </c>
      <c r="E264" s="10">
        <f>(C264)/(E2+100)*100</f>
        <v>16.9388889786487</v>
      </c>
      <c r="F264" s="10">
        <f>(D264)/(F2+100)*100</f>
        <v>3.70041349153152</v>
      </c>
      <c r="G264" s="9">
        <f>RANK(E264,E7:E399,0)</f>
        <v>100</v>
      </c>
      <c r="H264" s="9">
        <f>RANK(F264,F7:F399,0)</f>
        <v>109</v>
      </c>
    </row>
    <row r="265" ht="23.2" customHeight="1" spans="1:8">
      <c r="A265" s="9" t="s">
        <v>581</v>
      </c>
      <c r="B265" s="9" t="s">
        <v>582</v>
      </c>
      <c r="C265" s="10">
        <v>1.83875265024297</v>
      </c>
      <c r="D265" s="10">
        <v>4.07063695977298</v>
      </c>
      <c r="E265" s="10">
        <f>(C265)/(E2+100)*100</f>
        <v>1.83174622094784</v>
      </c>
      <c r="F265" s="10">
        <f>(D265)/(F2+100)*100</f>
        <v>4.11830635584185</v>
      </c>
      <c r="G265" s="9">
        <f>RANK(E265,E7:E399,0)</f>
        <v>254</v>
      </c>
      <c r="H265" s="9">
        <f>RANK(F265,F7:F399,0)</f>
        <v>83</v>
      </c>
    </row>
    <row r="266" ht="23.2" customHeight="1" spans="1:8">
      <c r="A266" s="9" t="s">
        <v>583</v>
      </c>
      <c r="B266" s="9" t="s">
        <v>584</v>
      </c>
      <c r="C266" s="10">
        <v>-5.33183203073254</v>
      </c>
      <c r="D266" s="10">
        <v>4.36909745886478</v>
      </c>
      <c r="E266" s="10">
        <f>(C266)/(E2+100)*100</f>
        <v>-5.31151548400622</v>
      </c>
      <c r="F266" s="10">
        <f>(D266)/(F2+100)*100</f>
        <v>4.42026199141541</v>
      </c>
      <c r="G266" s="9">
        <f>RANK(E266,E7:E399,0)</f>
        <v>328</v>
      </c>
      <c r="H266" s="9">
        <f>RANK(F266,F7:F399,0)</f>
        <v>67</v>
      </c>
    </row>
    <row r="267" ht="23.2" customHeight="1" spans="1:8">
      <c r="A267" s="9" t="s">
        <v>585</v>
      </c>
      <c r="B267" s="9" t="s">
        <v>586</v>
      </c>
      <c r="C267" s="10">
        <v>-7.85333612604436</v>
      </c>
      <c r="D267" s="10">
        <v>5.70513248348128</v>
      </c>
      <c r="E267" s="10">
        <f>(C267)/(E2+100)*100</f>
        <v>-7.82341157676324</v>
      </c>
      <c r="F267" s="10">
        <f>(D267)/(F2+100)*100</f>
        <v>5.77194272047073</v>
      </c>
      <c r="G267" s="9">
        <f>RANK(E267,E7:E399,0)</f>
        <v>339</v>
      </c>
      <c r="H267" s="9">
        <f>RANK(F267,F7:F399,0)</f>
        <v>23</v>
      </c>
    </row>
    <row r="268" ht="23.2" customHeight="1" spans="1:8">
      <c r="A268" s="9" t="s">
        <v>587</v>
      </c>
      <c r="B268" s="9" t="s">
        <v>588</v>
      </c>
      <c r="C268" s="10">
        <v>6.54129882694401</v>
      </c>
      <c r="D268" s="10">
        <v>2.2528378096056</v>
      </c>
      <c r="E268" s="10">
        <f>(C268)/(E2+100)*100</f>
        <v>6.51637369755088</v>
      </c>
      <c r="F268" s="10">
        <f>(D268)/(F2+100)*100</f>
        <v>2.27921977854223</v>
      </c>
      <c r="G268" s="9">
        <f>RANK(E268,E7:E399,0)</f>
        <v>201</v>
      </c>
      <c r="H268" s="9">
        <f>RANK(F268,F7:F399,0)</f>
        <v>157</v>
      </c>
    </row>
    <row r="269" ht="23.2" customHeight="1" spans="1:8">
      <c r="A269" s="9" t="s">
        <v>589</v>
      </c>
      <c r="B269" s="9" t="s">
        <v>590</v>
      </c>
      <c r="C269" s="10">
        <v>30.3028886603721</v>
      </c>
      <c r="D269" s="10">
        <v>-1.65050655910249</v>
      </c>
      <c r="E269" s="10">
        <f>(C269)/(E2+100)*100</f>
        <v>30.1874217720938</v>
      </c>
      <c r="F269" s="10">
        <f>(D269)/(F2+100)*100</f>
        <v>-1.66983489804739</v>
      </c>
      <c r="G269" s="9">
        <f>RANK(E269,E7:E399,0)</f>
        <v>55</v>
      </c>
      <c r="H269" s="9">
        <f>RANK(F269,F7:F399,0)</f>
        <v>324</v>
      </c>
    </row>
    <row r="270" ht="23.2" customHeight="1" spans="1:8">
      <c r="A270" s="9" t="s">
        <v>591</v>
      </c>
      <c r="B270" s="9" t="s">
        <v>592</v>
      </c>
      <c r="C270" s="10">
        <v>25.3254399162687</v>
      </c>
      <c r="D270" s="10">
        <v>3.80978756581186</v>
      </c>
      <c r="E270" s="10">
        <f>(C270)/(E2+100)*100</f>
        <v>25.2289392237379</v>
      </c>
      <c r="F270" s="10">
        <f>(D270)/(F2+100)*100</f>
        <v>3.85440227211156</v>
      </c>
      <c r="G270" s="9">
        <f>RANK(E270,E7:E399,0)</f>
        <v>67</v>
      </c>
      <c r="H270" s="9">
        <f>RANK(F270,F7:F399,0)</f>
        <v>96</v>
      </c>
    </row>
    <row r="271" ht="23.2" customHeight="1" spans="1:8">
      <c r="A271" s="9" t="s">
        <v>593</v>
      </c>
      <c r="B271" s="9" t="s">
        <v>594</v>
      </c>
      <c r="C271" s="10">
        <v>20.3536290417264</v>
      </c>
      <c r="D271" s="10">
        <v>4.68023053954586</v>
      </c>
      <c r="E271" s="10">
        <f>(C271)/(E2+100)*100</f>
        <v>20.2760730622632</v>
      </c>
      <c r="F271" s="10">
        <f>(D271)/(F2+100)*100</f>
        <v>4.73503861147367</v>
      </c>
      <c r="G271" s="9">
        <f>RANK(E271,E7:E399,0)</f>
        <v>89</v>
      </c>
      <c r="H271" s="9">
        <f>RANK(F271,F7:F399,0)</f>
        <v>50</v>
      </c>
    </row>
    <row r="272" ht="23.2" customHeight="1" spans="1:8">
      <c r="A272" s="9" t="s">
        <v>595</v>
      </c>
      <c r="B272" s="9" t="s">
        <v>596</v>
      </c>
      <c r="C272" s="10">
        <v>6.58913010717421</v>
      </c>
      <c r="D272" s="10">
        <v>3.79027872489189</v>
      </c>
      <c r="E272" s="10">
        <f>(C272)/(E2+100)*100</f>
        <v>6.56402272026918</v>
      </c>
      <c r="F272" s="10">
        <f>(D272)/(F2+100)*100</f>
        <v>3.83466497194212</v>
      </c>
      <c r="G272" s="9">
        <f>RANK(E272,E7:E399,0)</f>
        <v>200</v>
      </c>
      <c r="H272" s="9">
        <f>RANK(F272,F7:F399,0)</f>
        <v>98</v>
      </c>
    </row>
    <row r="273" ht="23.2" customHeight="1" spans="1:8">
      <c r="A273" s="9" t="s">
        <v>597</v>
      </c>
      <c r="B273" s="9" t="s">
        <v>598</v>
      </c>
      <c r="C273" s="10">
        <v>11.3971498284946</v>
      </c>
      <c r="D273" s="10">
        <v>4.64946316572765</v>
      </c>
      <c r="E273" s="10">
        <f>(C273)/(E2+100)*100</f>
        <v>11.3537218424473</v>
      </c>
      <c r="F273" s="10">
        <f>(D273)/(F2+100)*100</f>
        <v>4.70391093479794</v>
      </c>
      <c r="G273" s="9">
        <f>RANK(E273,E7:E399,0)</f>
        <v>152</v>
      </c>
      <c r="H273" s="9">
        <f>RANK(F273,F7:F399,0)</f>
        <v>52</v>
      </c>
    </row>
    <row r="274" ht="23.2" customHeight="1" spans="1:8">
      <c r="A274" s="9" t="s">
        <v>599</v>
      </c>
      <c r="B274" s="9" t="s">
        <v>600</v>
      </c>
      <c r="C274" s="10">
        <v>-10.4172302751573</v>
      </c>
      <c r="D274" s="10">
        <v>0.370576789573002</v>
      </c>
      <c r="E274" s="10">
        <f>(C274)/(E2+100)*100</f>
        <v>-10.3775361991954</v>
      </c>
      <c r="F274" s="10">
        <f>(D274)/(F2+100)*100</f>
        <v>0.374916447452262</v>
      </c>
      <c r="G274" s="9">
        <f>RANK(E274,E7:E399,0)</f>
        <v>349</v>
      </c>
      <c r="H274" s="9">
        <f>RANK(F274,F7:F399,0)</f>
        <v>248</v>
      </c>
    </row>
    <row r="275" ht="23.2" customHeight="1" spans="1:8">
      <c r="A275" s="9" t="s">
        <v>601</v>
      </c>
      <c r="B275" s="9" t="s">
        <v>602</v>
      </c>
      <c r="C275" s="10">
        <v>8.86073821272159</v>
      </c>
      <c r="D275" s="10">
        <v>1.03922853665387</v>
      </c>
      <c r="E275" s="10">
        <f>(C275)/(E2+100)*100</f>
        <v>8.82697503321953</v>
      </c>
      <c r="F275" s="10">
        <f>(D275)/(F2+100)*100</f>
        <v>1.0513984739903</v>
      </c>
      <c r="G275" s="9">
        <f>RANK(E275,E7:E399,0)</f>
        <v>176</v>
      </c>
      <c r="H275" s="9">
        <f>RANK(F275,F7:F399,0)</f>
        <v>218</v>
      </c>
    </row>
    <row r="276" ht="23.2" customHeight="1" spans="1:8">
      <c r="A276" s="9" t="s">
        <v>603</v>
      </c>
      <c r="B276" s="9" t="s">
        <v>604</v>
      </c>
      <c r="C276" s="10">
        <v>9.88594423014439</v>
      </c>
      <c r="D276" s="10">
        <v>1.81364848643914</v>
      </c>
      <c r="E276" s="10">
        <f>(C276)/(E2+100)*100</f>
        <v>9.84827457987636</v>
      </c>
      <c r="F276" s="10">
        <f>(D276)/(F2+100)*100</f>
        <v>1.83488730701787</v>
      </c>
      <c r="G276" s="9">
        <f>RANK(E276,E7:E399,0)</f>
        <v>164</v>
      </c>
      <c r="H276" s="9">
        <f>RANK(F276,F7:F399,0)</f>
        <v>182</v>
      </c>
    </row>
    <row r="277" ht="23.2" customHeight="1" spans="1:8">
      <c r="A277" s="9" t="s">
        <v>605</v>
      </c>
      <c r="B277" s="9" t="s">
        <v>606</v>
      </c>
      <c r="C277" s="10">
        <v>9.64536651237355</v>
      </c>
      <c r="D277" s="10">
        <v>3.69748128722068</v>
      </c>
      <c r="E277" s="10">
        <f>(C277)/(E2+100)*100</f>
        <v>9.60861356548557</v>
      </c>
      <c r="F277" s="10">
        <f>(D277)/(F2+100)*100</f>
        <v>3.74078082527322</v>
      </c>
      <c r="G277" s="9">
        <f>RANK(E277,E7:E399,0)</f>
        <v>167</v>
      </c>
      <c r="H277" s="9">
        <f>RANK(F277,F7:F399,0)</f>
        <v>107</v>
      </c>
    </row>
    <row r="278" ht="23.2" customHeight="1" spans="1:8">
      <c r="A278" s="9" t="s">
        <v>607</v>
      </c>
      <c r="B278" s="9" t="s">
        <v>608</v>
      </c>
      <c r="C278" s="10">
        <v>36.0471686524997</v>
      </c>
      <c r="D278" s="10">
        <v>-7.88487688846566</v>
      </c>
      <c r="E278" s="10">
        <f>(C278)/(E2+100)*100</f>
        <v>35.9098136154207</v>
      </c>
      <c r="F278" s="10">
        <f>(D278)/(F2+100)*100</f>
        <v>-7.97721313045062</v>
      </c>
      <c r="G278" s="9">
        <f>RANK(E278,E7:E399,0)</f>
        <v>41</v>
      </c>
      <c r="H278" s="9">
        <f>RANK(F278,F7:F399,0)</f>
        <v>357</v>
      </c>
    </row>
    <row r="279" ht="23.2" customHeight="1" spans="1:8">
      <c r="A279" s="9" t="s">
        <v>609</v>
      </c>
      <c r="B279" s="9" t="s">
        <v>610</v>
      </c>
      <c r="C279" s="10">
        <v>27.8999892692349</v>
      </c>
      <c r="D279" s="10">
        <v>4.13396432471787</v>
      </c>
      <c r="E279" s="10">
        <f>(C279)/(E2+100)*100</f>
        <v>27.7936784491668</v>
      </c>
      <c r="F279" s="10">
        <f>(D279)/(F2+100)*100</f>
        <v>4.18237531903571</v>
      </c>
      <c r="G279" s="9">
        <f>RANK(E279,E7:E399,0)</f>
        <v>61</v>
      </c>
      <c r="H279" s="9">
        <f>RANK(F279,F7:F399,0)</f>
        <v>77</v>
      </c>
    </row>
    <row r="280" ht="23.2" customHeight="1" spans="1:8">
      <c r="A280" s="9" t="s">
        <v>611</v>
      </c>
      <c r="B280" s="9" t="s">
        <v>612</v>
      </c>
      <c r="C280" s="10">
        <v>15.2173718619481</v>
      </c>
      <c r="D280" s="10">
        <v>6.00597388277695</v>
      </c>
      <c r="E280" s="10">
        <f>(C280)/(E2+100)*100</f>
        <v>15.1593872058855</v>
      </c>
      <c r="F280" s="10">
        <f>(D280)/(F2+100)*100</f>
        <v>6.07630713789812</v>
      </c>
      <c r="G280" s="9">
        <f>RANK(E280,E7:E399,0)</f>
        <v>117</v>
      </c>
      <c r="H280" s="9">
        <f>RANK(F280,F7:F399,0)</f>
        <v>18</v>
      </c>
    </row>
    <row r="281" ht="23.2" customHeight="1" spans="1:8">
      <c r="A281" s="9" t="s">
        <v>613</v>
      </c>
      <c r="B281" s="9" t="s">
        <v>614</v>
      </c>
      <c r="C281" s="10">
        <v>13.5174111322521</v>
      </c>
      <c r="D281" s="10">
        <v>6.51802730486656</v>
      </c>
      <c r="E281" s="10">
        <f>(C281)/(E2+100)*100</f>
        <v>13.4659040492637</v>
      </c>
      <c r="F281" s="10">
        <f>(D281)/(F2+100)*100</f>
        <v>6.59435698699098</v>
      </c>
      <c r="G281" s="9">
        <f>RANK(E281,E7:E399,0)</f>
        <v>133</v>
      </c>
      <c r="H281" s="9">
        <f>RANK(F281,F7:F399,0)</f>
        <v>11</v>
      </c>
    </row>
    <row r="282" ht="23.2" customHeight="1" spans="1:8">
      <c r="A282" s="9" t="s">
        <v>615</v>
      </c>
      <c r="B282" s="9" t="s">
        <v>616</v>
      </c>
      <c r="C282" s="10">
        <v>18.2271116163981</v>
      </c>
      <c r="D282" s="10">
        <v>12.0689290846082</v>
      </c>
      <c r="E282" s="10">
        <f>(C282)/(E2+100)*100</f>
        <v>18.1576585723588</v>
      </c>
      <c r="F282" s="10">
        <f>(D282)/(F2+100)*100</f>
        <v>12.2102628774143</v>
      </c>
      <c r="G282" s="9">
        <f>RANK(E282,E7:E399,0)</f>
        <v>95</v>
      </c>
      <c r="H282" s="9">
        <f>RANK(F282,F7:F399,0)</f>
        <v>2</v>
      </c>
    </row>
    <row r="283" ht="23.2" customHeight="1" spans="1:8">
      <c r="A283" s="9" t="s">
        <v>617</v>
      </c>
      <c r="B283" s="9" t="s">
        <v>618</v>
      </c>
      <c r="C283" s="10">
        <v>16.0864716072234</v>
      </c>
      <c r="D283" s="10">
        <v>5.51631167430574</v>
      </c>
      <c r="E283" s="10">
        <f>(C283)/(E2+100)*100</f>
        <v>16.0251753116563</v>
      </c>
      <c r="F283" s="10">
        <f>(D283)/(F2+100)*100</f>
        <v>5.58091071584161</v>
      </c>
      <c r="G283" s="9">
        <f>RANK(E283,E7:E399,0)</f>
        <v>106</v>
      </c>
      <c r="H283" s="9">
        <f>RANK(F283,F7:F399,0)</f>
        <v>28</v>
      </c>
    </row>
    <row r="284" ht="23.2" customHeight="1" spans="1:8">
      <c r="A284" s="9" t="s">
        <v>619</v>
      </c>
      <c r="B284" s="9" t="s">
        <v>620</v>
      </c>
      <c r="C284" s="10">
        <v>11.408322295426</v>
      </c>
      <c r="D284" s="10">
        <v>5.47873813130079</v>
      </c>
      <c r="E284" s="10">
        <f>(C284)/(E2+100)*100</f>
        <v>11.3648517375299</v>
      </c>
      <c r="F284" s="10">
        <f>(D284)/(F2+100)*100</f>
        <v>5.54289716599721</v>
      </c>
      <c r="G284" s="9">
        <f>RANK(E284,E7:E399,0)</f>
        <v>151</v>
      </c>
      <c r="H284" s="9">
        <f>RANK(F284,F7:F399,0)</f>
        <v>30</v>
      </c>
    </row>
    <row r="285" ht="23.2" customHeight="1" spans="1:8">
      <c r="A285" s="9" t="s">
        <v>621</v>
      </c>
      <c r="B285" s="9" t="s">
        <v>622</v>
      </c>
      <c r="C285" s="10">
        <v>7.46645494243747</v>
      </c>
      <c r="D285" s="10">
        <v>0.501191722540262</v>
      </c>
      <c r="E285" s="10">
        <f>(C285)/(E2+100)*100</f>
        <v>7.43800457493833</v>
      </c>
      <c r="F285" s="10">
        <f>(D285)/(F2+100)*100</f>
        <v>0.507060953072072</v>
      </c>
      <c r="G285" s="9">
        <f>RANK(E285,E7:E399,0)</f>
        <v>190</v>
      </c>
      <c r="H285" s="9">
        <f>RANK(F285,F7:F399,0)</f>
        <v>242</v>
      </c>
    </row>
    <row r="286" ht="23.2" customHeight="1" spans="1:8">
      <c r="A286" s="9" t="s">
        <v>623</v>
      </c>
      <c r="B286" s="9" t="s">
        <v>624</v>
      </c>
      <c r="C286" s="10">
        <v>7.49271155872448</v>
      </c>
      <c r="D286" s="10">
        <v>6.26246101937529</v>
      </c>
      <c r="E286" s="10">
        <f>(C286)/(E2+100)*100</f>
        <v>7.46416114235497</v>
      </c>
      <c r="F286" s="10">
        <f>(D286)/(F2+100)*100</f>
        <v>6.33579787983437</v>
      </c>
      <c r="G286" s="9">
        <f>RANK(E286,E7:E399,0)</f>
        <v>189</v>
      </c>
      <c r="H286" s="9">
        <f>RANK(F286,F7:F399,0)</f>
        <v>14</v>
      </c>
    </row>
    <row r="287" ht="23.2" customHeight="1" spans="1:8">
      <c r="A287" s="9" t="s">
        <v>625</v>
      </c>
      <c r="B287" s="9" t="s">
        <v>626</v>
      </c>
      <c r="C287" s="10">
        <v>56.0167613032521</v>
      </c>
      <c r="D287" s="10">
        <v>-1.38950196718165</v>
      </c>
      <c r="E287" s="10">
        <f>(C287)/(E2+100)*100</f>
        <v>55.8033136286226</v>
      </c>
      <c r="F287" s="10">
        <f>(D287)/(F2+100)*100</f>
        <v>-1.40577379890397</v>
      </c>
      <c r="G287" s="9">
        <f>RANK(E287,E7:E399,0)</f>
        <v>12</v>
      </c>
      <c r="H287" s="9">
        <f>RANK(F287,F7:F399,0)</f>
        <v>318</v>
      </c>
    </row>
    <row r="288" ht="23.2" customHeight="1" spans="1:8">
      <c r="A288" s="9" t="s">
        <v>627</v>
      </c>
      <c r="B288" s="9" t="s">
        <v>628</v>
      </c>
      <c r="C288" s="10">
        <v>24.3533392975223</v>
      </c>
      <c r="D288" s="10">
        <v>-1.5756515956628</v>
      </c>
      <c r="E288" s="10">
        <f>(C288)/(E2+100)*100</f>
        <v>24.2605427216121</v>
      </c>
      <c r="F288" s="10">
        <f>(D288)/(F2+100)*100</f>
        <v>-1.59410334184465</v>
      </c>
      <c r="G288" s="9">
        <f>RANK(E288,E7:E399,0)</f>
        <v>72</v>
      </c>
      <c r="H288" s="9">
        <f>RANK(F288,F7:F399,0)</f>
        <v>321</v>
      </c>
    </row>
    <row r="289" ht="23.2" customHeight="1" spans="1:8">
      <c r="A289" s="9" t="s">
        <v>629</v>
      </c>
      <c r="B289" s="9" t="s">
        <v>630</v>
      </c>
      <c r="C289" s="10">
        <v>4.22911601087013</v>
      </c>
      <c r="D289" s="10">
        <v>1.98656472356035</v>
      </c>
      <c r="E289" s="10">
        <f>(C289)/(E2+100)*100</f>
        <v>4.21300128097041</v>
      </c>
      <c r="F289" s="10">
        <f>(D289)/(F2+100)*100</f>
        <v>2.00982848831257</v>
      </c>
      <c r="G289" s="9">
        <f>RANK(E289,E7:E399,0)</f>
        <v>226</v>
      </c>
      <c r="H289" s="9">
        <f>RANK(F289,F7:F399,0)</f>
        <v>173</v>
      </c>
    </row>
    <row r="290" ht="23.2" customHeight="1" spans="1:8">
      <c r="A290" s="9" t="s">
        <v>631</v>
      </c>
      <c r="B290" s="9" t="s">
        <v>632</v>
      </c>
      <c r="C290" s="10">
        <v>2.40039822274663</v>
      </c>
      <c r="D290" s="10">
        <v>5.88493213359768</v>
      </c>
      <c r="E290" s="10">
        <f>(C290)/(E2+100)*100</f>
        <v>2.39125168505131</v>
      </c>
      <c r="F290" s="10">
        <f>(D290)/(F2+100)*100</f>
        <v>5.95384792331</v>
      </c>
      <c r="G290" s="9">
        <f>RANK(E290,E7:E399,0)</f>
        <v>244</v>
      </c>
      <c r="H290" s="9">
        <f>RANK(F290,F7:F399,0)</f>
        <v>22</v>
      </c>
    </row>
    <row r="291" ht="23.2" customHeight="1" spans="1:8">
      <c r="A291" s="9" t="s">
        <v>633</v>
      </c>
      <c r="B291" s="9" t="s">
        <v>634</v>
      </c>
      <c r="C291" s="10">
        <v>32.1417562209679</v>
      </c>
      <c r="D291" s="10">
        <v>-3.95639543867238</v>
      </c>
      <c r="E291" s="10">
        <f>(C291)/(E2+100)*100</f>
        <v>32.0192824655373</v>
      </c>
      <c r="F291" s="10">
        <f>(D291)/(F2+100)*100</f>
        <v>-4.00272700374068</v>
      </c>
      <c r="G291" s="9">
        <f>RANK(E291,E7:E399,0)</f>
        <v>48</v>
      </c>
      <c r="H291" s="9">
        <f>RANK(F291,F7:F399,0)</f>
        <v>350</v>
      </c>
    </row>
    <row r="292" ht="23.2" customHeight="1" spans="1:8">
      <c r="A292" s="9" t="s">
        <v>635</v>
      </c>
      <c r="B292" s="9" t="s">
        <v>636</v>
      </c>
      <c r="C292" s="10">
        <v>8.35137067471083</v>
      </c>
      <c r="D292" s="10">
        <v>-2.11900022119001</v>
      </c>
      <c r="E292" s="10">
        <f>(C292)/(E2+100)*100</f>
        <v>8.3195484020729</v>
      </c>
      <c r="F292" s="10">
        <f>(D292)/(F2+100)*100</f>
        <v>-2.14381487840757</v>
      </c>
      <c r="G292" s="9">
        <f>RANK(E292,E7:E399,0)</f>
        <v>182</v>
      </c>
      <c r="H292" s="9">
        <f>RANK(F292,F7:F399,0)</f>
        <v>333</v>
      </c>
    </row>
    <row r="293" ht="23.2" customHeight="1" spans="1:8">
      <c r="A293" s="9" t="s">
        <v>637</v>
      </c>
      <c r="B293" s="9" t="s">
        <v>638</v>
      </c>
      <c r="C293" s="10">
        <v>13.2751599767307</v>
      </c>
      <c r="D293" s="10">
        <v>5.2224557190033</v>
      </c>
      <c r="E293" s="10">
        <f>(C293)/(E2+100)*100</f>
        <v>13.2245759736315</v>
      </c>
      <c r="F293" s="10">
        <f>(D293)/(F2+100)*100</f>
        <v>5.28361354579589</v>
      </c>
      <c r="G293" s="9">
        <f>RANK(E293,E7:E399,0)</f>
        <v>134</v>
      </c>
      <c r="H293" s="9">
        <f>RANK(F293,F7:F399,0)</f>
        <v>33</v>
      </c>
    </row>
    <row r="294" ht="23.2" customHeight="1" spans="1:8">
      <c r="A294" s="9" t="s">
        <v>639</v>
      </c>
      <c r="B294" s="9" t="s">
        <v>640</v>
      </c>
      <c r="C294" s="10">
        <v>15.7996093678696</v>
      </c>
      <c r="D294" s="10">
        <v>4.40918704070968</v>
      </c>
      <c r="E294" s="10">
        <f>(C294)/(E2+100)*100</f>
        <v>15.7394061393864</v>
      </c>
      <c r="F294" s="10">
        <f>(D294)/(F2+100)*100</f>
        <v>4.46082104429742</v>
      </c>
      <c r="G294" s="9">
        <f>RANK(E294,E7:E399,0)</f>
        <v>110</v>
      </c>
      <c r="H294" s="9">
        <f>RANK(F294,F7:F399,0)</f>
        <v>61</v>
      </c>
    </row>
    <row r="295" ht="23.2" customHeight="1" spans="1:8">
      <c r="A295" s="9" t="s">
        <v>641</v>
      </c>
      <c r="B295" s="9" t="s">
        <v>642</v>
      </c>
      <c r="C295" s="10">
        <v>36.6097463271941</v>
      </c>
      <c r="D295" s="10">
        <v>4.70094318741656</v>
      </c>
      <c r="E295" s="10">
        <f>(C295)/(E2+100)*100</f>
        <v>36.4702476300093</v>
      </c>
      <c r="F295" s="10">
        <f>(D295)/(F2+100)*100</f>
        <v>4.75599381583485</v>
      </c>
      <c r="G295" s="9">
        <f>RANK(E295,E7:E399,0)</f>
        <v>39</v>
      </c>
      <c r="H295" s="9">
        <f>RANK(F295,F7:F399,0)</f>
        <v>47</v>
      </c>
    </row>
    <row r="296" ht="23.2" customHeight="1" spans="1:8">
      <c r="A296" s="9" t="s">
        <v>643</v>
      </c>
      <c r="B296" s="9" t="s">
        <v>644</v>
      </c>
      <c r="C296" s="10">
        <v>27.064833138817</v>
      </c>
      <c r="D296" s="10">
        <v>1.88036969980539</v>
      </c>
      <c r="E296" s="10">
        <f>(C296)/(E2+100)*100</f>
        <v>26.9617046186507</v>
      </c>
      <c r="F296" s="10">
        <f>(D296)/(F2+100)*100</f>
        <v>1.9023898624634</v>
      </c>
      <c r="G296" s="9">
        <f>RANK(E296,E7:E399,0)</f>
        <v>62</v>
      </c>
      <c r="H296" s="9">
        <f>RANK(F296,F7:F399,0)</f>
        <v>179</v>
      </c>
    </row>
    <row r="297" ht="23.2" customHeight="1" spans="1:8">
      <c r="A297" s="9" t="s">
        <v>645</v>
      </c>
      <c r="B297" s="9" t="s">
        <v>646</v>
      </c>
      <c r="C297" s="10">
        <v>-1.86801597630482</v>
      </c>
      <c r="D297" s="10">
        <v>4.35472517508381</v>
      </c>
      <c r="E297" s="10">
        <f>(C297)/(E2+100)*100</f>
        <v>-1.86089804129686</v>
      </c>
      <c r="F297" s="10">
        <f>(D297)/(F2+100)*100</f>
        <v>4.4057214002922</v>
      </c>
      <c r="G297" s="9">
        <f>RANK(E297,E7:E399,0)</f>
        <v>302</v>
      </c>
      <c r="H297" s="9">
        <f>RANK(F297,F7:F399,0)</f>
        <v>68</v>
      </c>
    </row>
    <row r="298" ht="23.2" customHeight="1" spans="1:8">
      <c r="A298" s="9" t="s">
        <v>647</v>
      </c>
      <c r="B298" s="9" t="s">
        <v>648</v>
      </c>
      <c r="C298" s="10">
        <v>5.64053035472458</v>
      </c>
      <c r="D298" s="10">
        <v>4.01033591731266</v>
      </c>
      <c r="E298" s="10">
        <f>(C298)/(E2+100)*100</f>
        <v>5.61903753614881</v>
      </c>
      <c r="F298" s="10">
        <f>(D298)/(F2+100)*100</f>
        <v>4.05729915503215</v>
      </c>
      <c r="G298" s="9">
        <f>RANK(E298,E7:E399,0)</f>
        <v>211</v>
      </c>
      <c r="H298" s="9">
        <f>RANK(F298,F7:F399,0)</f>
        <v>87</v>
      </c>
    </row>
    <row r="299" ht="23.2" customHeight="1" spans="1:8">
      <c r="A299" s="9" t="s">
        <v>649</v>
      </c>
      <c r="B299" s="9" t="s">
        <v>650</v>
      </c>
      <c r="C299" s="10">
        <v>-1.8321545915242</v>
      </c>
      <c r="D299" s="10">
        <v>4.84016454378748</v>
      </c>
      <c r="E299" s="10">
        <f>(C299)/(E2+100)*100</f>
        <v>-1.82517330363778</v>
      </c>
      <c r="F299" s="10">
        <f>(D299)/(F2+100)*100</f>
        <v>4.89684553080657</v>
      </c>
      <c r="G299" s="9">
        <f>RANK(E299,E7:E399,0)</f>
        <v>301</v>
      </c>
      <c r="H299" s="9">
        <f>RANK(F299,F7:F399,0)</f>
        <v>43</v>
      </c>
    </row>
    <row r="300" ht="23.2" customHeight="1" spans="1:8">
      <c r="A300" s="9" t="s">
        <v>651</v>
      </c>
      <c r="B300" s="9" t="s">
        <v>652</v>
      </c>
      <c r="C300" s="10">
        <v>10.8848121037641</v>
      </c>
      <c r="D300" s="10">
        <v>2.9887259038715</v>
      </c>
      <c r="E300" s="10">
        <f>(C300)/(E2+100)*100</f>
        <v>10.8433363422549</v>
      </c>
      <c r="F300" s="10">
        <f>(D300)/(F2+100)*100</f>
        <v>3.02372552684473</v>
      </c>
      <c r="G300" s="9">
        <f>RANK(E300,E7:E399,0)</f>
        <v>154</v>
      </c>
      <c r="H300" s="9">
        <f>RANK(F300,F7:F399,0)</f>
        <v>133</v>
      </c>
    </row>
    <row r="301" ht="23.2" customHeight="1" spans="1:8">
      <c r="A301" s="9" t="s">
        <v>653</v>
      </c>
      <c r="B301" s="9" t="s">
        <v>654</v>
      </c>
      <c r="C301" s="10">
        <v>-4.19895378871741</v>
      </c>
      <c r="D301" s="10">
        <v>4.63473323613433</v>
      </c>
      <c r="E301" s="10">
        <f>(C301)/(E2+100)*100</f>
        <v>-4.18295398970678</v>
      </c>
      <c r="F301" s="10">
        <f>(D301)/(F2+100)*100</f>
        <v>4.68900850963333</v>
      </c>
      <c r="G301" s="9">
        <f>RANK(E301,E7:E399,0)</f>
        <v>322</v>
      </c>
      <c r="H301" s="9">
        <f>RANK(F301,F7:F399,0)</f>
        <v>53</v>
      </c>
    </row>
    <row r="302" ht="23.2" customHeight="1" spans="1:8">
      <c r="A302" s="9" t="s">
        <v>655</v>
      </c>
      <c r="B302" s="9" t="s">
        <v>656</v>
      </c>
      <c r="C302" s="10">
        <v>6.84781854754804</v>
      </c>
      <c r="D302" s="10">
        <v>2.9145510422234</v>
      </c>
      <c r="E302" s="10">
        <f>(C302)/(E2+100)*100</f>
        <v>6.82172544771054</v>
      </c>
      <c r="F302" s="10">
        <f>(D302)/(F2+100)*100</f>
        <v>2.94868203679935</v>
      </c>
      <c r="G302" s="9">
        <f>RANK(E302,E7:E399,0)</f>
        <v>196</v>
      </c>
      <c r="H302" s="9">
        <f>RANK(F302,F7:F399,0)</f>
        <v>136</v>
      </c>
    </row>
    <row r="303" ht="23.2" customHeight="1" spans="1:8">
      <c r="A303" s="9" t="s">
        <v>657</v>
      </c>
      <c r="B303" s="9" t="s">
        <v>658</v>
      </c>
      <c r="C303" s="10">
        <v>41.1875018313587</v>
      </c>
      <c r="D303" s="10">
        <v>4.78275367151369</v>
      </c>
      <c r="E303" s="10">
        <f>(C303)/(E2+100)*100</f>
        <v>41.0305599395898</v>
      </c>
      <c r="F303" s="10">
        <f>(D303)/(F2+100)*100</f>
        <v>4.83876234566476</v>
      </c>
      <c r="G303" s="9">
        <f>RANK(E303,E7:E399,0)</f>
        <v>29</v>
      </c>
      <c r="H303" s="9">
        <f>RANK(F303,F7:F399,0)</f>
        <v>46</v>
      </c>
    </row>
    <row r="304" ht="23.2" customHeight="1" spans="1:8">
      <c r="A304" s="9" t="s">
        <v>659</v>
      </c>
      <c r="B304" s="9" t="s">
        <v>660</v>
      </c>
      <c r="C304" s="10">
        <v>13.6333771353482</v>
      </c>
      <c r="D304" s="10">
        <v>-1.15103116516106</v>
      </c>
      <c r="E304" s="10">
        <f>(C304)/(E2+100)*100</f>
        <v>13.5814281725881</v>
      </c>
      <c r="F304" s="10">
        <f>(D304)/(F2+100)*100</f>
        <v>-1.16451037272536</v>
      </c>
      <c r="G304" s="9">
        <f>RANK(E304,E7:E399,0)</f>
        <v>130</v>
      </c>
      <c r="H304" s="9">
        <f>RANK(F304,F7:F399,0)</f>
        <v>314</v>
      </c>
    </row>
    <row r="305" ht="23.2" customHeight="1" spans="1:8">
      <c r="A305" s="9" t="s">
        <v>661</v>
      </c>
      <c r="B305" s="9" t="s">
        <v>662</v>
      </c>
      <c r="C305" s="10">
        <v>-1.70869891297473</v>
      </c>
      <c r="D305" s="10">
        <v>-1.5414415148306</v>
      </c>
      <c r="E305" s="10">
        <f>(C305)/(E2+100)*100</f>
        <v>-1.70218804370755</v>
      </c>
      <c r="F305" s="10">
        <f>(D305)/(F2+100)*100</f>
        <v>-1.55949264216365</v>
      </c>
      <c r="G305" s="9">
        <f>RANK(E305,E7:E399,0)</f>
        <v>298</v>
      </c>
      <c r="H305" s="9">
        <f>RANK(F305,F7:F399,0)</f>
        <v>319</v>
      </c>
    </row>
    <row r="306" ht="23.2" customHeight="1" spans="1:8">
      <c r="A306" s="9" t="s">
        <v>663</v>
      </c>
      <c r="B306" s="9" t="s">
        <v>664</v>
      </c>
      <c r="C306" s="10">
        <v>-1.67890207808895</v>
      </c>
      <c r="D306" s="10">
        <v>3.27816254729715</v>
      </c>
      <c r="E306" s="10">
        <f>(C306)/(E2+100)*100</f>
        <v>-1.67250474743003</v>
      </c>
      <c r="F306" s="10">
        <f>(D306)/(F2+100)*100</f>
        <v>3.31655163244267</v>
      </c>
      <c r="G306" s="9">
        <f>RANK(E306,E7:E399,0)</f>
        <v>297</v>
      </c>
      <c r="H306" s="9">
        <f>RANK(F306,F7:F399,0)</f>
        <v>126</v>
      </c>
    </row>
    <row r="307" ht="23.2" spans="1:8">
      <c r="A307" t="s">
        <v>665</v>
      </c>
      <c r="B307" s="9" t="s">
        <v>666</v>
      </c>
      <c r="C307" s="10">
        <v>24.871745147471</v>
      </c>
      <c r="D307" s="10">
        <v>4.12036220379843</v>
      </c>
      <c r="E307" s="10">
        <f>(C307)/(E2+100)*100</f>
        <v>24.7769732248858</v>
      </c>
      <c r="F307" s="10">
        <f>(D307)/(F2+100)*100</f>
        <v>4.16861390980442</v>
      </c>
      <c r="G307" s="9">
        <f>RANK(E307,E7:E399,0)</f>
        <v>68</v>
      </c>
      <c r="H307" s="9">
        <f>RANK(F307,F7:F399,0)</f>
        <v>81</v>
      </c>
    </row>
    <row r="308" ht="23.2" spans="1:8">
      <c r="A308" t="s">
        <v>667</v>
      </c>
      <c r="B308" s="9" t="s">
        <v>668</v>
      </c>
      <c r="C308" s="10">
        <v>-2.38022616102394</v>
      </c>
      <c r="D308" s="10">
        <v>0.268034299107706</v>
      </c>
      <c r="E308" s="10">
        <f>(C308)/(E2+100)*100</f>
        <v>-2.37115648745941</v>
      </c>
      <c r="F308" s="10">
        <f>(D308)/(F2+100)*100</f>
        <v>0.271173128065059</v>
      </c>
      <c r="G308" s="9">
        <f>RANK(E308,E7:E399,0)</f>
        <v>307</v>
      </c>
      <c r="H308" s="9">
        <f>RANK(F308,F7:F399,0)</f>
        <v>252</v>
      </c>
    </row>
    <row r="309" ht="23.2" spans="1:8">
      <c r="A309" t="s">
        <v>669</v>
      </c>
      <c r="B309" s="9" t="s">
        <v>670</v>
      </c>
      <c r="C309" s="10">
        <v>12.6290537193695</v>
      </c>
      <c r="D309" s="10">
        <v>0.204792312943403</v>
      </c>
      <c r="E309" s="10">
        <f>(C309)/(E2+100)*100</f>
        <v>12.5809316557861</v>
      </c>
      <c r="F309" s="10">
        <f>(D309)/(F2+100)*100</f>
        <v>0.207190543484233</v>
      </c>
      <c r="G309" s="9">
        <f>RANK(E309,E7:E399,0)</f>
        <v>138</v>
      </c>
      <c r="H309" s="9">
        <f>RANK(F309,F7:F399,0)</f>
        <v>259</v>
      </c>
    </row>
    <row r="310" ht="23.2" spans="1:8">
      <c r="A310" t="s">
        <v>671</v>
      </c>
      <c r="B310" s="9" t="s">
        <v>672</v>
      </c>
      <c r="C310" s="10">
        <v>29.9744661954631</v>
      </c>
      <c r="D310" s="10">
        <v>2.56587464592683</v>
      </c>
      <c r="E310" s="10">
        <f>(C310)/(E2+100)*100</f>
        <v>29.8602507363964</v>
      </c>
      <c r="F310" s="10">
        <f>(D310)/(F2+100)*100</f>
        <v>2.5959224482655</v>
      </c>
      <c r="G310" s="9">
        <f>RANK(E310,E7:E399,0)</f>
        <v>56</v>
      </c>
      <c r="H310" s="9">
        <f>RANK(F310,F7:F399,0)</f>
        <v>149</v>
      </c>
    </row>
    <row r="311" ht="23.2" spans="1:8">
      <c r="A311" t="s">
        <v>673</v>
      </c>
      <c r="B311" s="9" t="s">
        <v>674</v>
      </c>
      <c r="C311" s="10">
        <v>-7.64257786968045</v>
      </c>
      <c r="D311" s="10">
        <v>1.15714527444778</v>
      </c>
      <c r="E311" s="10">
        <f>(C311)/(E2+100)*100</f>
        <v>-7.61345639895445</v>
      </c>
      <c r="F311" s="10">
        <f>(D311)/(F2+100)*100</f>
        <v>1.17069608159221</v>
      </c>
      <c r="G311" s="9">
        <f>RANK(E311,E7:E399,0)</f>
        <v>337</v>
      </c>
      <c r="H311" s="9">
        <f>RANK(F311,F7:F399,0)</f>
        <v>213</v>
      </c>
    </row>
    <row r="312" ht="23.2" spans="1:8">
      <c r="A312" t="s">
        <v>675</v>
      </c>
      <c r="B312" s="9" t="s">
        <v>676</v>
      </c>
      <c r="C312" s="10">
        <v>-1.09535516726666</v>
      </c>
      <c r="D312" s="10">
        <v>1.46716059947529</v>
      </c>
      <c r="E312" s="10">
        <f>(C312)/(E2+100)*100</f>
        <v>-1.09118139841772</v>
      </c>
      <c r="F312" s="10">
        <f>(D312)/(F2+100)*100</f>
        <v>1.48434185646386</v>
      </c>
      <c r="G312" s="9">
        <f>RANK(E312,E7:E399,0)</f>
        <v>291</v>
      </c>
      <c r="H312" s="9">
        <f>RANK(F312,F7:F399,0)</f>
        <v>200</v>
      </c>
    </row>
    <row r="313" ht="23.2" spans="1:8">
      <c r="A313" t="s">
        <v>677</v>
      </c>
      <c r="B313" s="9" t="s">
        <v>678</v>
      </c>
      <c r="C313" s="10">
        <v>0.924654023577651</v>
      </c>
      <c r="D313" s="10">
        <v>4.65600816395952</v>
      </c>
      <c r="E313" s="10">
        <f>(C313)/(E2+100)*100</f>
        <v>0.921130698655294</v>
      </c>
      <c r="F313" s="10">
        <f>(D313)/(F2+100)*100</f>
        <v>4.7105325785563</v>
      </c>
      <c r="G313" s="9">
        <f>RANK(E313,E7:E399,0)</f>
        <v>259</v>
      </c>
      <c r="H313" s="9">
        <f>RANK(F313,F7:F399,0)</f>
        <v>51</v>
      </c>
    </row>
    <row r="314" ht="23.2" spans="1:8">
      <c r="A314" t="s">
        <v>679</v>
      </c>
      <c r="B314" s="9" t="s">
        <v>680</v>
      </c>
      <c r="C314" s="10">
        <v>3.7411949904851</v>
      </c>
      <c r="D314" s="10">
        <v>0.87775388013718</v>
      </c>
      <c r="E314" s="10">
        <f>(C314)/(E2+100)*100</f>
        <v>3.72693944709995</v>
      </c>
      <c r="F314" s="10">
        <f>(D314)/(F2+100)*100</f>
        <v>0.888032860497438</v>
      </c>
      <c r="G314" s="9">
        <f>RANK(E314,E7:E399,0)</f>
        <v>229</v>
      </c>
      <c r="H314" s="9">
        <f>RANK(F314,F7:F399,0)</f>
        <v>223</v>
      </c>
    </row>
    <row r="315" ht="23.2" spans="1:8">
      <c r="A315" t="s">
        <v>681</v>
      </c>
      <c r="B315" s="9" t="s">
        <v>682</v>
      </c>
      <c r="C315" s="10">
        <v>-2.74380354519263</v>
      </c>
      <c r="D315" s="10">
        <v>3.43770927613288</v>
      </c>
      <c r="E315" s="10">
        <f>(C315)/(E2+100)*100</f>
        <v>-2.73334848722898</v>
      </c>
      <c r="F315" s="10">
        <f>(D315)/(F2+100)*100</f>
        <v>3.47796674116183</v>
      </c>
      <c r="G315" s="9">
        <f>RANK(E315,E7:E399,0)</f>
        <v>308</v>
      </c>
      <c r="H315" s="9">
        <f>RANK(F315,F7:F399,0)</f>
        <v>117</v>
      </c>
    </row>
    <row r="316" ht="23.2" spans="1:8">
      <c r="A316" t="s">
        <v>683</v>
      </c>
      <c r="B316" s="9" t="s">
        <v>684</v>
      </c>
      <c r="C316" s="10">
        <v>-3.80189066995479</v>
      </c>
      <c r="D316" s="10">
        <v>-0.155402523005665</v>
      </c>
      <c r="E316" s="10">
        <f>(C316)/(E2+100)*100</f>
        <v>-3.78740385022767</v>
      </c>
      <c r="F316" s="10">
        <f>(D316)/(F2+100)*100</f>
        <v>-0.157222371961115</v>
      </c>
      <c r="G316" s="9">
        <f>RANK(E316,E7:E399,0)</f>
        <v>316</v>
      </c>
      <c r="H316" s="9">
        <f>RANK(F316,F7:F399,0)</f>
        <v>275</v>
      </c>
    </row>
    <row r="317" ht="23.2" spans="1:8">
      <c r="A317" t="s">
        <v>685</v>
      </c>
      <c r="B317" s="9" t="s">
        <v>686</v>
      </c>
      <c r="C317" s="10">
        <v>-1.2856716486443</v>
      </c>
      <c r="D317" s="10">
        <v>3.77727360494305</v>
      </c>
      <c r="E317" s="10">
        <f>(C317)/(E2+100)*100</f>
        <v>-1.28077269309322</v>
      </c>
      <c r="F317" s="10">
        <f>(D317)/(F2+100)*100</f>
        <v>3.82150755489091</v>
      </c>
      <c r="G317" s="9">
        <f>RANK(E317,E7:E399,0)</f>
        <v>293</v>
      </c>
      <c r="H317" s="9">
        <f>RANK(F317,F7:F399,0)</f>
        <v>102</v>
      </c>
    </row>
    <row r="318" ht="23.2" spans="1:8">
      <c r="A318" t="s">
        <v>687</v>
      </c>
      <c r="B318" s="9" t="s">
        <v>688</v>
      </c>
      <c r="C318" s="10">
        <v>14.9894936026491</v>
      </c>
      <c r="D318" s="10">
        <v>-0.182403331009529</v>
      </c>
      <c r="E318" s="10">
        <f>(C318)/(E2+100)*100</f>
        <v>14.9323772596311</v>
      </c>
      <c r="F318" s="10">
        <f>(D318)/(F2+100)*100</f>
        <v>-0.184539374266666</v>
      </c>
      <c r="G318" s="9">
        <f>RANK(E318,E7:E399,0)</f>
        <v>120</v>
      </c>
      <c r="H318" s="9">
        <f>RANK(F318,F7:F399,0)</f>
        <v>278</v>
      </c>
    </row>
    <row r="319" ht="23.2" spans="1:8">
      <c r="A319" t="s">
        <v>689</v>
      </c>
      <c r="B319" s="9" t="s">
        <v>690</v>
      </c>
      <c r="C319" s="10">
        <v>3.74004734237143</v>
      </c>
      <c r="D319" s="10">
        <v>0.582810565701814</v>
      </c>
      <c r="E319" s="10">
        <f>(C319)/(E2+100)*100</f>
        <v>3.72579617201348</v>
      </c>
      <c r="F319" s="10">
        <f>(D319)/(F2+100)*100</f>
        <v>0.589635597745721</v>
      </c>
      <c r="G319" s="9">
        <f>RANK(E319,E7:E399,0)</f>
        <v>230</v>
      </c>
      <c r="H319" s="9">
        <f>RANK(F319,F7:F399,0)</f>
        <v>239</v>
      </c>
    </row>
    <row r="320" ht="23.2" spans="1:8">
      <c r="A320" t="s">
        <v>691</v>
      </c>
      <c r="B320" s="9" t="s">
        <v>692</v>
      </c>
      <c r="C320" s="10">
        <v>-1.72492511219252</v>
      </c>
      <c r="D320" s="10">
        <v>-0.67528024130014</v>
      </c>
      <c r="E320" s="10">
        <f>(C320)/(E2+100)*100</f>
        <v>-1.71835241420817</v>
      </c>
      <c r="F320" s="10">
        <f>(D320)/(F2+100)*100</f>
        <v>-0.683188144067723</v>
      </c>
      <c r="G320" s="9">
        <f>RANK(E320,E7:E399,0)</f>
        <v>300</v>
      </c>
      <c r="H320" s="9">
        <f>RANK(F320,F7:F399,0)</f>
        <v>305</v>
      </c>
    </row>
    <row r="321" ht="23.2" spans="1:8">
      <c r="A321" t="s">
        <v>693</v>
      </c>
      <c r="B321" s="9" t="s">
        <v>694</v>
      </c>
      <c r="C321" s="10">
        <v>14.2456718878813</v>
      </c>
      <c r="D321" s="10">
        <v>1.9490328402715</v>
      </c>
      <c r="E321" s="10">
        <f>(C321)/(E2+100)*100</f>
        <v>14.1913898218128</v>
      </c>
      <c r="F321" s="10">
        <f>(D321)/(F2+100)*100</f>
        <v>1.97185708604244</v>
      </c>
      <c r="G321" s="9">
        <f>RANK(E321,E7:E399,0)</f>
        <v>124</v>
      </c>
      <c r="H321" s="9">
        <f>RANK(F321,F7:F399,0)</f>
        <v>174</v>
      </c>
    </row>
    <row r="322" ht="23.2" spans="1:8">
      <c r="A322" t="s">
        <v>695</v>
      </c>
      <c r="B322" s="9" t="s">
        <v>696</v>
      </c>
      <c r="C322" s="10">
        <v>0.115912671618273</v>
      </c>
      <c r="D322" s="10">
        <v>3.3444077877422</v>
      </c>
      <c r="E322" s="10">
        <f>(C322)/(E2+100)*100</f>
        <v>0.11547099506216</v>
      </c>
      <c r="F322" s="10">
        <f>(D322)/(F2+100)*100</f>
        <v>3.3835726410625</v>
      </c>
      <c r="G322" s="9">
        <f>RANK(E322,E7:E399,0)</f>
        <v>271</v>
      </c>
      <c r="H322" s="9">
        <f>RANK(F322,F7:F399,0)</f>
        <v>121</v>
      </c>
    </row>
    <row r="323" ht="23.2" spans="1:8">
      <c r="A323" t="s">
        <v>697</v>
      </c>
      <c r="B323" s="9" t="s">
        <v>698</v>
      </c>
      <c r="C323" s="10">
        <v>12.3138590624935</v>
      </c>
      <c r="D323" s="10">
        <v>4.13032176073016</v>
      </c>
      <c r="E323" s="10">
        <f>(C323)/(E2+100)*100</f>
        <v>12.2669380245496</v>
      </c>
      <c r="F323" s="10">
        <f>(D323)/(F2+100)*100</f>
        <v>4.17869009862171</v>
      </c>
      <c r="G323" s="9">
        <f>RANK(E323,E7:E399,0)</f>
        <v>142</v>
      </c>
      <c r="H323" s="9">
        <f>RANK(F323,F7:F399,0)</f>
        <v>79</v>
      </c>
    </row>
    <row r="324" ht="23.2" spans="1:8">
      <c r="A324" t="s">
        <v>699</v>
      </c>
      <c r="B324" s="9" t="s">
        <v>700</v>
      </c>
      <c r="C324" s="10">
        <v>25.6568127187619</v>
      </c>
      <c r="D324" s="10">
        <v>4.0516120020603</v>
      </c>
      <c r="E324" s="10">
        <f>(C324)/(E2+100)*100</f>
        <v>25.5590493549791</v>
      </c>
      <c r="F324" s="10">
        <f>(D324)/(F2+100)*100</f>
        <v>4.09905860541801</v>
      </c>
      <c r="G324" s="9">
        <f>RANK(E324,E7:E399,0)</f>
        <v>65</v>
      </c>
      <c r="H324" s="9">
        <f>RANK(F324,F7:F399,0)</f>
        <v>84</v>
      </c>
    </row>
    <row r="325" ht="23.2" spans="1:8">
      <c r="A325" t="s">
        <v>701</v>
      </c>
      <c r="B325" s="9" t="s">
        <v>702</v>
      </c>
      <c r="C325" s="10">
        <v>40.806214377643</v>
      </c>
      <c r="D325" s="10">
        <v>-2.00821455075875</v>
      </c>
      <c r="E325" s="10">
        <f>(C325)/(E2+100)*100</f>
        <v>40.6507253531671</v>
      </c>
      <c r="F325" s="10">
        <f>(D325)/(F2+100)*100</f>
        <v>-2.03173184688646</v>
      </c>
      <c r="G325" s="9">
        <f>RANK(E325,E7:E399,0)</f>
        <v>31</v>
      </c>
      <c r="H325" s="9">
        <f>RANK(F325,F7:F399,0)</f>
        <v>330</v>
      </c>
    </row>
    <row r="326" ht="23.2" spans="1:8">
      <c r="A326" t="s">
        <v>703</v>
      </c>
      <c r="B326" s="9" t="s">
        <v>704</v>
      </c>
      <c r="C326" s="10">
        <v>114.319250675511</v>
      </c>
      <c r="D326" s="10">
        <v>2.04648859915304</v>
      </c>
      <c r="E326" s="10">
        <f>(C326)/(E2+100)*100</f>
        <v>113.883645730591</v>
      </c>
      <c r="F326" s="10">
        <f>(D326)/(F2+100)*100</f>
        <v>2.07045410542332</v>
      </c>
      <c r="G326" s="9">
        <f>RANK(E326,E7:E399,0)</f>
        <v>3</v>
      </c>
      <c r="H326" s="9">
        <f>RANK(F326,F7:F399,0)</f>
        <v>171</v>
      </c>
    </row>
    <row r="327" ht="23.2" spans="1:8">
      <c r="A327" t="s">
        <v>705</v>
      </c>
      <c r="B327" s="9" t="s">
        <v>706</v>
      </c>
      <c r="C327" s="10">
        <v>34.6168502253822</v>
      </c>
      <c r="D327" s="10">
        <v>6.20321012457748</v>
      </c>
      <c r="E327" s="10">
        <f>(C327)/(E2+100)*100</f>
        <v>34.4849453095731</v>
      </c>
      <c r="F327" s="10">
        <f>(D327)/(F2+100)*100</f>
        <v>6.27585312449349</v>
      </c>
      <c r="G327" s="9">
        <f>RANK(E327,E7:E399,0)</f>
        <v>43</v>
      </c>
      <c r="H327" s="9">
        <f>RANK(F327,F7:F399,0)</f>
        <v>15</v>
      </c>
    </row>
    <row r="328" ht="23.2" spans="1:8">
      <c r="A328" t="s">
        <v>707</v>
      </c>
      <c r="B328" s="9" t="s">
        <v>708</v>
      </c>
      <c r="C328" s="10">
        <v>22.185836624917</v>
      </c>
      <c r="D328" s="10">
        <v>5.49029894974108</v>
      </c>
      <c r="E328" s="10">
        <f>(C328)/(E2+100)*100</f>
        <v>22.1012991556467</v>
      </c>
      <c r="F328" s="10">
        <f>(D328)/(F2+100)*100</f>
        <v>5.55459336797539</v>
      </c>
      <c r="G328" s="9">
        <f>RANK(E328,E7:E399,0)</f>
        <v>80</v>
      </c>
      <c r="H328" s="9">
        <f>RANK(F328,F7:F399,0)</f>
        <v>29</v>
      </c>
    </row>
    <row r="329" ht="23.2" spans="1:8">
      <c r="A329" t="s">
        <v>709</v>
      </c>
      <c r="B329" s="9" t="s">
        <v>710</v>
      </c>
      <c r="C329" s="10">
        <v>-2.97959368149872</v>
      </c>
      <c r="D329" s="10">
        <v>7.06759604473982</v>
      </c>
      <c r="E329" s="10">
        <f>(C329)/(E2+100)*100</f>
        <v>-2.96824016287572</v>
      </c>
      <c r="F329" s="10">
        <f>(D329)/(F2+100)*100</f>
        <v>7.1503614788576</v>
      </c>
      <c r="G329" s="9">
        <f>RANK(E329,E7:E399,0)</f>
        <v>312</v>
      </c>
      <c r="H329" s="9">
        <f>RANK(F329,F7:F399,0)</f>
        <v>7</v>
      </c>
    </row>
    <row r="330" ht="23.2" spans="1:8">
      <c r="A330" t="s">
        <v>711</v>
      </c>
      <c r="B330" s="9" t="s">
        <v>712</v>
      </c>
      <c r="C330" s="10">
        <v>9.57310138578829</v>
      </c>
      <c r="D330" s="10">
        <v>3.22609446147436</v>
      </c>
      <c r="E330" s="10">
        <f>(C330)/(E2+100)*100</f>
        <v>9.53662379975424</v>
      </c>
      <c r="F330" s="10">
        <f>(D330)/(F2+100)*100</f>
        <v>3.26387380071767</v>
      </c>
      <c r="G330" s="9">
        <f>RANK(E330,E7:E399,0)</f>
        <v>168</v>
      </c>
      <c r="H330" s="9">
        <f>RANK(F330,F7:F399,0)</f>
        <v>130</v>
      </c>
    </row>
    <row r="331" ht="23.2" spans="1:8">
      <c r="A331" t="s">
        <v>713</v>
      </c>
      <c r="B331" s="9" t="s">
        <v>714</v>
      </c>
      <c r="C331" s="10">
        <v>31.3070422535211</v>
      </c>
      <c r="D331" s="10">
        <v>5.96499204364627</v>
      </c>
      <c r="E331" s="10">
        <f>(C331)/(E2+100)*100</f>
        <v>31.1877491131633</v>
      </c>
      <c r="F331" s="10">
        <f>(D331)/(F2+100)*100</f>
        <v>6.03484537890712</v>
      </c>
      <c r="G331" s="9">
        <f>RANK(E331,E7:E399,0)</f>
        <v>50</v>
      </c>
      <c r="H331" s="9">
        <f>RANK(F331,F7:F399,0)</f>
        <v>20</v>
      </c>
    </row>
    <row r="332" ht="23.2" spans="1:8">
      <c r="A332" t="s">
        <v>715</v>
      </c>
      <c r="B332" s="9" t="s">
        <v>716</v>
      </c>
      <c r="C332" s="10">
        <v>-2.90353865077112</v>
      </c>
      <c r="D332" s="10">
        <v>2.65076209410206</v>
      </c>
      <c r="E332" s="10">
        <f>(C332)/(E2+100)*100</f>
        <v>-2.892474934148</v>
      </c>
      <c r="F332" s="10">
        <f>(D332)/(F2+100)*100</f>
        <v>2.681803975114</v>
      </c>
      <c r="G332" s="9">
        <f>RANK(E332,E7:E399,0)</f>
        <v>310</v>
      </c>
      <c r="H332" s="9">
        <f>RANK(F332,F7:F399,0)</f>
        <v>146</v>
      </c>
    </row>
    <row r="333" ht="23.2" spans="1:8">
      <c r="A333" t="s">
        <v>717</v>
      </c>
      <c r="B333" s="9" t="s">
        <v>718</v>
      </c>
      <c r="C333" s="10">
        <v>42.3536316947909</v>
      </c>
      <c r="D333" s="10">
        <v>1.34550696780394</v>
      </c>
      <c r="E333" s="10">
        <f>(C333)/(E2+100)*100</f>
        <v>42.1922463524926</v>
      </c>
      <c r="F333" s="10">
        <f>(D333)/(F2+100)*100</f>
        <v>1.36126359390337</v>
      </c>
      <c r="G333" s="9">
        <f>RANK(E333,E7:E399,0)</f>
        <v>27</v>
      </c>
      <c r="H333" s="9">
        <f>RANK(F333,F7:F399,0)</f>
        <v>205</v>
      </c>
    </row>
    <row r="334" ht="23.2" spans="1:8">
      <c r="A334" t="s">
        <v>719</v>
      </c>
      <c r="B334" s="9" t="s">
        <v>720</v>
      </c>
      <c r="C334" s="10">
        <v>2.68192796387694</v>
      </c>
      <c r="D334" s="10">
        <v>4.58964842287659</v>
      </c>
      <c r="E334" s="10">
        <f>(C334)/(E2+100)*100</f>
        <v>2.67170867818289</v>
      </c>
      <c r="F334" s="10">
        <f>(D334)/(F2+100)*100</f>
        <v>4.6433957284332</v>
      </c>
      <c r="G334" s="9">
        <f>RANK(E334,E7:E399,0)</f>
        <v>241</v>
      </c>
      <c r="H334" s="9">
        <f>RANK(F334,F7:F399,0)</f>
        <v>55</v>
      </c>
    </row>
    <row r="335" ht="23.2" spans="1:8">
      <c r="A335" t="s">
        <v>721</v>
      </c>
      <c r="B335" s="9" t="s">
        <v>722</v>
      </c>
      <c r="C335" s="10">
        <v>12.4703734364546</v>
      </c>
      <c r="D335" s="10">
        <v>3.58937132471982</v>
      </c>
      <c r="E335" s="10">
        <f>(C335)/(E2+100)*100</f>
        <v>12.4228560122079</v>
      </c>
      <c r="F335" s="10">
        <f>(D335)/(F2+100)*100</f>
        <v>3.63140483569296</v>
      </c>
      <c r="G335" s="9">
        <f>RANK(E335,E7:E399,0)</f>
        <v>140</v>
      </c>
      <c r="H335" s="9">
        <f>RANK(F335,F7:F399,0)</f>
        <v>111</v>
      </c>
    </row>
    <row r="336" ht="23.2" spans="1:8">
      <c r="A336" t="s">
        <v>723</v>
      </c>
      <c r="B336" s="9" t="s">
        <v>724</v>
      </c>
      <c r="C336" s="10">
        <v>68.5808789128377</v>
      </c>
      <c r="D336" s="10">
        <v>-4.33260474937946</v>
      </c>
      <c r="E336" s="10">
        <f>(C336)/(E2+100)*100</f>
        <v>68.319556608809</v>
      </c>
      <c r="F336" s="10">
        <f>(D336)/(F2+100)*100</f>
        <v>-4.3833419322452</v>
      </c>
      <c r="G336" s="9">
        <f>RANK(E336,E7:E399,0)</f>
        <v>9</v>
      </c>
      <c r="H336" s="9">
        <f>RANK(F336,F7:F399,0)</f>
        <v>351</v>
      </c>
    </row>
    <row r="337" ht="23.2" spans="1:8">
      <c r="A337" t="s">
        <v>725</v>
      </c>
      <c r="B337" s="9" t="s">
        <v>726</v>
      </c>
      <c r="C337" s="10">
        <v>19.0431270819208</v>
      </c>
      <c r="D337" s="10">
        <v>3.64891687485029</v>
      </c>
      <c r="E337" s="10">
        <f>(C337)/(E2+100)*100</f>
        <v>18.9705646720502</v>
      </c>
      <c r="F337" s="10">
        <f>(D337)/(F2+100)*100</f>
        <v>3.6916476969424</v>
      </c>
      <c r="G337" s="9">
        <f>RANK(E337,E7:E399,0)</f>
        <v>91</v>
      </c>
      <c r="H337" s="9">
        <f>RANK(F337,F7:F399,0)</f>
        <v>110</v>
      </c>
    </row>
    <row r="338" ht="23.2" spans="1:8">
      <c r="A338" t="s">
        <v>727</v>
      </c>
      <c r="B338" s="9" t="s">
        <v>728</v>
      </c>
      <c r="C338" s="10">
        <v>-0.313707915522935</v>
      </c>
      <c r="D338" s="10">
        <v>1.92917941139408</v>
      </c>
      <c r="E338" s="10">
        <f>(C338)/(E2+100)*100</f>
        <v>-0.31251255500006</v>
      </c>
      <c r="F338" s="10">
        <f>(D338)/(F2+100)*100</f>
        <v>1.95177116260118</v>
      </c>
      <c r="G338" s="9">
        <f>RANK(E338,E7:E399,0)</f>
        <v>276</v>
      </c>
      <c r="H338" s="9">
        <f>RANK(F338,F7:F399,0)</f>
        <v>176</v>
      </c>
    </row>
    <row r="339" ht="23.2" spans="1:8">
      <c r="A339" t="s">
        <v>729</v>
      </c>
      <c r="B339" s="9" t="s">
        <v>730</v>
      </c>
      <c r="C339" s="10">
        <v>-17.7319967888216</v>
      </c>
      <c r="D339" s="10">
        <v>5.0347655059697</v>
      </c>
      <c r="E339" s="10">
        <f>(C339)/(E2+100)*100</f>
        <v>-17.6644303427606</v>
      </c>
      <c r="F339" s="10">
        <f>(D339)/(F2+100)*100</f>
        <v>5.09372537721091</v>
      </c>
      <c r="G339" s="9">
        <f>RANK(E339,E7:E399,0)</f>
        <v>355</v>
      </c>
      <c r="H339" s="9">
        <f>RANK(F339,F7:F399,0)</f>
        <v>36</v>
      </c>
    </row>
    <row r="340" ht="23.2" spans="1:8">
      <c r="A340" t="s">
        <v>731</v>
      </c>
      <c r="B340" s="9" t="s">
        <v>732</v>
      </c>
      <c r="C340" s="10">
        <v>41.6661038372104</v>
      </c>
      <c r="D340" s="10">
        <v>-1.17983577870507</v>
      </c>
      <c r="E340" s="10">
        <f>(C340)/(E2+100)*100</f>
        <v>41.507338268334</v>
      </c>
      <c r="F340" s="10">
        <f>(D340)/(F2+100)*100</f>
        <v>-1.19365230412532</v>
      </c>
      <c r="G340" s="9">
        <f>RANK(E340,E7:E399,0)</f>
        <v>28</v>
      </c>
      <c r="H340" s="9">
        <f>RANK(F340,F7:F399,0)</f>
        <v>315</v>
      </c>
    </row>
    <row r="341" ht="23.2" spans="1:8">
      <c r="A341" t="s">
        <v>733</v>
      </c>
      <c r="B341" s="9" t="s">
        <v>734</v>
      </c>
      <c r="C341" s="10">
        <v>-4.01435049524807</v>
      </c>
      <c r="D341" s="10">
        <v>3.27383449813591</v>
      </c>
      <c r="E341" s="10">
        <f>(C341)/(E2+100)*100</f>
        <v>-3.99905411326483</v>
      </c>
      <c r="F341" s="10">
        <f>(D341)/(F2+100)*100</f>
        <v>3.31217289944701</v>
      </c>
      <c r="G341" s="9">
        <f>RANK(E341,E7:E399,0)</f>
        <v>320</v>
      </c>
      <c r="H341" s="9">
        <f>RANK(F341,F7:F399,0)</f>
        <v>127</v>
      </c>
    </row>
    <row r="342" ht="23.2" spans="1:8">
      <c r="A342" t="s">
        <v>735</v>
      </c>
      <c r="B342" s="9" t="s">
        <v>736</v>
      </c>
      <c r="C342" s="10">
        <v>76.820403611882</v>
      </c>
      <c r="D342" s="10">
        <v>0.559780665156743</v>
      </c>
      <c r="E342" s="10">
        <f>(C342)/(E2+100)*100</f>
        <v>76.527685215931</v>
      </c>
      <c r="F342" s="10">
        <f>(D342)/(F2+100)*100</f>
        <v>0.566336004407762</v>
      </c>
      <c r="G342" s="9">
        <f>RANK(E342,E7:E399,0)</f>
        <v>6</v>
      </c>
      <c r="H342" s="9">
        <f>RANK(F342,F7:F399,0)</f>
        <v>241</v>
      </c>
    </row>
    <row r="343" ht="23.2" spans="1:8">
      <c r="A343" t="s">
        <v>737</v>
      </c>
      <c r="B343" s="9" t="s">
        <v>738</v>
      </c>
      <c r="C343" s="10">
        <v>28.9761189180408</v>
      </c>
      <c r="D343" s="10">
        <v>5.52874031120452</v>
      </c>
      <c r="E343" s="10">
        <f>(C343)/(E2+100)*100</f>
        <v>28.8657075865223</v>
      </c>
      <c r="F343" s="10">
        <f>(D343)/(F2+100)*100</f>
        <v>5.5934848989094</v>
      </c>
      <c r="G343" s="9">
        <f>RANK(E343,E7:E399,0)</f>
        <v>59</v>
      </c>
      <c r="H343" s="9">
        <f>RANK(F343,F7:F399,0)</f>
        <v>27</v>
      </c>
    </row>
    <row r="344" ht="23.2" spans="1:8">
      <c r="A344" t="s">
        <v>739</v>
      </c>
      <c r="B344" s="9" t="s">
        <v>740</v>
      </c>
      <c r="C344" s="10">
        <v>-2.07359589303501</v>
      </c>
      <c r="D344" s="10">
        <v>4.13195363901167</v>
      </c>
      <c r="E344" s="10">
        <f>(C344)/(E2+100)*100</f>
        <v>-2.06569461114737</v>
      </c>
      <c r="F344" s="10">
        <f>(D344)/(F2+100)*100</f>
        <v>4.18034108709479</v>
      </c>
      <c r="G344" s="9">
        <f>RANK(E344,E7:E399,0)</f>
        <v>303</v>
      </c>
      <c r="H344" s="9">
        <f>RANK(F344,F7:F399,0)</f>
        <v>78</v>
      </c>
    </row>
    <row r="345" ht="23.2" spans="1:8">
      <c r="A345" t="s">
        <v>741</v>
      </c>
      <c r="B345" s="9" t="s">
        <v>742</v>
      </c>
      <c r="C345" s="10">
        <v>-0.610590270792263</v>
      </c>
      <c r="D345" s="10">
        <v>5.3481751591338</v>
      </c>
      <c r="E345" s="10">
        <f>(C345)/(E2+100)*100</f>
        <v>-0.608263662284027</v>
      </c>
      <c r="F345" s="10">
        <f>(D345)/(F2+100)*100</f>
        <v>5.41080522966719</v>
      </c>
      <c r="G345" s="9">
        <f>RANK(E345,E7:E399,0)</f>
        <v>280</v>
      </c>
      <c r="H345" s="9">
        <f>RANK(F345,F7:F399,0)</f>
        <v>32</v>
      </c>
    </row>
    <row r="346" ht="23.2" spans="1:8">
      <c r="A346" t="s">
        <v>743</v>
      </c>
      <c r="B346" s="9" t="s">
        <v>744</v>
      </c>
      <c r="C346" s="10">
        <v>-4.0309755928922</v>
      </c>
      <c r="D346" s="10">
        <v>6.70473889407502</v>
      </c>
      <c r="E346" s="10">
        <f>(C346)/(E2+100)*100</f>
        <v>-4.01561586221921</v>
      </c>
      <c r="F346" s="10">
        <f>(D346)/(F2+100)*100</f>
        <v>6.78325507152795</v>
      </c>
      <c r="G346" s="9">
        <f>RANK(E346,E7:E399,0)</f>
        <v>321</v>
      </c>
      <c r="H346" s="9">
        <f>RANK(F346,F7:F399,0)</f>
        <v>8</v>
      </c>
    </row>
    <row r="347" ht="23.2" spans="1:8">
      <c r="A347" t="s">
        <v>745</v>
      </c>
      <c r="B347" s="9" t="s">
        <v>746</v>
      </c>
      <c r="C347" s="10">
        <v>46.1646610036181</v>
      </c>
      <c r="D347" s="10">
        <v>0.991800661653327</v>
      </c>
      <c r="E347" s="10">
        <f>(C347)/(E2+100)*100</f>
        <v>45.9887540194935</v>
      </c>
      <c r="F347" s="10">
        <f>(D347)/(F2+100)*100</f>
        <v>1.00341519250659</v>
      </c>
      <c r="G347" s="9">
        <f>RANK(E347,E7:E399,0)</f>
        <v>20</v>
      </c>
      <c r="H347" s="9">
        <f>RANK(F347,F7:F399,0)</f>
        <v>219</v>
      </c>
    </row>
    <row r="348" ht="23.2" spans="1:8">
      <c r="A348" t="s">
        <v>747</v>
      </c>
      <c r="B348" s="9" t="s">
        <v>748</v>
      </c>
      <c r="C348" s="10">
        <v>6.86209594895565</v>
      </c>
      <c r="D348" s="10">
        <v>-0.48766816143498</v>
      </c>
      <c r="E348" s="10">
        <f>(C348)/(E2+100)*100</f>
        <v>6.83594844614913</v>
      </c>
      <c r="F348" s="10">
        <f>(D348)/(F2+100)*100</f>
        <v>-0.493379023633538</v>
      </c>
      <c r="G348" s="9">
        <f>RANK(E348,E7:E399,0)</f>
        <v>195</v>
      </c>
      <c r="H348" s="9">
        <f>RANK(F348,F7:F399,0)</f>
        <v>295</v>
      </c>
    </row>
    <row r="349" ht="23.2" spans="1:8">
      <c r="A349" t="s">
        <v>749</v>
      </c>
      <c r="B349" s="9" t="s">
        <v>750</v>
      </c>
      <c r="C349" s="10">
        <v>37.7313697086754</v>
      </c>
      <c r="D349" s="10">
        <v>4.03160854038448</v>
      </c>
      <c r="E349" s="10">
        <f>(C349)/(E2+100)*100</f>
        <v>37.5875971495782</v>
      </c>
      <c r="F349" s="10">
        <f>(D349)/(F2+100)*100</f>
        <v>4.07882089221183</v>
      </c>
      <c r="G349" s="9">
        <f>RANK(E349,E7:E399,0)</f>
        <v>38</v>
      </c>
      <c r="H349" s="9">
        <f>RANK(F349,F7:F399,0)</f>
        <v>86</v>
      </c>
    </row>
    <row r="350" ht="23.2" spans="1:8">
      <c r="A350" t="s">
        <v>751</v>
      </c>
      <c r="B350" s="9" t="s">
        <v>752</v>
      </c>
      <c r="C350" s="10">
        <v>38.6434293913667</v>
      </c>
      <c r="D350" s="10">
        <v>3.7863360708931</v>
      </c>
      <c r="E350" s="10">
        <f>(C350)/(E2+100)*100</f>
        <v>38.4961814971402</v>
      </c>
      <c r="F350" s="10">
        <f>(D350)/(F2+100)*100</f>
        <v>3.83067614729808</v>
      </c>
      <c r="G350" s="9">
        <f>RANK(E350,E7:E399,0)</f>
        <v>35</v>
      </c>
      <c r="H350" s="9">
        <f>RANK(F350,F7:F399,0)</f>
        <v>99</v>
      </c>
    </row>
    <row r="351" ht="23.2" spans="1:8">
      <c r="A351" t="s">
        <v>753</v>
      </c>
      <c r="B351" s="9" t="s">
        <v>754</v>
      </c>
      <c r="C351" s="10">
        <v>38.8238721407978</v>
      </c>
      <c r="D351" s="10">
        <v>4.53558650216719</v>
      </c>
      <c r="E351" s="10">
        <f>(C351)/(E2+100)*100</f>
        <v>38.6759366829854</v>
      </c>
      <c r="F351" s="10">
        <f>(D351)/(F2+100)*100</f>
        <v>4.58870071291923</v>
      </c>
      <c r="G351" s="9">
        <f>RANK(E351,E7:E399,0)</f>
        <v>34</v>
      </c>
      <c r="H351" s="9">
        <f>RANK(F351,F7:F399,0)</f>
        <v>59</v>
      </c>
    </row>
    <row r="352" ht="23.2" spans="1:8">
      <c r="A352" t="s">
        <v>755</v>
      </c>
      <c r="B352" s="9" t="s">
        <v>756</v>
      </c>
      <c r="C352" s="10">
        <v>35.0823469367725</v>
      </c>
      <c r="D352" s="10">
        <v>-0.393706486024871</v>
      </c>
      <c r="E352" s="10">
        <f>(C352)/(E2+100)*100</f>
        <v>34.9486682805992</v>
      </c>
      <c r="F352" s="10">
        <f>(D352)/(F2+100)*100</f>
        <v>-0.398317005361935</v>
      </c>
      <c r="G352" s="9">
        <f>RANK(E352,E7:E399,0)</f>
        <v>42</v>
      </c>
      <c r="H352" s="9">
        <f>RANK(F352,F7:F399,0)</f>
        <v>288</v>
      </c>
    </row>
    <row r="353" ht="23.2" spans="1:8">
      <c r="A353" t="s">
        <v>757</v>
      </c>
      <c r="B353" s="9" t="s">
        <v>758</v>
      </c>
      <c r="C353" s="10">
        <v>13.6439936876175</v>
      </c>
      <c r="D353" s="10">
        <v>-8.18872061391044</v>
      </c>
      <c r="E353" s="10">
        <f>(C353)/(E2+100)*100</f>
        <v>13.5920042712798</v>
      </c>
      <c r="F353" s="10">
        <f>(D353)/(F2+100)*100</f>
        <v>-8.28461503291645</v>
      </c>
      <c r="G353" s="9">
        <f>RANK(E353,E7:E399,0)</f>
        <v>128</v>
      </c>
      <c r="H353" s="9">
        <f>RANK(F353,F7:F399,0)</f>
        <v>358</v>
      </c>
    </row>
    <row r="354" ht="23.2" spans="1:8">
      <c r="A354" t="s">
        <v>759</v>
      </c>
      <c r="B354" s="9" t="s">
        <v>760</v>
      </c>
      <c r="C354" s="10">
        <v>16.0668525245698</v>
      </c>
      <c r="D354" s="10">
        <v>-0.176800397195403</v>
      </c>
      <c r="E354" s="10">
        <f>(C354)/(E2+100)*100</f>
        <v>16.0056309860482</v>
      </c>
      <c r="F354" s="10">
        <f>(D354)/(F2+100)*100</f>
        <v>-0.178870827018138</v>
      </c>
      <c r="G354" s="9">
        <f>RANK(E354,E7:E399,0)</f>
        <v>107</v>
      </c>
      <c r="H354" s="9">
        <f>RANK(F354,F7:F399,0)</f>
        <v>276</v>
      </c>
    </row>
    <row r="355" ht="23.2" spans="1:8">
      <c r="A355" t="s">
        <v>761</v>
      </c>
      <c r="B355" s="9" t="s">
        <v>762</v>
      </c>
      <c r="C355" s="10">
        <v>31.1172055998891</v>
      </c>
      <c r="D355" s="10">
        <v>-0.215496130864933</v>
      </c>
      <c r="E355" s="10">
        <f>(C355)/(E2+100)*100</f>
        <v>30.9986358178857</v>
      </c>
      <c r="F355" s="10">
        <f>(D355)/(F2+100)*100</f>
        <v>-0.218019708996568</v>
      </c>
      <c r="G355" s="9">
        <f>RANK(E355,E7:E399,0)</f>
        <v>51</v>
      </c>
      <c r="H355" s="9">
        <f>RANK(F355,F7:F399,0)</f>
        <v>282</v>
      </c>
    </row>
    <row r="356" ht="23.2" spans="1:8">
      <c r="A356" t="s">
        <v>763</v>
      </c>
      <c r="B356" s="9" t="s">
        <v>764</v>
      </c>
      <c r="C356" s="10">
        <v>-12.7684964200477</v>
      </c>
      <c r="D356" s="10">
        <v>4.07872696817421</v>
      </c>
      <c r="E356" s="10">
        <f>(C356)/(E2+100)*100</f>
        <v>-12.7198430204944</v>
      </c>
      <c r="F356" s="10">
        <f>(D356)/(F2+100)*100</f>
        <v>4.12649110268782</v>
      </c>
      <c r="G356" s="9">
        <f>RANK(E356,E7:E399,0)</f>
        <v>352</v>
      </c>
      <c r="H356" s="9">
        <f>RANK(F356,F7:F399,0)</f>
        <v>82</v>
      </c>
    </row>
    <row r="357" ht="23.2" spans="1:8">
      <c r="A357" t="s">
        <v>765</v>
      </c>
      <c r="B357" s="9" t="s">
        <v>766</v>
      </c>
      <c r="C357" s="10">
        <v>10.0558547376429</v>
      </c>
      <c r="D357" s="10">
        <v>3.28507952015482</v>
      </c>
      <c r="E357" s="10">
        <f>(C357)/(E2+100)*100</f>
        <v>10.0175376561083</v>
      </c>
      <c r="F357" s="10">
        <f>(D357)/(F2+100)*100</f>
        <v>3.32354960685415</v>
      </c>
      <c r="G357" s="9">
        <f>RANK(E357,E7:E399,0)</f>
        <v>162</v>
      </c>
      <c r="H357" s="9">
        <f>RANK(F357,F7:F399,0)</f>
        <v>125</v>
      </c>
    </row>
    <row r="358" ht="23.2" spans="1:8">
      <c r="A358" t="s">
        <v>767</v>
      </c>
      <c r="B358" s="9" t="s">
        <v>768</v>
      </c>
      <c r="C358" s="10">
        <v>33.4138628641015</v>
      </c>
      <c r="D358" s="10">
        <v>4.48231837689006</v>
      </c>
      <c r="E358" s="10">
        <f>(C358)/(E2+100)*100</f>
        <v>33.2865418415576</v>
      </c>
      <c r="F358" s="10">
        <f>(D358)/(F2+100)*100</f>
        <v>4.53480878861832</v>
      </c>
      <c r="G358" s="9">
        <f>RANK(E358,E7:E399,0)</f>
        <v>45</v>
      </c>
      <c r="H358" s="9">
        <f>RANK(F358,F7:F399,0)</f>
        <v>60</v>
      </c>
    </row>
    <row r="359" ht="23.2" spans="1:8">
      <c r="A359" t="s">
        <v>769</v>
      </c>
      <c r="B359" s="9" t="s">
        <v>770</v>
      </c>
      <c r="C359" s="10">
        <v>28.3316761577631</v>
      </c>
      <c r="D359" s="10">
        <v>2.11215266955959</v>
      </c>
      <c r="E359" s="10">
        <f>(C359)/(E2+100)*100</f>
        <v>28.2237204271294</v>
      </c>
      <c r="F359" s="10">
        <f>(D359)/(F2+100)*100</f>
        <v>2.13688713818407</v>
      </c>
      <c r="G359" s="9">
        <f>RANK(E359,E7:E399,0)</f>
        <v>60</v>
      </c>
      <c r="H359" s="9">
        <f>RANK(F359,F7:F399,0)</f>
        <v>166</v>
      </c>
    </row>
    <row r="360" ht="23.2" spans="1:8">
      <c r="A360" t="s">
        <v>771</v>
      </c>
      <c r="B360" s="9" t="s">
        <v>772</v>
      </c>
      <c r="C360" s="10">
        <v>-4.73212861018031</v>
      </c>
      <c r="D360" s="10">
        <v>-0.551755728369621</v>
      </c>
      <c r="E360" s="10">
        <f>(C360)/(E2+100)*100</f>
        <v>-4.71409718843455</v>
      </c>
      <c r="F360" s="10">
        <f>(D360)/(F2+100)*100</f>
        <v>-0.558217091200264</v>
      </c>
      <c r="G360" s="9">
        <f>RANK(E360,E7:E399,0)</f>
        <v>324</v>
      </c>
      <c r="H360" s="9">
        <f>RANK(F360,F7:F399,0)</f>
        <v>298</v>
      </c>
    </row>
    <row r="361" ht="23.2" spans="1:8">
      <c r="A361" t="s">
        <v>773</v>
      </c>
      <c r="B361" s="9" t="s">
        <v>774</v>
      </c>
      <c r="C361" s="10">
        <v>40.9937511375356</v>
      </c>
      <c r="D361" s="10">
        <v>-3.00365892680754</v>
      </c>
      <c r="E361" s="10">
        <f>(C361)/(E2+100)*100</f>
        <v>40.8375475182782</v>
      </c>
      <c r="F361" s="10">
        <f>(D361)/(F2+100)*100</f>
        <v>-3.03883342368671</v>
      </c>
      <c r="G361" s="9">
        <f>RANK(E361,E7:E399,0)</f>
        <v>30</v>
      </c>
      <c r="H361" s="9">
        <f>RANK(F361,F7:F399,0)</f>
        <v>342</v>
      </c>
    </row>
    <row r="362" ht="23.2" spans="1:8">
      <c r="A362" t="s">
        <v>775</v>
      </c>
      <c r="B362" s="9" t="s">
        <v>776</v>
      </c>
      <c r="C362" s="10">
        <v>70.4834706248826</v>
      </c>
      <c r="D362" s="10">
        <v>2.07830041210743</v>
      </c>
      <c r="E362" s="10">
        <f>(C362)/(E2+100)*100</f>
        <v>70.2148986375938</v>
      </c>
      <c r="F362" s="10">
        <f>(D362)/(F2+100)*100</f>
        <v>2.10263845219154</v>
      </c>
      <c r="G362" s="9">
        <f>RANK(E362,E7:E399,0)</f>
        <v>7</v>
      </c>
      <c r="H362" s="9">
        <f>RANK(F362,F7:F399,0)</f>
        <v>169</v>
      </c>
    </row>
    <row r="363" ht="23.2" spans="1:8">
      <c r="A363" t="s">
        <v>777</v>
      </c>
      <c r="B363" s="9" t="s">
        <v>778</v>
      </c>
      <c r="C363" s="10">
        <v>70.061081411793</v>
      </c>
      <c r="D363" s="10">
        <v>1.78225191641605</v>
      </c>
      <c r="E363" s="10">
        <f>(C363)/(E2+100)*100</f>
        <v>69.7941189069738</v>
      </c>
      <c r="F363" s="10">
        <f>(D363)/(F2+100)*100</f>
        <v>1.80312306590389</v>
      </c>
      <c r="G363" s="9">
        <f>RANK(E363,E7:E399,0)</f>
        <v>8</v>
      </c>
      <c r="H363" s="9">
        <f>RANK(F363,F7:F399,0)</f>
        <v>186</v>
      </c>
    </row>
    <row r="364" ht="23.2" spans="1:8">
      <c r="A364" t="s">
        <v>779</v>
      </c>
      <c r="B364" s="9" t="s">
        <v>780</v>
      </c>
      <c r="C364" s="10">
        <v>2.795230329118</v>
      </c>
      <c r="D364" s="10">
        <v>0.45854780132208</v>
      </c>
      <c r="E364" s="10">
        <f>(C364)/(E2+100)*100</f>
        <v>2.78457931324484</v>
      </c>
      <c r="F364" s="10">
        <f>(D364)/(F2+100)*100</f>
        <v>0.463917648098823</v>
      </c>
      <c r="G364" s="9">
        <f>RANK(E364,E7:E399,0)</f>
        <v>239</v>
      </c>
      <c r="H364" s="9">
        <f>RANK(F364,F7:F399,0)</f>
        <v>246</v>
      </c>
    </row>
    <row r="365" ht="23.2" spans="1:8">
      <c r="A365" t="s">
        <v>781</v>
      </c>
      <c r="B365" s="9" t="s">
        <v>782</v>
      </c>
      <c r="C365" s="10">
        <v>-3.68148459215709</v>
      </c>
      <c r="D365" s="10">
        <v>1.17207192068561</v>
      </c>
      <c r="E365" s="10">
        <f>(C365)/(E2+100)*100</f>
        <v>-3.66745657077388</v>
      </c>
      <c r="F365" s="10">
        <f>(D365)/(F2+100)*100</f>
        <v>1.18579752706134</v>
      </c>
      <c r="G365" s="9">
        <f>RANK(E365,E7:E399,0)</f>
        <v>315</v>
      </c>
      <c r="H365" s="9">
        <f>RANK(F365,F7:F399,0)</f>
        <v>210</v>
      </c>
    </row>
    <row r="366" ht="23.2" spans="1:8">
      <c r="A366" t="s">
        <v>783</v>
      </c>
      <c r="B366" s="9" t="s">
        <v>784</v>
      </c>
      <c r="C366" s="10">
        <v>-18.5192566389318</v>
      </c>
      <c r="D366" s="10">
        <v>-2.59678379988088</v>
      </c>
      <c r="E366" s="10">
        <f>(C366)/(E2+100)*100</f>
        <v>-18.4486903981588</v>
      </c>
      <c r="F366" s="10">
        <f>(D366)/(F2+100)*100</f>
        <v>-2.62719356540039</v>
      </c>
      <c r="G366" s="9">
        <f>RANK(E366,E7:E399,0)</f>
        <v>357</v>
      </c>
      <c r="H366" s="9">
        <f>RANK(F366,F7:F399,0)</f>
        <v>340</v>
      </c>
    </row>
    <row r="367" ht="23.2" spans="2:8">
      <c r="B367" s="9"/>
      <c r="C367" s="10"/>
      <c r="D367" s="10"/>
      <c r="E367" s="10"/>
      <c r="F367" s="10"/>
      <c r="G367" s="9"/>
      <c r="H367" s="9"/>
    </row>
    <row r="368" ht="23.2" spans="2:8">
      <c r="B368" s="9"/>
      <c r="C368" s="10"/>
      <c r="D368" s="10"/>
      <c r="E368" s="10"/>
      <c r="F368" s="10"/>
      <c r="G368" s="9"/>
      <c r="H368" s="9"/>
    </row>
    <row r="369" ht="23.2" spans="2:8">
      <c r="B369" s="9"/>
      <c r="C369" s="10"/>
      <c r="D369" s="10"/>
      <c r="E369" s="10"/>
      <c r="F369" s="10"/>
      <c r="G369" s="9"/>
      <c r="H369" s="9"/>
    </row>
    <row r="370" ht="23.2" spans="2:8">
      <c r="B370" s="9"/>
      <c r="C370" s="10"/>
      <c r="D370" s="10"/>
      <c r="E370" s="10"/>
      <c r="F370" s="10"/>
      <c r="G370" s="9"/>
      <c r="H370" s="9"/>
    </row>
    <row r="371" ht="23.2" spans="2:8">
      <c r="B371" s="9"/>
      <c r="C371" s="10"/>
      <c r="D371" s="10"/>
      <c r="E371" s="10"/>
      <c r="F371" s="10"/>
      <c r="G371" s="9"/>
      <c r="H371" s="9"/>
    </row>
    <row r="372" ht="23.2" spans="2:8">
      <c r="B372" s="9"/>
      <c r="C372" s="10"/>
      <c r="D372" s="10"/>
      <c r="E372" s="10"/>
      <c r="F372" s="10"/>
      <c r="G372" s="9"/>
      <c r="H372" s="9"/>
    </row>
  </sheetData>
  <mergeCells count="4">
    <mergeCell ref="A5:B5"/>
    <mergeCell ref="G5:H5"/>
    <mergeCell ref="E2:E3"/>
    <mergeCell ref="F2:F3"/>
  </mergeCells>
  <conditionalFormatting sqref="E22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{cc2c8428-6858-4795-89eb-9f49fb38c4cc}</x14:id>
        </ext>
      </extLst>
    </cfRule>
  </conditionalFormatting>
  <conditionalFormatting sqref="F22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{3fd348f1-ebca-4114-86a5-ca18ccd174d2}</x14:id>
        </ext>
      </extLst>
    </cfRule>
  </conditionalFormatting>
  <conditionalFormatting sqref="G22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{e858f957-b344-4ce0-9522-a6d17806e8b7}</x14:id>
        </ext>
      </extLst>
    </cfRule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{b47556f4-66a1-4831-aedc-d087b752ad6c}</x14:id>
        </ext>
      </extLst>
    </cfRule>
  </conditionalFormatting>
  <conditionalFormatting sqref="H22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{9a697463-06ae-4d82-a1e5-505293402f6f}</x14:id>
        </ext>
      </extLst>
    </cfRule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{18074511-14d8-4a02-9795-a2bffc7618ae}</x14:id>
        </ext>
      </extLst>
    </cfRule>
  </conditionalFormatting>
  <conditionalFormatting sqref="E23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{09501b48-07d0-4bb8-bf70-92d5d96e6931}</x14:id>
        </ext>
      </extLst>
    </cfRule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{3a8314b0-1943-47a5-a9bc-7ae061f537f3}</x14:id>
        </ext>
      </extLst>
    </cfRule>
  </conditionalFormatting>
  <conditionalFormatting sqref="E23:F23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{3bcf557a-62a8-4fcc-8c59-5171b60d3ac2}</x14:id>
        </ext>
      </extLst>
    </cfRule>
  </conditionalFormatting>
  <conditionalFormatting sqref="F23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{520a7c82-914c-493a-8264-e931b799722e}</x14:id>
        </ext>
      </extLst>
    </cfRule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{3dff2efa-c842-4348-8185-d3add1350730}</x14:id>
        </ext>
      </extLst>
    </cfRule>
  </conditionalFormatting>
  <conditionalFormatting sqref="G23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{63858544-899a-4091-88fe-8e827f66462e}</x14:id>
        </ext>
      </extLst>
    </cfRule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{5cddbc2c-e79b-4cf8-9376-2e946362f9ce}</x14:id>
        </ext>
      </extLst>
    </cfRule>
    <cfRule type="dataBar" priority="5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{26efbb11-9ef6-4c72-b0ab-51990c97cc2b}</x14:id>
        </ext>
      </extLst>
    </cfRule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{21011823-b21a-4991-8612-adfc88e48127}</x14:id>
        </ext>
      </extLst>
    </cfRule>
  </conditionalFormatting>
  <conditionalFormatting sqref="H23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{30b2c63f-9774-4c7a-b6a8-4ae55d4610e6}</x14:id>
        </ext>
      </extLst>
    </cfRule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{ec656ce0-f21f-4364-a12c-bf660c7412c8}</x14:id>
        </ext>
      </extLst>
    </cfRule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{64e1e054-5520-482e-8140-892902f854b2}</x14:id>
        </ext>
      </extLst>
    </cfRule>
  </conditionalFormatting>
  <conditionalFormatting sqref="E7:E21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{3682530b-b474-4b8c-947c-5bfe1e25ff55}</x14:id>
        </ext>
      </extLst>
    </cfRule>
  </conditionalFormatting>
  <conditionalFormatting sqref="E7:E34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{175ea1ef-3e37-4786-86d7-fda89a2dcc49}</x14:id>
        </ext>
      </extLst>
    </cfRule>
  </conditionalFormatting>
  <conditionalFormatting sqref="E35:E4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{9c981b7d-1874-4eaa-a9d8-6a46faf6af2b}</x14:id>
        </ext>
      </extLst>
    </cfRule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{0b238914-7c90-42ae-a748-af03e79de10e}</x14:id>
        </ext>
      </extLst>
    </cfRule>
  </conditionalFormatting>
  <conditionalFormatting sqref="E42:E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{a8820778-4907-4028-92af-5cd94527a625}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{5b9667c1-7636-4bca-b13f-914615b361ed}</x14:id>
        </ext>
      </extLst>
    </cfRule>
  </conditionalFormatting>
  <conditionalFormatting sqref="E49:E55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{5b3e13f5-22f4-43f8-9675-823a19e856b2}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{c4e46a03-a831-4c47-ac0a-578a309f2061}</x14:id>
        </ext>
      </extLst>
    </cfRule>
  </conditionalFormatting>
  <conditionalFormatting sqref="E56:E62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{f1802edd-5928-4bf3-87a1-e25bff63ad38}</x14:id>
        </ext>
      </extLst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{a8d37e42-e9d6-491a-ae5b-484351aa7960}</x14:id>
        </ext>
      </extLst>
    </cfRule>
  </conditionalFormatting>
  <conditionalFormatting sqref="E63:E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{70e4a39f-0488-4b7c-86df-11c984b846bd}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{3398f359-3448-4b45-8509-872c608aa45c}</x14:id>
        </ext>
      </extLst>
    </cfRule>
  </conditionalFormatting>
  <conditionalFormatting sqref="E70:E7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{3e442b86-1baf-422b-8e90-8e186af2722b}</x14:id>
        </ext>
      </extLst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{036b8169-b60a-48b4-83bd-f7446ace4ff6}</x14:id>
        </ext>
      </extLst>
    </cfRule>
  </conditionalFormatting>
  <conditionalFormatting sqref="E77:E83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{f8f1475e-1c6f-4fda-a00b-c18880c65900}</x14:id>
        </ext>
      </extLst>
    </cfRule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{0735f9ea-bf30-4c20-91d6-9e450a1e82e0}</x14:id>
        </ext>
      </extLst>
    </cfRule>
  </conditionalFormatting>
  <conditionalFormatting sqref="E84:E9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{989b1c2e-3fcf-4c64-ae3c-0f66a096d3a6}</x14:id>
        </ext>
      </extLst>
    </cfRule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{3673dd96-8ada-429f-91ed-aff5a7e9f920}</x14:id>
        </ext>
      </extLst>
    </cfRule>
  </conditionalFormatting>
  <conditionalFormatting sqref="E91:E9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{123a6870-93cf-42d4-99ea-c5f509f7596c}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{c6728cbb-f09d-4493-9bff-598394a482f5}</x14:id>
        </ext>
      </extLst>
    </cfRule>
  </conditionalFormatting>
  <conditionalFormatting sqref="E98:E104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{9c5784b7-1926-41bb-82cf-d494144e82c9}</x14:id>
        </ext>
      </extLst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{50d5ed38-7da8-4000-a16c-241294ebd342}</x14:id>
        </ext>
      </extLst>
    </cfRule>
  </conditionalFormatting>
  <conditionalFormatting sqref="E105:E111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{0013cc02-9a07-4aa5-b08a-868931b612d4}</x14:id>
        </ext>
      </extLst>
    </cfRule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{a46e1148-2e3c-4210-8285-84d21a00a6ff}</x14:id>
        </ext>
      </extLst>
    </cfRule>
  </conditionalFormatting>
  <conditionalFormatting sqref="E112:E11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{4e3766d1-4f58-4084-a200-a2d778ac77b6}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{07d93d24-0cdc-4774-ac72-79041403fbbf}</x14:id>
        </ext>
      </extLst>
    </cfRule>
  </conditionalFormatting>
  <conditionalFormatting sqref="E119:E12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{7a9d4a98-7773-4a38-b146-d4511e1e0edc}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{8ccd5698-afc6-46e1-bd24-5104ad972e70}</x14:id>
        </ext>
      </extLst>
    </cfRule>
  </conditionalFormatting>
  <conditionalFormatting sqref="E126:E132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{7e9abaf5-81c5-4d75-8dcd-5f9be8be2ab4}</x14:id>
        </ext>
      </extLst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{6dae187b-c9d4-4a04-a992-5e84391555b4}</x14:id>
        </ext>
      </extLst>
    </cfRule>
  </conditionalFormatting>
  <conditionalFormatting sqref="E133:E139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{a9cc8fd3-b3b1-4035-b1c2-f06b2f458bbf}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{e7f99294-b22f-42a1-a41e-19384d6634b4}</x14:id>
        </ext>
      </extLst>
    </cfRule>
  </conditionalFormatting>
  <conditionalFormatting sqref="E140:E146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{3b95bb8d-ede2-42d7-80c7-195d326879d1}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{a596e392-6565-447b-8d0b-07a027977f2a}</x14:id>
        </ext>
      </extLst>
    </cfRule>
  </conditionalFormatting>
  <conditionalFormatting sqref="E147:E15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{e82c2c81-22d6-4805-bc24-a32c3cef4f4d}</x14:id>
        </ext>
      </extLst>
    </cfRule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{0c1ee773-acce-436c-9946-ae6502922d6d}</x14:id>
        </ext>
      </extLst>
    </cfRule>
  </conditionalFormatting>
  <conditionalFormatting sqref="E154:E16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{78bc35ec-09d0-4c26-a2be-73c0f010044f}</x14:id>
        </ext>
      </extLst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{7159493e-604f-4a61-81ca-6be492934417}</x14:id>
        </ext>
      </extLst>
    </cfRule>
  </conditionalFormatting>
  <conditionalFormatting sqref="E161:E167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{877ac984-85de-430c-9e88-bd23f4260f85}</x14:id>
        </ext>
      </extLst>
    </cfRule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{9153aa9d-3eff-4e23-b58f-a741e765bba0}</x14:id>
        </ext>
      </extLst>
    </cfRule>
  </conditionalFormatting>
  <conditionalFormatting sqref="E168:E174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{f9f1c2be-5ebf-4fbb-aeb3-fe532e5ac461}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{72301368-e086-491f-a7d2-2347b795aedc}</x14:id>
        </ext>
      </extLst>
    </cfRule>
  </conditionalFormatting>
  <conditionalFormatting sqref="E175:E18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{fda9d9b8-466f-492c-8c45-420c7e005d51}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{d397c76f-db7f-48d1-af13-f15f17107e8f}</x14:id>
        </ext>
      </extLst>
    </cfRule>
  </conditionalFormatting>
  <conditionalFormatting sqref="E182:E18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{c460688e-ab1b-4dfe-910b-b07ddb310bba}</x14:id>
        </ext>
      </extLst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{87701217-3a38-4220-b8b4-a0bd6ee5b42d}</x14:id>
        </ext>
      </extLst>
    </cfRule>
  </conditionalFormatting>
  <conditionalFormatting sqref="E189:E195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{df0c3e9e-adbb-4d76-8b7e-a894628f3a12}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{9a6c4254-6a51-4042-bc1c-345cd57a5928}</x14:id>
        </ext>
      </extLst>
    </cfRule>
  </conditionalFormatting>
  <conditionalFormatting sqref="E196:E20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{6a2bf1a4-c20b-4606-b21a-1a3378e85127}</x14:id>
        </ext>
      </extLst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{4bd4d277-46e2-40db-af5c-38fbbe7d67eb}</x14:id>
        </ext>
      </extLst>
    </cfRule>
  </conditionalFormatting>
  <conditionalFormatting sqref="E203:E20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{0a6f3d29-d15a-46fb-8db4-3ea5bcb98691}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{0d33dd74-7000-4cbd-8a2b-3ceb79a0965e}</x14:id>
        </ext>
      </extLst>
    </cfRule>
  </conditionalFormatting>
  <conditionalFormatting sqref="E210:E21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{7071af8f-097e-4457-abc2-1468436e1c13}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{2eb9d743-7477-4aa9-93aa-c510deb6178c}</x14:id>
        </ext>
      </extLst>
    </cfRule>
  </conditionalFormatting>
  <conditionalFormatting sqref="E217:E223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{0e18613f-95ee-42c6-93dc-b71ee86fb898}</x14:id>
        </ext>
      </extLst>
    </cfRule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{056096f8-0d89-4bb7-b850-6accacf0777b}</x14:id>
        </ext>
      </extLst>
    </cfRule>
  </conditionalFormatting>
  <conditionalFormatting sqref="E224:E230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{5f215342-0744-4658-abba-d8f08bacd62b}</x14:id>
        </ext>
      </extLst>
    </cfRule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{ada99652-3382-4065-bbb7-8d9dd499b00d}</x14:id>
        </ext>
      </extLst>
    </cfRule>
  </conditionalFormatting>
  <conditionalFormatting sqref="E231:E23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{77d269e3-3dd1-4b4f-8315-632fd10834ec}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{7ace4aa1-e619-42a4-832e-d99c0a969c44}</x14:id>
        </ext>
      </extLst>
    </cfRule>
  </conditionalFormatting>
  <conditionalFormatting sqref="E238:E244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{ba4677bc-322e-4eea-a80d-d447a0abb6b8}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{4ff811b8-4fd4-45da-85d4-1d3065f15b00}</x14:id>
        </ext>
      </extLst>
    </cfRule>
  </conditionalFormatting>
  <conditionalFormatting sqref="E245:E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{ddd062e1-64d2-4c99-912a-441cf9fb1e6e}</x14:id>
        </ext>
      </extLst>
    </cfRule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{8a01b31b-ee76-4bf7-a728-37724102c1cc}</x14:id>
        </ext>
      </extLst>
    </cfRule>
  </conditionalFormatting>
  <conditionalFormatting sqref="E252:E25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{1aa51d51-dfb0-4373-bd1e-2665123b16ee}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{5963b4f2-4ee6-4278-8020-39c8ed899a48}</x14:id>
        </ext>
      </extLst>
    </cfRule>
  </conditionalFormatting>
  <conditionalFormatting sqref="E259:E26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{15226a3f-bb70-4855-8bb0-053af5712859}</x14:id>
        </ext>
      </extLst>
    </cfRule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{763b3db6-e7b6-40b4-aa79-58f60566ef42}</x14:id>
        </ext>
      </extLst>
    </cfRule>
  </conditionalFormatting>
  <conditionalFormatting sqref="E266:E27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{80553ccd-fa0c-498e-b7a2-abee7d657fca}</x14:id>
        </ext>
      </extLst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{b5d707a1-d44a-4f72-b04d-4586c2173cbc}</x14:id>
        </ext>
      </extLst>
    </cfRule>
  </conditionalFormatting>
  <conditionalFormatting sqref="E273:E279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{524b441d-0f21-4b0e-b60b-6f4d41b5a8e4}</x14:id>
        </ext>
      </extLst>
    </cfRule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{3cef76f7-f314-4817-929d-bb77b796a199}</x14:id>
        </ext>
      </extLst>
    </cfRule>
  </conditionalFormatting>
  <conditionalFormatting sqref="E280:E286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{e58ee544-75af-48e4-9a65-f8a2c99deace}</x14:id>
        </ext>
      </extLst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{9f0a2b93-fcb3-48e3-8a9f-950331edd23f}</x14:id>
        </ext>
      </extLst>
    </cfRule>
  </conditionalFormatting>
  <conditionalFormatting sqref="E287:E29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{31bbd3fc-0ef2-416b-919f-4da239e030a1}</x14:id>
        </ext>
      </extLst>
    </cfRule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{abce9dbe-8d98-4a7c-a458-47e539e72cc7}</x14:id>
        </ext>
      </extLst>
    </cfRule>
  </conditionalFormatting>
  <conditionalFormatting sqref="E294:E30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{4800b461-e83b-401f-843d-59e243ef6263}</x14:id>
        </ext>
      </extLst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{3d422490-10dd-4fb4-9e31-90e0d546d9a5}</x14:id>
        </ext>
      </extLst>
    </cfRule>
  </conditionalFormatting>
  <conditionalFormatting sqref="E301:E306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{cfba4c93-e23e-4d95-a921-9da76efd5c2b}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{f44a5789-9252-44b2-a84b-9a0a2a398250}</x14:id>
        </ext>
      </extLst>
    </cfRule>
  </conditionalFormatting>
  <conditionalFormatting sqref="E307:E30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{42c1429e-c7ed-4707-b0da-a4fb2bc7ae6e}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{db0936f2-a4b0-4e74-b9e2-43e9ff412d88}</x14:id>
        </ext>
      </extLst>
    </cfRule>
  </conditionalFormatting>
  <conditionalFormatting sqref="E309:E3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{230c33a9-0c80-458e-890d-ba5801a27be1}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{ac717f36-6352-4f46-9719-570fd9cf94d8}</x14:id>
        </ext>
      </extLst>
    </cfRule>
  </conditionalFormatting>
  <conditionalFormatting sqref="E311:E31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{84f84c60-6a3a-4c69-b72f-4a7525afba77}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{b6c590f1-ae08-4099-8119-b95996e2cbd7}</x14:id>
        </ext>
      </extLst>
    </cfRule>
  </conditionalFormatting>
  <conditionalFormatting sqref="E313:E31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{dd23acbb-047d-4af1-852b-28045066181d}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{9f957a31-9c46-446b-8c39-44569ee4d44e}</x14:id>
        </ext>
      </extLst>
    </cfRule>
  </conditionalFormatting>
  <conditionalFormatting sqref="E315:E3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{0765b939-a661-454a-9bda-b905431ddf01}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{aa562da7-a80a-4d73-af0d-a48b5c03b524}</x14:id>
        </ext>
      </extLst>
    </cfRule>
  </conditionalFormatting>
  <conditionalFormatting sqref="E317:E318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{1b979237-bd9c-46cd-8caa-ae1702163943}</x14:id>
        </ext>
      </extLst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{c0b460ac-bc92-42e9-95c3-ce850f97e6cc}</x14:id>
        </ext>
      </extLst>
    </cfRule>
  </conditionalFormatting>
  <conditionalFormatting sqref="E319:E320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{1305ac19-3764-4761-8e2a-317cd342c2a3}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{e819609c-d5e9-4b59-acf9-4392dbf2897f}</x14:id>
        </ext>
      </extLst>
    </cfRule>
  </conditionalFormatting>
  <conditionalFormatting sqref="E321:E322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{f6e206e4-e430-4b72-aea0-1e00fa3ac0e2}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{43856e05-706f-4278-a9bd-a938c69ec4c6}</x14:id>
        </ext>
      </extLst>
    </cfRule>
  </conditionalFormatting>
  <conditionalFormatting sqref="E323:E32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{4f5cc2f3-307d-4db4-bc35-d4ab57e9c074}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{9e18c3ee-1986-457f-970f-00ff319e50ff}</x14:id>
        </ext>
      </extLst>
    </cfRule>
  </conditionalFormatting>
  <conditionalFormatting sqref="E325:E32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{3e80f7f0-bf55-43fc-aa13-158dd08f4da5}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{166d4d55-8e81-42b1-8e0d-0eb304591054}</x14:id>
        </ext>
      </extLst>
    </cfRule>
  </conditionalFormatting>
  <conditionalFormatting sqref="E327:E32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{9024f2d2-0b59-45f8-99a9-ddb18a8b85ef}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{dcf84a45-31b2-41ac-8866-59be1659ae23}</x14:id>
        </ext>
      </extLst>
    </cfRule>
  </conditionalFormatting>
  <conditionalFormatting sqref="E329:E33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{1309bc9e-e32e-4973-b30a-1688827e09f8}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{b108d2d6-250d-4d34-97db-ca42f2e93685}</x14:id>
        </ext>
      </extLst>
    </cfRule>
  </conditionalFormatting>
  <conditionalFormatting sqref="E331:E3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{985f25df-a0bc-4968-9925-59a21ad191b7}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{c4e71fe4-e4fc-4362-8758-078ba6615eb1}</x14:id>
        </ext>
      </extLst>
    </cfRule>
  </conditionalFormatting>
  <conditionalFormatting sqref="E333:E33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{656ad16d-0b60-4caf-b7af-a58077a6912b}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{86d1e3f4-fd49-4d19-a867-f2d835bc9e4e}</x14:id>
        </ext>
      </extLst>
    </cfRule>
  </conditionalFormatting>
  <conditionalFormatting sqref="E335:E33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{d1745a1e-7465-4874-a66c-db7c17cf45e3}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{460280b9-6b16-4118-8cdd-ef23fb3bc1a3}</x14:id>
        </ext>
      </extLst>
    </cfRule>
  </conditionalFormatting>
  <conditionalFormatting sqref="E337:E338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{5c4119cd-2c51-4b5a-8a6d-d081e0057ad9}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{82b39e6e-28e5-48be-abd5-965b986adbc6}</x14:id>
        </ext>
      </extLst>
    </cfRule>
  </conditionalFormatting>
  <conditionalFormatting sqref="E339:E34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{9e6373b4-1a94-4dbf-a847-cfc7126b7789}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{c39ca309-8dd8-4e00-85cd-3a30e5f55612}</x14:id>
        </ext>
      </extLst>
    </cfRule>
  </conditionalFormatting>
  <conditionalFormatting sqref="E341:E34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{322a59dd-4e04-411e-abcd-b07e41606c19}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{3fe9719e-4e3c-4f46-9345-f36e6eb2598f}</x14:id>
        </ext>
      </extLst>
    </cfRule>
  </conditionalFormatting>
  <conditionalFormatting sqref="E343:E34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{ef06a91b-391d-44f5-9af7-45995adef184}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{475b86b0-3fce-436d-af69-1e156c08a2b7}</x14:id>
        </ext>
      </extLst>
    </cfRule>
  </conditionalFormatting>
  <conditionalFormatting sqref="E345:E346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{f209573b-f32a-472a-8fe8-33bd98f50404}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{22bae9eb-3645-4da3-854b-53b9a07c73f1}</x14:id>
        </ext>
      </extLst>
    </cfRule>
  </conditionalFormatting>
  <conditionalFormatting sqref="E347:E34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{6599b98d-f42b-4805-91c5-eb05f35c7a7c}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{ee9be03a-edbb-4b56-9bb8-24edfa49162e}</x14:id>
        </ext>
      </extLst>
    </cfRule>
  </conditionalFormatting>
  <conditionalFormatting sqref="E349:E350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{e1cf0c11-afc0-4fef-b6ef-be9f425a5b5c}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{e49c37e4-f2be-4f02-9a59-5684198c734b}</x14:id>
        </ext>
      </extLst>
    </cfRule>
  </conditionalFormatting>
  <conditionalFormatting sqref="E351:E35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{17efeb60-121a-485e-a2f5-170c6ec478cb}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{46b2baf7-4d53-4c4e-9218-b4569730ce90}</x14:id>
        </ext>
      </extLst>
    </cfRule>
  </conditionalFormatting>
  <conditionalFormatting sqref="E353:E354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{b50fc603-803b-45a9-b904-f17ad896720e}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{b004c96f-2bd8-4551-b202-57dbf7cddbe2}</x14:id>
        </ext>
      </extLst>
    </cfRule>
  </conditionalFormatting>
  <conditionalFormatting sqref="E355:E35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{d17ce343-bbfd-494b-91ab-5d09851c20c7}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{efe51f95-6a9f-4f88-b991-7fd5a1eef86e}</x14:id>
        </ext>
      </extLst>
    </cfRule>
  </conditionalFormatting>
  <conditionalFormatting sqref="E357:E35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{4ca4dfcb-557a-4aee-96e5-668ec2de940c}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{6a0d4154-86fd-4a7b-929e-f33a510c784b}</x14:id>
        </ext>
      </extLst>
    </cfRule>
  </conditionalFormatting>
  <conditionalFormatting sqref="E359:E360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{c2b0828a-1238-4cea-9e75-bdb7889f0008}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{03fe7ca1-0f91-4228-af91-8e3dc1e0f8d5}</x14:id>
        </ext>
      </extLst>
    </cfRule>
  </conditionalFormatting>
  <conditionalFormatting sqref="E361:E362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{cd497232-ea7d-4307-af53-3cf6379f1dab}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{db913e34-8fa6-416a-8cbc-c96fbca06596}</x14:id>
        </ext>
      </extLst>
    </cfRule>
  </conditionalFormatting>
  <conditionalFormatting sqref="E363:E36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{7519b89f-7599-4ce1-b62e-121db7905d25}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{145cbc52-843c-468d-9c0b-af2dfaae24d5}</x14:id>
        </ext>
      </extLst>
    </cfRule>
  </conditionalFormatting>
  <conditionalFormatting sqref="E365:E366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{ec782150-bf66-4e11-8013-a1258654dcaf}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{f06187fc-d5a4-4a13-84a9-ca8c393b4cc5}</x14:id>
        </ext>
      </extLst>
    </cfRule>
  </conditionalFormatting>
  <conditionalFormatting sqref="E367:E36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{5cc2c785-24be-4008-9d9a-2ede225f2a1e}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{f51e37dd-eece-47dd-90c1-d8c5f5c8f26b}</x14:id>
        </ext>
      </extLst>
    </cfRule>
  </conditionalFormatting>
  <conditionalFormatting sqref="E369:E37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{20265828-b741-4ed7-a54a-6ec12d530a69}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{83ddf532-4617-4dc3-87eb-65ed7e7844dc}</x14:id>
        </ext>
      </extLst>
    </cfRule>
  </conditionalFormatting>
  <conditionalFormatting sqref="E371:E37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{56ebd0fb-4e57-4236-a2a2-49dc5b1f1450}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{1c304145-77cf-4a35-b9aa-cd4221c775a0}</x14:id>
        </ext>
      </extLst>
    </cfRule>
  </conditionalFormatting>
  <conditionalFormatting sqref="F7:F2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{eeaf2310-514a-420e-b128-7efd2c71d328}</x14:id>
        </ext>
      </extLst>
    </cfRule>
  </conditionalFormatting>
  <conditionalFormatting sqref="F7:F34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{ed55d7c6-f03f-42cb-a24c-28b52c7034bb}</x14:id>
        </ext>
      </extLst>
    </cfRule>
  </conditionalFormatting>
  <conditionalFormatting sqref="F35:F4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{f4aec52f-6196-4aa0-bed1-d80b81f57841}</x14:id>
        </ext>
      </extLst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{eebeda73-350d-45d3-9a8a-3c48283043c7}</x14:id>
        </ext>
      </extLst>
    </cfRule>
  </conditionalFormatting>
  <conditionalFormatting sqref="F42:F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{f001c746-c776-43d3-96da-9ebf5e23763e}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{b4af5348-a46a-48c8-bd1b-a8e74d04365b}</x14:id>
        </ext>
      </extLst>
    </cfRule>
  </conditionalFormatting>
  <conditionalFormatting sqref="F49:F55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{5bfa8e27-09ba-4acd-bd22-ae44c438604f}</x14:id>
        </ext>
      </extLst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{3e534238-5aee-4879-a40a-ba8cb9735943}</x14:id>
        </ext>
      </extLst>
    </cfRule>
  </conditionalFormatting>
  <conditionalFormatting sqref="F56:F62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{db6190c0-803a-4058-b0c0-bbe23db0e6fd}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{c5632f8a-8967-4234-bb1c-35b98a2fa7ce}</x14:id>
        </ext>
      </extLst>
    </cfRule>
  </conditionalFormatting>
  <conditionalFormatting sqref="F63:F6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{6520b55e-9d50-4902-8d2a-57aded8b248c}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{9e173845-d389-41ac-a95a-6ea37fa28254}</x14:id>
        </ext>
      </extLst>
    </cfRule>
  </conditionalFormatting>
  <conditionalFormatting sqref="F70:F7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{3ba42a6a-52fe-4b77-acc0-3b20811ae523}</x14:id>
        </ext>
      </extLst>
    </cfRule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{e99d86b1-4b19-41b8-9e1e-c1e97c1cc363}</x14:id>
        </ext>
      </extLst>
    </cfRule>
  </conditionalFormatting>
  <conditionalFormatting sqref="F77:F8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{dfc8df28-f0aa-4e86-a91b-2e2ca9fbf751}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{70e1d097-4c3a-4e3d-b992-996895a0e4a2}</x14:id>
        </ext>
      </extLst>
    </cfRule>
  </conditionalFormatting>
  <conditionalFormatting sqref="F84:F9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{23437cfa-7f52-4c9c-9803-de4bf5300078}</x14:id>
        </ext>
      </extLst>
    </cfRule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{b99508e7-acfc-4abd-bd00-7cc7892af933}</x14:id>
        </ext>
      </extLst>
    </cfRule>
  </conditionalFormatting>
  <conditionalFormatting sqref="F91:F9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{5f0c80e3-63a0-444c-b734-1d81505ad938}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{71d3488a-de09-42a0-a7ad-7bd03e51570c}</x14:id>
        </ext>
      </extLst>
    </cfRule>
  </conditionalFormatting>
  <conditionalFormatting sqref="F98:F104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{d179a5f6-b20b-4296-9036-6422fb79ca63}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{6423cf9d-15e1-41d7-b33c-219b14c9aecb}</x14:id>
        </ext>
      </extLst>
    </cfRule>
  </conditionalFormatting>
  <conditionalFormatting sqref="F105:F11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{0bc4db60-aba3-4b19-aaef-4be92b5abfa6}</x14:id>
        </ext>
      </extLst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{7f70f76d-0f29-4655-83ba-27d115ac90a3}</x14:id>
        </ext>
      </extLst>
    </cfRule>
  </conditionalFormatting>
  <conditionalFormatting sqref="F112:F11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{be909eab-e06e-405e-9e5b-c70365729331}</x14:id>
        </ext>
      </extLst>
    </cfRule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{33c10dc9-b512-42af-ac1b-fcbd5bcb27fe}</x14:id>
        </ext>
      </extLst>
    </cfRule>
  </conditionalFormatting>
  <conditionalFormatting sqref="F119:F12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{d8a0ead1-15c8-4596-8580-151d9d685c76}</x14:id>
        </ext>
      </extLst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{7a7de975-795c-4d00-a4dc-6e4111f66c58}</x14:id>
        </ext>
      </extLst>
    </cfRule>
  </conditionalFormatting>
  <conditionalFormatting sqref="F126:F13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{0b72c32e-6891-42df-b696-23a942a99059}</x14:id>
        </ext>
      </extLst>
    </cfRule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{4c8d4693-a65e-4dce-b2c7-45947a7cbe12}</x14:id>
        </ext>
      </extLst>
    </cfRule>
  </conditionalFormatting>
  <conditionalFormatting sqref="F133:F139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{861e67d3-c7bf-4c58-8082-673c9e09a6e9}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{00232e93-6180-43e0-87d5-e39a31dbd451}</x14:id>
        </ext>
      </extLst>
    </cfRule>
  </conditionalFormatting>
  <conditionalFormatting sqref="F140:F146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{2ea3e0bc-f7bf-4d10-8886-78dceb4cd76b}</x14:id>
        </ext>
      </extLst>
    </cfRule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{8f90e1a9-5be6-4240-8963-8fa9870dc2fd}</x14:id>
        </ext>
      </extLst>
    </cfRule>
  </conditionalFormatting>
  <conditionalFormatting sqref="F147:F15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{15073d01-4830-4bd5-ba1c-7acc243b6d0a}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{82f59c32-4be3-4c8d-891b-8cefa87ff95a}</x14:id>
        </ext>
      </extLst>
    </cfRule>
  </conditionalFormatting>
  <conditionalFormatting sqref="F154:F160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{a1f1d086-aa1b-42f9-afcf-754ef584eb2b}</x14:id>
        </ext>
      </extLst>
    </cfRule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{7c70ec06-5b51-4679-b6fe-2b8862014a58}</x14:id>
        </ext>
      </extLst>
    </cfRule>
  </conditionalFormatting>
  <conditionalFormatting sqref="F161:F16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{e08398ee-1929-409a-b547-6457401118e0}</x14:id>
        </ext>
      </extLst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{2355d316-029b-4ea5-a4f9-db5f680a18f5}</x14:id>
        </ext>
      </extLst>
    </cfRule>
  </conditionalFormatting>
  <conditionalFormatting sqref="F168:F174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{7166d4de-c98d-4030-acce-2ae03b000fbf}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{79e43ab3-fd5a-484f-9e34-170287382d4c}</x14:id>
        </ext>
      </extLst>
    </cfRule>
  </conditionalFormatting>
  <conditionalFormatting sqref="F175:F18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{e62c38fd-39a0-41eb-b6af-fd0624e75272}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{cd4dac27-61a1-49da-ae78-19287b485436}</x14:id>
        </ext>
      </extLst>
    </cfRule>
  </conditionalFormatting>
  <conditionalFormatting sqref="F182:F18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{314f122f-2fce-43dc-994d-fd30aae590ca}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{be464f04-d23e-417f-8211-a17f76e3c4a6}</x14:id>
        </ext>
      </extLst>
    </cfRule>
  </conditionalFormatting>
  <conditionalFormatting sqref="F189:F195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{fb38837d-aadc-452e-8e30-b446526b597d}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{71e7faea-b818-4e8b-b4a0-59cfd30d9f4b}</x14:id>
        </ext>
      </extLst>
    </cfRule>
  </conditionalFormatting>
  <conditionalFormatting sqref="F196:F202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{6a59c77d-e794-4a02-aecb-2b051f13162c}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{50f1f4a7-2a47-4686-8516-09c4a770c490}</x14:id>
        </ext>
      </extLst>
    </cfRule>
  </conditionalFormatting>
  <conditionalFormatting sqref="F203:F20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{9728b56f-55a3-4a70-9917-e9ea778da362}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{74dc31e3-ad21-400e-8927-3eb4fa188750}</x14:id>
        </ext>
      </extLst>
    </cfRule>
  </conditionalFormatting>
  <conditionalFormatting sqref="F210:F216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{63037047-3504-44b2-91cc-37b2aa9db1fd}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{6ff4b0aa-4700-424f-96e5-4ed5c6045d34}</x14:id>
        </ext>
      </extLst>
    </cfRule>
  </conditionalFormatting>
  <conditionalFormatting sqref="F217:F223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{c8875389-538d-46f8-a257-ccd6e6007845}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{473ff565-67e4-48c5-89ce-848b69463663}</x14:id>
        </ext>
      </extLst>
    </cfRule>
  </conditionalFormatting>
  <conditionalFormatting sqref="F224:F230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{9f1708c2-44b0-4ceb-9efc-1de0d9afb850}</x14:id>
        </ext>
      </extLst>
    </cfRule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{a14b30d1-1c8d-40f8-b948-db577f5a6c7e}</x14:id>
        </ext>
      </extLst>
    </cfRule>
  </conditionalFormatting>
  <conditionalFormatting sqref="F231:F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{a48b3bca-b375-469d-8f15-32bfc836ebbc}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{7de51811-76cf-4fb6-9c24-ef81471a8bd5}</x14:id>
        </ext>
      </extLst>
    </cfRule>
  </conditionalFormatting>
  <conditionalFormatting sqref="F238:F244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{cf5cb51f-9bdd-435b-8452-811c7c744236}</x14:id>
        </ext>
      </extLst>
    </cfRule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{8516d2fe-b203-48e1-be04-a4c2961ed880}</x14:id>
        </ext>
      </extLst>
    </cfRule>
  </conditionalFormatting>
  <conditionalFormatting sqref="F245:F25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{0da5adb2-5dd1-492c-b0f8-8addc248fc0f}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{5247cd9b-1a6a-4931-83a5-579592361671}</x14:id>
        </ext>
      </extLst>
    </cfRule>
  </conditionalFormatting>
  <conditionalFormatting sqref="F252:F25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{8db358d5-dc82-46ec-a3f6-2b43b5ae865b}</x14:id>
        </ext>
      </extLst>
    </cfRule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{bf5c7b1c-df99-48ce-bdb8-5cabeda6b9cc}</x14:id>
        </ext>
      </extLst>
    </cfRule>
  </conditionalFormatting>
  <conditionalFormatting sqref="F259:F26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{2335b3ac-913f-4fb1-a6d9-d6b7021ae250}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{89724182-67cf-4964-a97d-27972f26fb55}</x14:id>
        </ext>
      </extLst>
    </cfRule>
  </conditionalFormatting>
  <conditionalFormatting sqref="F266:F27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{3dbed2bb-bf28-4100-a0c6-4bc8eb50fdea}</x14:id>
        </ext>
      </extLst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{92596720-491f-4360-b533-ae8282526cd5}</x14:id>
        </ext>
      </extLst>
    </cfRule>
  </conditionalFormatting>
  <conditionalFormatting sqref="F273:F279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{7e31be7e-7eca-4ebf-827d-b5df8e0087c9}</x14:id>
        </ext>
      </extLst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{fa8424a9-3903-44e0-bc8b-5437088f2955}</x14:id>
        </ext>
      </extLst>
    </cfRule>
  </conditionalFormatting>
  <conditionalFormatting sqref="F280:F286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{8730e433-be61-4b9b-9d4c-2e8c36070875}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{e53af8a2-e8b9-4628-aba9-e3bd3e333872}</x14:id>
        </ext>
      </extLst>
    </cfRule>
  </conditionalFormatting>
  <conditionalFormatting sqref="F287:F29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{b9885bbb-9e52-46e1-8b62-c80ec9a7cc8e}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{ba98ac31-eb0f-45c2-bc58-80494d68b109}</x14:id>
        </ext>
      </extLst>
    </cfRule>
  </conditionalFormatting>
  <conditionalFormatting sqref="F294:F300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{1475d0a1-5c7f-4009-a895-e17dc68acadb}</x14:id>
        </ext>
      </extLst>
    </cfRule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{2c8f6ffd-0914-4880-8ade-2a8f2eee4b88}</x14:id>
        </ext>
      </extLst>
    </cfRule>
  </conditionalFormatting>
  <conditionalFormatting sqref="F301:F306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{7da529d2-b80a-4285-bc23-b4b07adf9a4e}</x14:id>
        </ext>
      </extLst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{aa6aed84-9c43-4d86-b807-7891ea2ca254}</x14:id>
        </ext>
      </extLst>
    </cfRule>
  </conditionalFormatting>
  <conditionalFormatting sqref="F307:F30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{7f2dbd6a-53ab-473b-a1b9-bfcfe6176de8}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{79a3df35-0dd3-4cd6-b3f7-855b071f4f68}</x14:id>
        </ext>
      </extLst>
    </cfRule>
  </conditionalFormatting>
  <conditionalFormatting sqref="F309:F31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{c6a608ca-2d6b-4886-a3d2-7ee5a6db4b01}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{9b477a15-0294-47b5-9687-4dcfa352e561}</x14:id>
        </ext>
      </extLst>
    </cfRule>
  </conditionalFormatting>
  <conditionalFormatting sqref="F311:F31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{7156b279-0b1c-456d-ad5d-c4b14565e17f}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{56a339a8-8da3-4f6e-9b7e-8b552c3531ca}</x14:id>
        </ext>
      </extLst>
    </cfRule>
  </conditionalFormatting>
  <conditionalFormatting sqref="F313:F31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{0cf3b21e-e039-41fd-ac45-4670216564c8}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{48472fad-d2d1-4ac4-be05-c87625ac92d8}</x14:id>
        </ext>
      </extLst>
    </cfRule>
  </conditionalFormatting>
  <conditionalFormatting sqref="F315:F31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{1aa8b089-b354-4e33-b753-769d2a89c469}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{e2a33d27-0050-45db-9a15-ab1d3ab7d6c2}</x14:id>
        </ext>
      </extLst>
    </cfRule>
  </conditionalFormatting>
  <conditionalFormatting sqref="F317:F3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{e8638a23-cc89-4379-8d40-4a904bb2ae25}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{8dbcdf4d-7778-407d-b291-16049b87b211}</x14:id>
        </ext>
      </extLst>
    </cfRule>
  </conditionalFormatting>
  <conditionalFormatting sqref="F319:F32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{923d81cf-054c-44d9-86a5-05a612bc7869}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{eed3d233-9e7d-458a-b51c-d1c545adac7d}</x14:id>
        </ext>
      </extLst>
    </cfRule>
  </conditionalFormatting>
  <conditionalFormatting sqref="F321:F322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{f13a72c9-e30e-4483-8d09-c418c3dc04c7}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{d9c33b2e-0ae8-4c72-8d61-c3e60386dbc9}</x14:id>
        </ext>
      </extLst>
    </cfRule>
  </conditionalFormatting>
  <conditionalFormatting sqref="F323:F32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{1b901db3-a149-4bb2-a3d5-c2466f20f61b}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{771789e5-7765-428d-9c1a-7463f68068aa}</x14:id>
        </ext>
      </extLst>
    </cfRule>
  </conditionalFormatting>
  <conditionalFormatting sqref="F325:F32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{84f9b2a0-5313-43e2-a2b0-26c9daeacb7a}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{3b2e6ae4-dd90-4e45-becb-f19891a771a2}</x14:id>
        </ext>
      </extLst>
    </cfRule>
  </conditionalFormatting>
  <conditionalFormatting sqref="F327:F32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{cca82ba9-9c54-4f81-9245-d0f35a933bb4}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{854ea4f7-7815-4b4b-a359-c615f31e48d2}</x14:id>
        </ext>
      </extLst>
    </cfRule>
  </conditionalFormatting>
  <conditionalFormatting sqref="F329:F33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{e675e8d8-c2fa-46fd-a6f6-09272ac624cd}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{ee8f4692-b7ce-48c1-b21b-998608b2e4fc}</x14:id>
        </ext>
      </extLst>
    </cfRule>
  </conditionalFormatting>
  <conditionalFormatting sqref="F331:F332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{f56d1fe4-5ad0-475b-ab5e-e8493f840701}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{dc6572df-c484-4f16-99d7-7abfd7e52f70}</x14:id>
        </ext>
      </extLst>
    </cfRule>
  </conditionalFormatting>
  <conditionalFormatting sqref="F333:F33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{ca75fdde-fd1c-4758-87eb-d2dafbe697a8}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{13c89431-744b-42b5-90e1-785b82eb16ec}</x14:id>
        </ext>
      </extLst>
    </cfRule>
  </conditionalFormatting>
  <conditionalFormatting sqref="F335:F33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{781c9260-33ef-4715-84ec-7c677d49430a}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{591c8da2-6ce5-49fe-8388-2abc010d0819}</x14:id>
        </ext>
      </extLst>
    </cfRule>
  </conditionalFormatting>
  <conditionalFormatting sqref="F337:F33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{3fc3c8a7-394b-46b8-870e-71d2cce7bbfd}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{5c7a57f4-a69f-4143-98e8-7ab75dcf8c61}</x14:id>
        </ext>
      </extLst>
    </cfRule>
  </conditionalFormatting>
  <conditionalFormatting sqref="F339:F34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{fbdc1b91-b145-4bc8-9d3b-031c1674137b}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{952da560-18e3-4645-b9b0-2f9766e7f0b2}</x14:id>
        </ext>
      </extLst>
    </cfRule>
  </conditionalFormatting>
  <conditionalFormatting sqref="F341:F34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{09abea46-fa70-451b-a8a5-2160711dcb10}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{2f43b89b-99e7-4822-aae4-5e2855a93a55}</x14:id>
        </ext>
      </extLst>
    </cfRule>
  </conditionalFormatting>
  <conditionalFormatting sqref="F343:F34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{219b1ae5-fce2-4235-a6c6-cd43cdfd4fa1}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{7a4b6ae1-f33c-40f8-af08-f2ea8a6f417b}</x14:id>
        </ext>
      </extLst>
    </cfRule>
  </conditionalFormatting>
  <conditionalFormatting sqref="F345:F34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{5e9534f4-19d7-4d95-8e89-d0beba7f5501}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{7f253e9f-465e-48dc-8bb5-df30dcb0eced}</x14:id>
        </ext>
      </extLst>
    </cfRule>
  </conditionalFormatting>
  <conditionalFormatting sqref="F347:F34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{d372dd86-da25-4061-b111-5790a21dc0b1}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{5761ae34-4f4e-4800-98ab-33e116246921}</x14:id>
        </ext>
      </extLst>
    </cfRule>
  </conditionalFormatting>
  <conditionalFormatting sqref="F349:F35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{a889cf12-06ea-4a73-811d-cb33773e61fe}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{8fd64af6-788b-44f6-983d-ee93156f8b61}</x14:id>
        </ext>
      </extLst>
    </cfRule>
  </conditionalFormatting>
  <conditionalFormatting sqref="F351:F352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{31cb48ac-9908-4a80-8486-0717dc7a419a}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{9524a5fe-0686-44f5-8796-2b187dd1fec4}</x14:id>
        </ext>
      </extLst>
    </cfRule>
  </conditionalFormatting>
  <conditionalFormatting sqref="F353:F35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{8abbeac0-400a-4b2a-98de-911d89a5e3ad}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{ee746345-40fa-4e47-87ac-f0cf8b4f4706}</x14:id>
        </ext>
      </extLst>
    </cfRule>
  </conditionalFormatting>
  <conditionalFormatting sqref="F355:F35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{028618a1-43b4-4406-a15b-96db192439df}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{759e05b4-76bf-4ad0-9d6e-96e3f016e054}</x14:id>
        </ext>
      </extLst>
    </cfRule>
  </conditionalFormatting>
  <conditionalFormatting sqref="F357:F35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{5400423d-1f3d-47fd-9fa9-576aca686768}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{5be27b80-917d-47b3-bce0-efcdbb86bdbf}</x14:id>
        </ext>
      </extLst>
    </cfRule>
  </conditionalFormatting>
  <conditionalFormatting sqref="F359:F36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{9583cf4b-aada-48f7-919b-e250840764d0}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{c6c6cdac-79dc-4e6f-8cfa-73eba015c8a5}</x14:id>
        </ext>
      </extLst>
    </cfRule>
  </conditionalFormatting>
  <conditionalFormatting sqref="F361:F36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{b8ddfa54-17ad-4275-8eaa-b742cac533bd}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{4a72cacd-29ee-49ba-99c2-fb1073250c2b}</x14:id>
        </ext>
      </extLst>
    </cfRule>
  </conditionalFormatting>
  <conditionalFormatting sqref="F363:F36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{650f5233-a68d-416a-b649-3dabede38909}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{e0408baf-8584-4b61-ace1-d20162ab0b64}</x14:id>
        </ext>
      </extLst>
    </cfRule>
  </conditionalFormatting>
  <conditionalFormatting sqref="F365:F36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{766826ae-c9b5-4281-a268-e8c76698d4bd}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{c8ef385d-b58e-4acd-ae66-40467a0ab769}</x14:id>
        </ext>
      </extLst>
    </cfRule>
  </conditionalFormatting>
  <conditionalFormatting sqref="F367:F368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{326494d7-9502-47b5-a69e-37c87351270c}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{64265b83-320f-4506-9b81-6bb509703988}</x14:id>
        </ext>
      </extLst>
    </cfRule>
  </conditionalFormatting>
  <conditionalFormatting sqref="F369:F370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{403e412d-0889-4eaa-92f7-c3fa7f62aaed}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{b9d06831-6fa8-4289-a754-86de362059cf}</x14:id>
        </ext>
      </extLst>
    </cfRule>
  </conditionalFormatting>
  <conditionalFormatting sqref="F371:F37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{1e137f57-01e5-4900-be81-6ce6c195c373}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{2712e784-04a1-444d-a4f8-fe4ed4c2de1f}</x14:id>
        </ext>
      </extLst>
    </cfRule>
  </conditionalFormatting>
  <conditionalFormatting sqref="G7:G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{3f7dced1-88f2-4ae6-96fb-09e86844b7b8}</x14:id>
        </ext>
      </extLst>
    </cfRule>
  </conditionalFormatting>
  <conditionalFormatting sqref="G7:G23">
    <cfRule type="dataBar" priority="5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{7f9f420f-3c41-4fe1-bfd1-d8e1dff24503}</x14:id>
        </ext>
      </extLst>
    </cfRule>
  </conditionalFormatting>
  <conditionalFormatting sqref="G35:G4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{67b3fa96-e08b-46a7-b6b0-6244e17b2ee4}</x14:id>
        </ext>
      </extLst>
    </cfRule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{1ef03790-f148-44e0-81a9-c07201adf311}</x14:id>
        </ext>
      </extLst>
    </cfRule>
  </conditionalFormatting>
  <conditionalFormatting sqref="G42:G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{7150516d-8406-4f7d-b021-7341ce5348fd}</x14:id>
        </ext>
      </extLst>
    </cfRule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{eba445ea-5a41-4d5d-a05c-603c28ecf5d4}</x14:id>
        </ext>
      </extLst>
    </cfRule>
  </conditionalFormatting>
  <conditionalFormatting sqref="G49:G5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{591015e2-c7fd-41be-89cf-2d2a8ff8e86e}</x14:id>
        </ext>
      </extLst>
    </cfRule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{a747566b-4b45-4b2a-bb9f-9135e11aa9da}</x14:id>
        </ext>
      </extLst>
    </cfRule>
  </conditionalFormatting>
  <conditionalFormatting sqref="G56:G62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{addd520b-324f-4e03-8474-795c9082b51a}</x14:id>
        </ext>
      </extLst>
    </cfRule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{21b7f10b-6411-4201-9ba0-116a878ddc83}</x14:id>
        </ext>
      </extLst>
    </cfRule>
  </conditionalFormatting>
  <conditionalFormatting sqref="G63:G69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{9d915784-315d-4c9e-8f67-4316b418f7b8}</x14:id>
        </ext>
      </extLst>
    </cfRule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{868b7a88-30b8-4425-96cd-80105b62cdb1}</x14:id>
        </ext>
      </extLst>
    </cfRule>
  </conditionalFormatting>
  <conditionalFormatting sqref="G70:G76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{10561cfe-1b61-49f5-a79d-3806f0f1977c}</x14:id>
        </ext>
      </extLst>
    </cfRule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{d65e23fe-edf5-47c9-9cab-bb2738fc9029}</x14:id>
        </ext>
      </extLst>
    </cfRule>
  </conditionalFormatting>
  <conditionalFormatting sqref="G77:G83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{f781fc14-bfdd-449f-92a9-6efaba019cc1}</x14:id>
        </ext>
      </extLst>
    </cfRule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{de537459-1df0-470b-a6c2-945b3ee108eb}</x14:id>
        </ext>
      </extLst>
    </cfRule>
  </conditionalFormatting>
  <conditionalFormatting sqref="G84:G90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{2905e36e-b7cf-45f3-bd31-7314bf78cd67}</x14:id>
        </ext>
      </extLst>
    </cfRule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{e388abe2-fcba-4b12-b60a-779406e9bdb6}</x14:id>
        </ext>
      </extLst>
    </cfRule>
  </conditionalFormatting>
  <conditionalFormatting sqref="G91:G97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{abfd0ad7-62c3-4d60-933c-641ef506ec6a}</x14:id>
        </ext>
      </extLst>
    </cfRule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{e8d55365-1c18-428b-9bcc-f69f08746008}</x14:id>
        </ext>
      </extLst>
    </cfRule>
  </conditionalFormatting>
  <conditionalFormatting sqref="G98:G10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{a90f2258-4185-48ac-b45c-bebea4c399e0}</x14:id>
        </ext>
      </extLst>
    </cfRule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{90c95f11-6f2a-4601-b431-1acfc6fbf9c6}</x14:id>
        </ext>
      </extLst>
    </cfRule>
  </conditionalFormatting>
  <conditionalFormatting sqref="G105:G11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{4a9c66f3-3701-434d-92c0-9e786abfda12}</x14:id>
        </ext>
      </extLst>
    </cfRule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{9e0ccaf1-6429-4fef-b583-75b50143bf34}</x14:id>
        </ext>
      </extLst>
    </cfRule>
  </conditionalFormatting>
  <conditionalFormatting sqref="G112:G11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{88e37c93-e311-43a2-b704-0fcc5113ada8}</x14:id>
        </ext>
      </extLst>
    </cfRule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{be7bfed3-0360-414b-9298-1121ce9246db}</x14:id>
        </ext>
      </extLst>
    </cfRule>
  </conditionalFormatting>
  <conditionalFormatting sqref="G119:G125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{8e57ff08-4324-4150-894a-7361439fa6d0}</x14:id>
        </ext>
      </extLst>
    </cfRule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{ea30bde0-d8dd-4f96-91a7-f048c180dbaf}</x14:id>
        </ext>
      </extLst>
    </cfRule>
  </conditionalFormatting>
  <conditionalFormatting sqref="G126:G13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{be79fc62-2208-4a58-b40e-dde812e13aab}</x14:id>
        </ext>
      </extLst>
    </cfRule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{d13817b4-8b1b-42fd-a39f-694f8c16ee37}</x14:id>
        </ext>
      </extLst>
    </cfRule>
  </conditionalFormatting>
  <conditionalFormatting sqref="G133:G13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{16b1ce11-2ebc-40c8-b56a-a084ff635b29}</x14:id>
        </ext>
      </extLst>
    </cfRule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{ea820a95-30f6-471a-8ecd-54a9e1f9f710}</x14:id>
        </ext>
      </extLst>
    </cfRule>
  </conditionalFormatting>
  <conditionalFormatting sqref="G140:G146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{c4cd191f-8e16-418d-aa61-65b588466436}</x14:id>
        </ext>
      </extLst>
    </cfRule>
    <cfRule type="dataBar" priority="3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{aa22d7ed-74f3-4719-ae85-88e6f77fdfc4}</x14:id>
        </ext>
      </extLst>
    </cfRule>
  </conditionalFormatting>
  <conditionalFormatting sqref="G147:G153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{965040ee-9825-44cc-830f-0bb5762b7452}</x14:id>
        </ext>
      </extLst>
    </cfRule>
    <cfRule type="dataBar" priority="3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{b18a01bb-2d4b-4e44-af59-e8280122bef2}</x14:id>
        </ext>
      </extLst>
    </cfRule>
  </conditionalFormatting>
  <conditionalFormatting sqref="G154:G16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{f9936405-3455-42a7-9169-efe04b07cfe7}</x14:id>
        </ext>
      </extLst>
    </cfRule>
    <cfRule type="dataBar" priority="3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{03ab0ea8-6a5c-45b9-b030-1a2e193b6219}</x14:id>
        </ext>
      </extLst>
    </cfRule>
  </conditionalFormatting>
  <conditionalFormatting sqref="G161:G167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{dbca6ffe-243d-4520-baac-51cb8c222d59}</x14:id>
        </ext>
      </extLst>
    </cfRule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{6e1632ca-a6ef-449a-9566-a7ae44b45c4d}</x14:id>
        </ext>
      </extLst>
    </cfRule>
  </conditionalFormatting>
  <conditionalFormatting sqref="G168:G174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{42df69b6-0c1f-454d-a490-5f67718d9c60}</x14:id>
        </ext>
      </extLst>
    </cfRule>
    <cfRule type="dataBar" priority="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{caeaa160-392e-42a0-842b-1501f433923a}</x14:id>
        </ext>
      </extLst>
    </cfRule>
  </conditionalFormatting>
  <conditionalFormatting sqref="G175:G181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{e2e8d9da-1fa1-4ddd-9786-5c42c21898b9}</x14:id>
        </ext>
      </extLst>
    </cfRule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{17aedf38-cf76-4f41-9c35-b519adfadf01}</x14:id>
        </ext>
      </extLst>
    </cfRule>
  </conditionalFormatting>
  <conditionalFormatting sqref="G182:G18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{913365e9-9928-4a2c-80d7-2b4ff166daf7}</x14:id>
        </ext>
      </extLst>
    </cfRule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{46e547c2-736e-44b1-9c0e-b82701f6e92b}</x14:id>
        </ext>
      </extLst>
    </cfRule>
  </conditionalFormatting>
  <conditionalFormatting sqref="G189:G195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{fe7ae00e-41c4-4ccf-88cc-158e21a442cd}</x14:id>
        </ext>
      </extLst>
    </cfRule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{68577841-8568-44ee-bef2-54b21ef07432}</x14:id>
        </ext>
      </extLst>
    </cfRule>
  </conditionalFormatting>
  <conditionalFormatting sqref="G196:G202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{564f8817-7a49-4f5d-8343-0feb45c17f0f}</x14:id>
        </ext>
      </extLst>
    </cfRule>
    <cfRule type="dataBar" priority="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{08a99a26-46a7-4028-bb89-5955c3d10d43}</x14:id>
        </ext>
      </extLst>
    </cfRule>
  </conditionalFormatting>
  <conditionalFormatting sqref="G203:G209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{f7d2843e-1b89-423a-a126-e3d17f2c8387}</x14:id>
        </ext>
      </extLst>
    </cfRule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{b6d87e25-e74e-40cd-90e9-8f284b75d580}</x14:id>
        </ext>
      </extLst>
    </cfRule>
  </conditionalFormatting>
  <conditionalFormatting sqref="G210:G216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{00985314-d430-4c68-bacf-9402c837e8d8}</x14:id>
        </ext>
      </extLst>
    </cfRule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{0fd7af39-dd86-4613-925a-c515d69a2e90}</x14:id>
        </ext>
      </extLst>
    </cfRule>
  </conditionalFormatting>
  <conditionalFormatting sqref="G217:G223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{209bc068-ace0-4f14-acca-c5748e9e999e}</x14:id>
        </ext>
      </extLst>
    </cfRule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{44ec731d-f17b-408a-90a6-e484ba8312b5}</x14:id>
        </ext>
      </extLst>
    </cfRule>
  </conditionalFormatting>
  <conditionalFormatting sqref="G224:G230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{427ffe26-2540-431e-9a8d-37ee0a5f22a8}</x14:id>
        </ext>
      </extLst>
    </cfRule>
    <cfRule type="dataBar" priority="3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{c9967451-542a-4ed8-8a1f-7f2352f0440e}</x14:id>
        </ext>
      </extLst>
    </cfRule>
  </conditionalFormatting>
  <conditionalFormatting sqref="G231:G237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{8d320c85-3a4d-4f6c-a0ba-d229f82eb51c}</x14:id>
        </ext>
      </extLst>
    </cfRule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{f33db7f3-9cc0-46e4-83f3-fb58931fafed}</x14:id>
        </ext>
      </extLst>
    </cfRule>
  </conditionalFormatting>
  <conditionalFormatting sqref="G238:G244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{dfcf10ca-82ab-4fcb-bf8e-9caae5ff1775}</x14:id>
        </ext>
      </extLst>
    </cfRule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{ef17ef69-45b0-44a2-89c6-905c54877c99}</x14:id>
        </ext>
      </extLst>
    </cfRule>
  </conditionalFormatting>
  <conditionalFormatting sqref="G245:G25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{2f992b78-6076-414f-b228-94ef88b6c596}</x14:id>
        </ext>
      </extLst>
    </cfRule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{821aafa5-6748-4c57-b6c8-a645b757b637}</x14:id>
        </ext>
      </extLst>
    </cfRule>
  </conditionalFormatting>
  <conditionalFormatting sqref="G252:G25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{19072cc6-f027-436b-839d-f3f12c0b02fd}</x14:id>
        </ext>
      </extLst>
    </cfRule>
    <cfRule type="dataBar" priority="3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{03bb65b6-0a51-4a1c-9641-761015234e22}</x14:id>
        </ext>
      </extLst>
    </cfRule>
  </conditionalFormatting>
  <conditionalFormatting sqref="G259:G265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{a1c64d3d-3920-4232-b0d9-b91b7ba23064}</x14:id>
        </ext>
      </extLst>
    </cfRule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{fd978088-3e06-4e2e-81ca-5ea53246d8b4}</x14:id>
        </ext>
      </extLst>
    </cfRule>
  </conditionalFormatting>
  <conditionalFormatting sqref="G266:G27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{8044a913-e9f4-479c-a263-848856fbbefc}</x14:id>
        </ext>
      </extLst>
    </cfRule>
    <cfRule type="dataBar" priority="3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{19914db0-e3ab-47ae-b3fd-e1cf3b63751e}</x14:id>
        </ext>
      </extLst>
    </cfRule>
  </conditionalFormatting>
  <conditionalFormatting sqref="G273:G279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{bfc249cc-92f0-4e8e-b1ac-de7a78eac361}</x14:id>
        </ext>
      </extLst>
    </cfRule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{a1932e06-d3fe-451b-9ed1-ae830a03e785}</x14:id>
        </ext>
      </extLst>
    </cfRule>
  </conditionalFormatting>
  <conditionalFormatting sqref="G280:G28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{c662b60f-136d-4358-ad51-2e9de7689ba0}</x14:id>
        </ext>
      </extLst>
    </cfRule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{076964b0-5517-49dd-874c-4ab9564684d2}</x14:id>
        </ext>
      </extLst>
    </cfRule>
  </conditionalFormatting>
  <conditionalFormatting sqref="G287:G29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{8513fc2d-fa52-4ceb-9f3d-7fe66ca8b220}</x14:id>
        </ext>
      </extLst>
    </cfRule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{e2a526a9-8b27-4343-8316-0047b0d2736c}</x14:id>
        </ext>
      </extLst>
    </cfRule>
  </conditionalFormatting>
  <conditionalFormatting sqref="G294:G300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{fea7de00-e0ba-4bc5-bce5-55e1d39067be}</x14:id>
        </ext>
      </extLst>
    </cfRule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{08b1b9e4-8cc5-47b6-acd1-6357fdf29632}</x14:id>
        </ext>
      </extLst>
    </cfRule>
  </conditionalFormatting>
  <conditionalFormatting sqref="G301:G30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{3740d452-93c9-482f-b080-fd8eedea4f90}</x14:id>
        </ext>
      </extLst>
    </cfRule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{51cb5276-e604-4855-8106-b44720fac286}</x14:id>
        </ext>
      </extLst>
    </cfRule>
  </conditionalFormatting>
  <conditionalFormatting sqref="G307:G30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{71741682-ba68-43b9-b9ff-6a9f63e1360c}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{cfb3af37-eb02-42c3-a548-4464fe51df89}</x14:id>
        </ext>
      </extLst>
    </cfRule>
  </conditionalFormatting>
  <conditionalFormatting sqref="G309:G3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{460f2ff2-fcb6-41f7-a857-fd7b57c387da}</x14:id>
        </ext>
      </extLst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{0a0e5e6d-814a-40a3-84f2-bb2d7b7635ef}</x14:id>
        </ext>
      </extLst>
    </cfRule>
  </conditionalFormatting>
  <conditionalFormatting sqref="G311:G312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{8237e50b-51ce-421a-93e9-3827c45b4dcf}</x14:id>
        </ext>
      </extLst>
    </cfRule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{5d6d6f87-7c1a-4515-beeb-08ce336c624a}</x14:id>
        </ext>
      </extLst>
    </cfRule>
  </conditionalFormatting>
  <conditionalFormatting sqref="G313:G31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{7db8e73c-d4ea-4912-8280-4c04c249b52d}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{cbb35716-0ca9-4c97-9a45-56ee6a6ff925}</x14:id>
        </ext>
      </extLst>
    </cfRule>
  </conditionalFormatting>
  <conditionalFormatting sqref="G315:G31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{a0b93dc7-5cda-4b63-a292-ff8b28aab28c}</x14:id>
        </ext>
      </extLst>
    </cfRule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{5b2d0871-d062-4628-a73d-0cfe2055e0d9}</x14:id>
        </ext>
      </extLst>
    </cfRule>
  </conditionalFormatting>
  <conditionalFormatting sqref="G317:G31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{d26a9104-0461-4a08-a40d-0ba10303a573}</x14:id>
        </ext>
      </extLst>
    </cfRule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{318b43b9-e4a1-4c20-b937-e0a4c62958eb}</x14:id>
        </ext>
      </extLst>
    </cfRule>
  </conditionalFormatting>
  <conditionalFormatting sqref="G319:G32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{337eb659-90e7-4246-8932-5c36146b7838}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{c90097db-d100-4789-8711-b2c3b14426c6}</x14:id>
        </ext>
      </extLst>
    </cfRule>
  </conditionalFormatting>
  <conditionalFormatting sqref="G321:G32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{26dbd219-fca8-45ca-895b-7502f033d90c}</x14:id>
        </ext>
      </extLst>
    </cfRule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{7273863b-8e42-4c3c-ba93-46642d399a96}</x14:id>
        </ext>
      </extLst>
    </cfRule>
  </conditionalFormatting>
  <conditionalFormatting sqref="G323:G32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{73eda3f1-3316-4ba2-bc04-9b856e97a888}</x14:id>
        </ext>
      </extLst>
    </cfRule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{bb316b79-af0f-40fd-8e4b-fa2e40b3e4a3}</x14:id>
        </ext>
      </extLst>
    </cfRule>
  </conditionalFormatting>
  <conditionalFormatting sqref="G325:G3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{3a28fc29-d0f1-4d96-8fe8-20b7fb318fb8}</x14:id>
        </ext>
      </extLst>
    </cfRule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{56352b90-206e-48a0-b41b-1294912fd5fb}</x14:id>
        </ext>
      </extLst>
    </cfRule>
  </conditionalFormatting>
  <conditionalFormatting sqref="G327:G3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{cc62938b-6798-4937-b70d-be4a266c7bbb}</x14:id>
        </ext>
      </extLst>
    </cfRule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{0828fe93-3365-44ea-a090-04778a24c086}</x14:id>
        </ext>
      </extLst>
    </cfRule>
  </conditionalFormatting>
  <conditionalFormatting sqref="G329:G33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{271f2e43-09f2-42fd-8a41-da23a90ffba5}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{83b54e01-fe88-43a9-8b47-a7c2a7c1d4d8}</x14:id>
        </ext>
      </extLst>
    </cfRule>
  </conditionalFormatting>
  <conditionalFormatting sqref="G331:G33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{2499d9cd-fc9a-47aa-ae66-c79e64181fba}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{7ce9302d-bc15-4636-87e4-9982272956ee}</x14:id>
        </ext>
      </extLst>
    </cfRule>
  </conditionalFormatting>
  <conditionalFormatting sqref="G333:G33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{61972d60-b1df-432a-8614-328c63c57371}</x14:id>
        </ext>
      </extLst>
    </cfRule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{ef5a8d90-b32c-4054-b909-68416541000b}</x14:id>
        </ext>
      </extLst>
    </cfRule>
  </conditionalFormatting>
  <conditionalFormatting sqref="G335:G33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{525496f4-6efd-463a-b933-0d86d572fb7d}</x14:id>
        </ext>
      </extLst>
    </cfRule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{479b6a67-fa58-4a46-b501-1efbe44eb7be}</x14:id>
        </ext>
      </extLst>
    </cfRule>
  </conditionalFormatting>
  <conditionalFormatting sqref="G337:G33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{2c750c2b-d9e8-4438-80b5-9543228d2ebc}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{057bc9db-17d2-43b5-b858-de72de6ae01c}</x14:id>
        </ext>
      </extLst>
    </cfRule>
  </conditionalFormatting>
  <conditionalFormatting sqref="G339:G34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{f1628b70-c4f8-416d-b5b8-0f2d42a9f32f}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{d83d2b48-50b9-4fee-9bda-73b674b1257b}</x14:id>
        </ext>
      </extLst>
    </cfRule>
  </conditionalFormatting>
  <conditionalFormatting sqref="G341:G34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{f6538f66-e668-4b76-b384-1f519552c243}</x14:id>
        </ext>
      </extLst>
    </cfRule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{32a806db-9308-4e9b-9425-42b2d007aa34}</x14:id>
        </ext>
      </extLst>
    </cfRule>
  </conditionalFormatting>
  <conditionalFormatting sqref="G343:G34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{04048cfc-e78a-479a-8cc2-d5d231db5906}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{fa66c43c-8080-4240-a189-e6c85b50f52c}</x14:id>
        </ext>
      </extLst>
    </cfRule>
  </conditionalFormatting>
  <conditionalFormatting sqref="G345:G34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{56e0d2c1-695d-488c-9533-87ae9d04236b}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{65fc38d5-9e36-4656-adef-7a6ace578ed4}</x14:id>
        </ext>
      </extLst>
    </cfRule>
  </conditionalFormatting>
  <conditionalFormatting sqref="G347:G34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{c5a2826e-7dce-4f51-a99b-83bf57baef64}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{fb840353-bf23-40fa-bee8-98f62922e7d4}</x14:id>
        </ext>
      </extLst>
    </cfRule>
  </conditionalFormatting>
  <conditionalFormatting sqref="G349:G35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{1a5c9c53-33cc-4349-93ae-811b7e0f212f}</x14:id>
        </ext>
      </extLst>
    </cfRule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{2163ffdf-7baf-4016-90b2-d608bf760041}</x14:id>
        </ext>
      </extLst>
    </cfRule>
  </conditionalFormatting>
  <conditionalFormatting sqref="G351:G35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{233cb60f-9afc-4973-99bb-b5a7a60b48d3}</x14:id>
        </ext>
      </extLst>
    </cfRule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{41157475-8e00-4f9b-945f-85db67262211}</x14:id>
        </ext>
      </extLst>
    </cfRule>
  </conditionalFormatting>
  <conditionalFormatting sqref="G353:G35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{9fb0016b-c418-4177-bc08-7844611cfe5f}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{aa1f8e22-0c81-4c5d-ac74-0a7468b489b2}</x14:id>
        </ext>
      </extLst>
    </cfRule>
  </conditionalFormatting>
  <conditionalFormatting sqref="G355:G35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{f0e8df07-0f53-4e22-97e0-30b1b03d1a19}</x14:id>
        </ext>
      </extLst>
    </cfRule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{47c77223-4158-4951-b453-96ca923bb810}</x14:id>
        </ext>
      </extLst>
    </cfRule>
  </conditionalFormatting>
  <conditionalFormatting sqref="G357:G35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{f27d6b78-16e1-4ade-8159-8bb587b65152}</x14:id>
        </ext>
      </extLst>
    </cfRule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{fc9f8f1b-6077-472b-ab16-586047aa3610}</x14:id>
        </ext>
      </extLst>
    </cfRule>
  </conditionalFormatting>
  <conditionalFormatting sqref="G359:G36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{54c88851-50c2-410c-93bd-bec38d7a6b03}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{9a929841-13bf-4952-9b7f-c2f6e298e2f5}</x14:id>
        </ext>
      </extLst>
    </cfRule>
  </conditionalFormatting>
  <conditionalFormatting sqref="G361:G36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{ee1f545b-351e-47b3-9a68-cd1e114ea954}</x14:id>
        </ext>
      </extLst>
    </cfRule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{78dc5526-3afe-44e0-9041-178ae86fc155}</x14:id>
        </ext>
      </extLst>
    </cfRule>
  </conditionalFormatting>
  <conditionalFormatting sqref="G363:G36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{ed14d441-ae60-404f-b5c9-e8f04d7c6e5e}</x14:id>
        </ext>
      </extLst>
    </cfRule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{8554717e-7023-49bf-9c0a-fd03e7e54020}</x14:id>
        </ext>
      </extLst>
    </cfRule>
  </conditionalFormatting>
  <conditionalFormatting sqref="G365:G36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{42389548-719d-4cdd-8681-c9fd8b079a6f}</x14:id>
        </ext>
      </extLst>
    </cfRule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{01e89c01-4cd8-4f6b-b17c-615bd2ef46be}</x14:id>
        </ext>
      </extLst>
    </cfRule>
  </conditionalFormatting>
  <conditionalFormatting sqref="G367:G36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{38610feb-1266-48b1-be8e-339baacd4570}</x14:id>
        </ext>
      </extLst>
    </cfRule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{09ff44f4-3f2f-4bac-8085-1beea6bd3e34}</x14:id>
        </ext>
      </extLst>
    </cfRule>
  </conditionalFormatting>
  <conditionalFormatting sqref="G369:G37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{2501d8d6-7e72-4981-be66-e12d167d7255}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{5c6454a5-ab03-4a95-bdeb-975d3c3814af}</x14:id>
        </ext>
      </extLst>
    </cfRule>
  </conditionalFormatting>
  <conditionalFormatting sqref="G371:G37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{eacd0dd0-b4e1-418d-9f9c-767d8c9e727d}</x14:id>
        </ext>
      </extLst>
    </cfRule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{36e29706-bb62-4b89-a934-a9170021e1a8}</x14:id>
        </ext>
      </extLst>
    </cfRule>
  </conditionalFormatting>
  <conditionalFormatting sqref="H7:H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{818a42a3-095c-41d7-9964-5e61857306d3}</x14:id>
        </ext>
      </extLst>
    </cfRule>
  </conditionalFormatting>
  <conditionalFormatting sqref="H7:H23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{90b32884-0c64-42ae-aa80-1cd3f2dde282}</x14:id>
        </ext>
      </extLst>
    </cfRule>
  </conditionalFormatting>
  <conditionalFormatting sqref="H35:H4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{cf5f97c7-fe69-4510-9c81-9c91e56e32c7}</x14:id>
        </ext>
      </extLst>
    </cfRule>
  </conditionalFormatting>
  <conditionalFormatting sqref="H42:H48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{aaa76065-c5b2-4606-a40e-1be2707a0acd}</x14:id>
        </ext>
      </extLst>
    </cfRule>
  </conditionalFormatting>
  <conditionalFormatting sqref="H49:H55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{16ec9895-6f06-4e79-9b59-02eeab725cb5}</x14:id>
        </ext>
      </extLst>
    </cfRule>
  </conditionalFormatting>
  <conditionalFormatting sqref="H56:H62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{a4ec4b08-d454-4583-98fa-e563621cbee5}</x14:id>
        </ext>
      </extLst>
    </cfRule>
  </conditionalFormatting>
  <conditionalFormatting sqref="H63:H69">
    <cfRule type="dataBar" priority="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{8f78db92-b08f-453e-9e8d-99710fda1fd5}</x14:id>
        </ext>
      </extLst>
    </cfRule>
  </conditionalFormatting>
  <conditionalFormatting sqref="H70:H76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{56e8228b-d283-4c8d-8a1b-35d9043963e6}</x14:id>
        </ext>
      </extLst>
    </cfRule>
  </conditionalFormatting>
  <conditionalFormatting sqref="H77:H83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{87198c12-908b-49f3-bee3-15155b9ca8c8}</x14:id>
        </ext>
      </extLst>
    </cfRule>
  </conditionalFormatting>
  <conditionalFormatting sqref="H84:H90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{44f6bcb5-e9d3-41d7-9a42-bffbc15474f0}</x14:id>
        </ext>
      </extLst>
    </cfRule>
  </conditionalFormatting>
  <conditionalFormatting sqref="H91:H97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{55478dda-e305-4e91-84d0-1d70d5244833}</x14:id>
        </ext>
      </extLst>
    </cfRule>
  </conditionalFormatting>
  <conditionalFormatting sqref="H98:H104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{7e31305c-6978-4be0-8efe-e8a16d01e1d4}</x14:id>
        </ext>
      </extLst>
    </cfRule>
  </conditionalFormatting>
  <conditionalFormatting sqref="H105:H11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{39de22ba-e536-4857-baec-7221e46511dc}</x14:id>
        </ext>
      </extLst>
    </cfRule>
  </conditionalFormatting>
  <conditionalFormatting sqref="H112:H118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{48692e49-65f8-4769-91f2-925f55f47e4c}</x14:id>
        </ext>
      </extLst>
    </cfRule>
  </conditionalFormatting>
  <conditionalFormatting sqref="H119:H125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{114211b9-921e-476b-9bc7-f3a188a6e17b}</x14:id>
        </ext>
      </extLst>
    </cfRule>
  </conditionalFormatting>
  <conditionalFormatting sqref="H126:H132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{102297ec-c28b-4868-8ffa-59e885e13206}</x14:id>
        </ext>
      </extLst>
    </cfRule>
  </conditionalFormatting>
  <conditionalFormatting sqref="H133:H139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{1f4cee82-5adb-4868-a6c8-38834c66b27b}</x14:id>
        </ext>
      </extLst>
    </cfRule>
  </conditionalFormatting>
  <conditionalFormatting sqref="H140:H146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{f21e00a5-a278-41da-a48f-9826428a7420}</x14:id>
        </ext>
      </extLst>
    </cfRule>
  </conditionalFormatting>
  <conditionalFormatting sqref="H147:H153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{17f40143-c4e7-4e94-a6ba-c3b22cd57c30}</x14:id>
        </ext>
      </extLst>
    </cfRule>
  </conditionalFormatting>
  <conditionalFormatting sqref="H154:H160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{542788df-9d44-4baf-880a-2dc36a5020e7}</x14:id>
        </ext>
      </extLst>
    </cfRule>
  </conditionalFormatting>
  <conditionalFormatting sqref="H161:H167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{95fcebc7-288b-4efc-ae25-f01e2c010424}</x14:id>
        </ext>
      </extLst>
    </cfRule>
  </conditionalFormatting>
  <conditionalFormatting sqref="H168:H174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{3602fffb-684e-48a3-a5ab-07cfa86c04b5}</x14:id>
        </ext>
      </extLst>
    </cfRule>
  </conditionalFormatting>
  <conditionalFormatting sqref="H175:H18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{f98fce8c-0b99-4f6a-8121-d8fcb32cabd8}</x14:id>
        </ext>
      </extLst>
    </cfRule>
  </conditionalFormatting>
  <conditionalFormatting sqref="H182:H188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{64fe5518-0195-42bc-a0d8-0fa6b9a0c0a2}</x14:id>
        </ext>
      </extLst>
    </cfRule>
  </conditionalFormatting>
  <conditionalFormatting sqref="H189:H195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{315d01a0-3189-4319-876a-53066426bd88}</x14:id>
        </ext>
      </extLst>
    </cfRule>
  </conditionalFormatting>
  <conditionalFormatting sqref="H196:H202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{45ea1204-3108-4395-914d-643953c552c2}</x14:id>
        </ext>
      </extLst>
    </cfRule>
  </conditionalFormatting>
  <conditionalFormatting sqref="H203:H209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{7af41888-76de-48db-8836-0b938705483e}</x14:id>
        </ext>
      </extLst>
    </cfRule>
  </conditionalFormatting>
  <conditionalFormatting sqref="H210:H21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{2ed3a46b-0071-47f4-ad4a-936703ee602c}</x14:id>
        </ext>
      </extLst>
    </cfRule>
  </conditionalFormatting>
  <conditionalFormatting sqref="H217:H223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{d46dbb14-4bdf-45fe-94bc-64b8e0a89871}</x14:id>
        </ext>
      </extLst>
    </cfRule>
  </conditionalFormatting>
  <conditionalFormatting sqref="H224:H230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{30aad6cd-3e2d-4e63-8938-3f470e0379e8}</x14:id>
        </ext>
      </extLst>
    </cfRule>
  </conditionalFormatting>
  <conditionalFormatting sqref="H231:H237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{9bc7fff5-28ab-4cca-9074-42bfc909e131}</x14:id>
        </ext>
      </extLst>
    </cfRule>
  </conditionalFormatting>
  <conditionalFormatting sqref="H238:H244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{7ca2e7d9-14bd-4f5d-be60-bfea5f18d519}</x14:id>
        </ext>
      </extLst>
    </cfRule>
  </conditionalFormatting>
  <conditionalFormatting sqref="H245:H25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{7121e5ba-a97d-48ec-80ea-e51bf4242a65}</x14:id>
        </ext>
      </extLst>
    </cfRule>
  </conditionalFormatting>
  <conditionalFormatting sqref="H252:H258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{6a320396-d8de-468b-b14e-ade3bcd13e0e}</x14:id>
        </ext>
      </extLst>
    </cfRule>
  </conditionalFormatting>
  <conditionalFormatting sqref="H259:H265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{1998e040-8647-4eee-9c49-8e687d277cb3}</x14:id>
        </ext>
      </extLst>
    </cfRule>
  </conditionalFormatting>
  <conditionalFormatting sqref="H266:H272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{6310445a-8aac-4aca-bc29-36937f002e3c}</x14:id>
        </ext>
      </extLst>
    </cfRule>
  </conditionalFormatting>
  <conditionalFormatting sqref="H273:H279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{928d626e-3473-4993-a68c-cde2181ca592}</x14:id>
        </ext>
      </extLst>
    </cfRule>
  </conditionalFormatting>
  <conditionalFormatting sqref="H280:H286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{ea904356-86ed-431a-8c17-7fbe993be1d8}</x14:id>
        </ext>
      </extLst>
    </cfRule>
  </conditionalFormatting>
  <conditionalFormatting sqref="H287:H293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{1b2fa8b5-4e18-45f8-815a-ec621b8e3f98}</x14:id>
        </ext>
      </extLst>
    </cfRule>
  </conditionalFormatting>
  <conditionalFormatting sqref="H294:H300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{c1c22264-9cc5-45a6-8c74-d811cebd3838}</x14:id>
        </ext>
      </extLst>
    </cfRule>
  </conditionalFormatting>
  <conditionalFormatting sqref="H301:H306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{db2ae156-76e7-4266-8d63-314690d28aca}</x14:id>
        </ext>
      </extLst>
    </cfRule>
  </conditionalFormatting>
  <conditionalFormatting sqref="H307:H30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{badec90a-69c8-4338-b2a5-869371937434}</x14:id>
        </ext>
      </extLst>
    </cfRule>
  </conditionalFormatting>
  <conditionalFormatting sqref="H309:H310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{a0be8bac-7b72-478e-9a8d-caa86ac93957}</x14:id>
        </ext>
      </extLst>
    </cfRule>
  </conditionalFormatting>
  <conditionalFormatting sqref="H311:H312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{ad51eb58-c796-4de2-8c76-c2da8861c7ce}</x14:id>
        </ext>
      </extLst>
    </cfRule>
  </conditionalFormatting>
  <conditionalFormatting sqref="H313:H314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{cb2ea4e7-1d26-40be-bb37-661c1adedb1c}</x14:id>
        </ext>
      </extLst>
    </cfRule>
  </conditionalFormatting>
  <conditionalFormatting sqref="H315:H31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{5a73f42b-c86b-4ee1-ae48-384ef94ba696}</x14:id>
        </ext>
      </extLst>
    </cfRule>
  </conditionalFormatting>
  <conditionalFormatting sqref="H317:H318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{9e1910d9-b81c-467d-bdab-03e23386647d}</x14:id>
        </ext>
      </extLst>
    </cfRule>
  </conditionalFormatting>
  <conditionalFormatting sqref="H319:H320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{63c82a57-4c12-4fc6-8864-5bdbf1c3726e}</x14:id>
        </ext>
      </extLst>
    </cfRule>
  </conditionalFormatting>
  <conditionalFormatting sqref="H321:H322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{d99ecdbd-41fd-4a8c-988b-39aab50beb81}</x14:id>
        </ext>
      </extLst>
    </cfRule>
  </conditionalFormatting>
  <conditionalFormatting sqref="H323:H324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{8fd6001f-5c41-4694-a942-8aa55f989d21}</x14:id>
        </ext>
      </extLst>
    </cfRule>
  </conditionalFormatting>
  <conditionalFormatting sqref="H325:H32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{ce93d3e7-5094-4cd3-96cf-cc49467efe0b}</x14:id>
        </ext>
      </extLst>
    </cfRule>
  </conditionalFormatting>
  <conditionalFormatting sqref="H327:H328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{836cd638-b245-4e5b-8860-0651016f338f}</x14:id>
        </ext>
      </extLst>
    </cfRule>
  </conditionalFormatting>
  <conditionalFormatting sqref="H329:H33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{153d5aca-6073-42ec-a1b2-74370beb73a8}</x14:id>
        </ext>
      </extLst>
    </cfRule>
  </conditionalFormatting>
  <conditionalFormatting sqref="H331:H33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{86a01330-bab7-41e9-bd59-c69d2ba827bd}</x14:id>
        </ext>
      </extLst>
    </cfRule>
  </conditionalFormatting>
  <conditionalFormatting sqref="H333:H334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{57bb69e0-4df6-4618-b93f-1ca69c8004d0}</x14:id>
        </ext>
      </extLst>
    </cfRule>
  </conditionalFormatting>
  <conditionalFormatting sqref="H335:H33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{d472c457-54be-41d6-adf0-32a17a25327a}</x14:id>
        </ext>
      </extLst>
    </cfRule>
  </conditionalFormatting>
  <conditionalFormatting sqref="H337:H338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{c0cdce02-26bc-456f-818f-a1d0f4fd0b89}</x14:id>
        </ext>
      </extLst>
    </cfRule>
  </conditionalFormatting>
  <conditionalFormatting sqref="H339:H340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{65ba791d-eebf-4de0-a868-dd8af5743080}</x14:id>
        </ext>
      </extLst>
    </cfRule>
  </conditionalFormatting>
  <conditionalFormatting sqref="H341:H342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{7aeed45d-edcd-4133-8622-7cfe80cd5e5e}</x14:id>
        </ext>
      </extLst>
    </cfRule>
  </conditionalFormatting>
  <conditionalFormatting sqref="H343:H344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{9ad90852-e384-4c5d-9e12-efe80aabfd3e}</x14:id>
        </ext>
      </extLst>
    </cfRule>
  </conditionalFormatting>
  <conditionalFormatting sqref="H345:H346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{701020d7-ad25-4e7b-adfc-5416525cf287}</x14:id>
        </ext>
      </extLst>
    </cfRule>
  </conditionalFormatting>
  <conditionalFormatting sqref="H347:H34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{72a2f49c-56e1-468b-8825-0be3f1ea0c0d}</x14:id>
        </ext>
      </extLst>
    </cfRule>
  </conditionalFormatting>
  <conditionalFormatting sqref="H349:H3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{5b0b0bc0-e7af-4abb-98d9-625701e0026a}</x14:id>
        </ext>
      </extLst>
    </cfRule>
  </conditionalFormatting>
  <conditionalFormatting sqref="H351:H35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{2af19425-02b9-432b-8269-4c1b52f56692}</x14:id>
        </ext>
      </extLst>
    </cfRule>
  </conditionalFormatting>
  <conditionalFormatting sqref="H353:H354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{e32bf13a-8c00-4700-af82-18a9917a9b22}</x14:id>
        </ext>
      </extLst>
    </cfRule>
  </conditionalFormatting>
  <conditionalFormatting sqref="H355:H35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{340cd673-799b-448f-b72b-5c403276f38a}</x14:id>
        </ext>
      </extLst>
    </cfRule>
  </conditionalFormatting>
  <conditionalFormatting sqref="H357:H358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{aab7f6d2-f9df-400f-973c-ba155b3cb817}</x14:id>
        </ext>
      </extLst>
    </cfRule>
  </conditionalFormatting>
  <conditionalFormatting sqref="H359:H360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{742777ef-df12-42ea-8b15-26dc5aa26315}</x14:id>
        </ext>
      </extLst>
    </cfRule>
  </conditionalFormatting>
  <conditionalFormatting sqref="H361:H36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{129742f6-dd6a-4d6d-8fe7-781df8730c75}</x14:id>
        </ext>
      </extLst>
    </cfRule>
  </conditionalFormatting>
  <conditionalFormatting sqref="H363:H364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{6eb99882-ac48-4014-a05a-4d763d286ec2}</x14:id>
        </ext>
      </extLst>
    </cfRule>
  </conditionalFormatting>
  <conditionalFormatting sqref="H365:H36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{10e11684-65e6-47da-8bde-72013b95a877}</x14:id>
        </ext>
      </extLst>
    </cfRule>
  </conditionalFormatting>
  <conditionalFormatting sqref="H367:H368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{300b7159-2a76-462c-b364-0ac57f33951f}</x14:id>
        </ext>
      </extLst>
    </cfRule>
  </conditionalFormatting>
  <conditionalFormatting sqref="H369:H370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{a87566db-aa86-41c0-879a-acb9ba11ffa5}</x14:id>
        </ext>
      </extLst>
    </cfRule>
  </conditionalFormatting>
  <conditionalFormatting sqref="H371:H372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{7534c462-90f0-4df8-be36-430d33283172}</x14:id>
        </ext>
      </extLst>
    </cfRule>
  </conditionalFormatting>
  <conditionalFormatting sqref="E24:E34 E7:E2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{f607ac2a-393e-4735-9aee-010295af1fd6}</x14:id>
        </ext>
      </extLst>
    </cfRule>
  </conditionalFormatting>
  <conditionalFormatting sqref="E24:F34 E7:F2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{929bbb5a-8c2a-4d10-90b7-230868b4c003}</x14:id>
        </ext>
      </extLst>
    </cfRule>
  </conditionalFormatting>
  <conditionalFormatting sqref="F24:F34 F7:F2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{415e6e77-d278-4fe1-91a1-fb28b3c63fe4}</x14:id>
        </ext>
      </extLst>
    </cfRule>
  </conditionalFormatting>
  <conditionalFormatting sqref="G24 G7:G2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{b3bdbb22-a23e-46bc-b3d2-72f9d1875318}</x14:id>
        </ext>
      </extLst>
    </cfRule>
  </conditionalFormatting>
  <conditionalFormatting sqref="G24:G34 G7:G22">
    <cfRule type="dataBar" priority="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{65f388ac-480e-4f3f-83d9-bcde21c4aed4}</x14:id>
        </ext>
      </extLst>
    </cfRule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{5625b852-9c1d-4545-be22-05346c61bd06}</x14:id>
        </ext>
      </extLst>
    </cfRule>
  </conditionalFormatting>
  <conditionalFormatting sqref="H24 H7:H21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{06043945-efa2-4c29-95e4-e718e95ce1ca}</x14:id>
        </ext>
      </extLst>
    </cfRule>
  </conditionalFormatting>
  <conditionalFormatting sqref="H24:H34 H7:H22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{7656f562-1ef5-4795-ac27-e7d8a6a72544}</x14:id>
        </ext>
      </extLst>
    </cfRule>
  </conditionalFormatting>
  <conditionalFormatting sqref="E35:F4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{c3fe68a1-63a0-4e62-bf7c-5bd4b781a44a}</x14:id>
        </ext>
      </extLst>
    </cfRule>
  </conditionalFormatting>
  <conditionalFormatting sqref="E42:F4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{6d2c1582-5c83-4d41-8c16-92d5ad378e47}</x14:id>
        </ext>
      </extLst>
    </cfRule>
  </conditionalFormatting>
  <conditionalFormatting sqref="E49:F55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{fba219e1-30e0-42cb-871d-e0c846e8d450}</x14:id>
        </ext>
      </extLst>
    </cfRule>
  </conditionalFormatting>
  <conditionalFormatting sqref="E56:F62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{2f880615-7c5e-41b0-8e1e-4ea35215dc86}</x14:id>
        </ext>
      </extLst>
    </cfRule>
  </conditionalFormatting>
  <conditionalFormatting sqref="E63:F6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{c8b2fa68-e2d0-4e17-830e-893ce56b162a}</x14:id>
        </ext>
      </extLst>
    </cfRule>
  </conditionalFormatting>
  <conditionalFormatting sqref="E70:F7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{ee4b590b-4674-40fb-95be-5763923b5d6f}</x14:id>
        </ext>
      </extLst>
    </cfRule>
  </conditionalFormatting>
  <conditionalFormatting sqref="E77:F8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{bdd1400f-0396-4cb8-a46e-e409f50c3413}</x14:id>
        </ext>
      </extLst>
    </cfRule>
  </conditionalFormatting>
  <conditionalFormatting sqref="E84:F90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{6afb43af-0751-4f1a-bdf2-0f8063a0e421}</x14:id>
        </ext>
      </extLst>
    </cfRule>
  </conditionalFormatting>
  <conditionalFormatting sqref="E91:F9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{35e0f717-5fbe-49e0-b1b2-2acf5f7ad799}</x14:id>
        </ext>
      </extLst>
    </cfRule>
  </conditionalFormatting>
  <conditionalFormatting sqref="E98:F104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{8108b980-142f-4766-b6b2-b1e94dc78712}</x14:id>
        </ext>
      </extLst>
    </cfRule>
  </conditionalFormatting>
  <conditionalFormatting sqref="E105:F11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{e238591d-6c57-4e1f-a5d5-b7d4728ec013}</x14:id>
        </ext>
      </extLst>
    </cfRule>
  </conditionalFormatting>
  <conditionalFormatting sqref="E112:F1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{de0a54d5-4965-479b-abbb-f703c92f2819}</x14:id>
        </ext>
      </extLst>
    </cfRule>
  </conditionalFormatting>
  <conditionalFormatting sqref="E119:F12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{0f737684-01e4-46b7-95a9-dfb358184f6c}</x14:id>
        </ext>
      </extLst>
    </cfRule>
  </conditionalFormatting>
  <conditionalFormatting sqref="E126:F132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{2e1799fe-bbfb-4d9c-8e26-b6c5d5a42a36}</x14:id>
        </ext>
      </extLst>
    </cfRule>
  </conditionalFormatting>
  <conditionalFormatting sqref="E133:F13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{777fb246-3382-4d8c-8fbb-171bf40d60dc}</x14:id>
        </ext>
      </extLst>
    </cfRule>
  </conditionalFormatting>
  <conditionalFormatting sqref="E140:F1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{da412aaa-31b7-434e-b37b-730bf387d342}</x14:id>
        </ext>
      </extLst>
    </cfRule>
  </conditionalFormatting>
  <conditionalFormatting sqref="E147:F15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{0a20e933-34d5-45c9-b9cc-0a768033eb8e}</x14:id>
        </ext>
      </extLst>
    </cfRule>
  </conditionalFormatting>
  <conditionalFormatting sqref="E154:F160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{88d1d916-10f7-4b74-bd9f-d6f4cf2eb088}</x14:id>
        </ext>
      </extLst>
    </cfRule>
  </conditionalFormatting>
  <conditionalFormatting sqref="E161:F16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{8c51e629-defb-4ab5-894a-c25457dd736e}</x14:id>
        </ext>
      </extLst>
    </cfRule>
  </conditionalFormatting>
  <conditionalFormatting sqref="E168:F174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{1fc81f17-9da3-43db-9eff-87ad9f7a7822}</x14:id>
        </ext>
      </extLst>
    </cfRule>
  </conditionalFormatting>
  <conditionalFormatting sqref="E175:F1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{1a980714-2d32-4a89-b046-8463b11745af}</x14:id>
        </ext>
      </extLst>
    </cfRule>
  </conditionalFormatting>
  <conditionalFormatting sqref="E182:F18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{6cffd5d6-f403-4d47-9aba-d44c7187c41b}</x14:id>
        </ext>
      </extLst>
    </cfRule>
  </conditionalFormatting>
  <conditionalFormatting sqref="E189:F19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{de6d93e5-679e-4281-ad4f-f4046f56b431}</x14:id>
        </ext>
      </extLst>
    </cfRule>
  </conditionalFormatting>
  <conditionalFormatting sqref="E196:F202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{f91943bc-72f0-4198-bd7a-d71d45411da8}</x14:id>
        </ext>
      </extLst>
    </cfRule>
  </conditionalFormatting>
  <conditionalFormatting sqref="E203:F20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{3dd6f178-67fb-4ee7-846e-76f6f6b6f939}</x14:id>
        </ext>
      </extLst>
    </cfRule>
  </conditionalFormatting>
  <conditionalFormatting sqref="E210:F216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{e478af3c-0ed8-458f-87b2-204a901384d7}</x14:id>
        </ext>
      </extLst>
    </cfRule>
  </conditionalFormatting>
  <conditionalFormatting sqref="E217:F223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{c56523a3-0a7d-40de-8b31-34ba195cd0c4}</x14:id>
        </ext>
      </extLst>
    </cfRule>
  </conditionalFormatting>
  <conditionalFormatting sqref="E224:F23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{de460ee6-769e-4448-a2fa-9f06c46b73ed}</x14:id>
        </ext>
      </extLst>
    </cfRule>
  </conditionalFormatting>
  <conditionalFormatting sqref="E231:F23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{74f2b535-de52-4d7d-a043-395cae1304b5}</x14:id>
        </ext>
      </extLst>
    </cfRule>
  </conditionalFormatting>
  <conditionalFormatting sqref="E238:F244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{e481dd02-3c4d-49a0-b9cd-be7534266aff}</x14:id>
        </ext>
      </extLst>
    </cfRule>
  </conditionalFormatting>
  <conditionalFormatting sqref="E245:F25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{62891dd3-0a0d-4dc4-b372-ad90c905cd7c}</x14:id>
        </ext>
      </extLst>
    </cfRule>
  </conditionalFormatting>
  <conditionalFormatting sqref="E252:F25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{ed2ff922-5515-436b-bf83-15a72f11c25c}</x14:id>
        </ext>
      </extLst>
    </cfRule>
  </conditionalFormatting>
  <conditionalFormatting sqref="E259:F26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{857da489-6ed8-4684-88b4-3b614b729e6a}</x14:id>
        </ext>
      </extLst>
    </cfRule>
  </conditionalFormatting>
  <conditionalFormatting sqref="E266:F272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{9949da36-212e-4eef-a7a4-9055210fba51}</x14:id>
        </ext>
      </extLst>
    </cfRule>
  </conditionalFormatting>
  <conditionalFormatting sqref="E273:F279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{6d7597b6-4469-4d64-9cfe-29d90076faa8}</x14:id>
        </ext>
      </extLst>
    </cfRule>
  </conditionalFormatting>
  <conditionalFormatting sqref="E280:F286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{1092d1eb-ef3c-4b41-99c3-b334d4123e36}</x14:id>
        </ext>
      </extLst>
    </cfRule>
  </conditionalFormatting>
  <conditionalFormatting sqref="E287:F29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{e815785d-ac47-4acf-a9bc-f61134b7c447}</x14:id>
        </ext>
      </extLst>
    </cfRule>
  </conditionalFormatting>
  <conditionalFormatting sqref="E294:F30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{0e1f82ca-e795-4dbc-b04d-636e8f5f9944}</x14:id>
        </ext>
      </extLst>
    </cfRule>
  </conditionalFormatting>
  <conditionalFormatting sqref="E301:F30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{3fae8fd0-e1a3-4e2c-8903-841ebe9b7b9c}</x14:id>
        </ext>
      </extLst>
    </cfRule>
  </conditionalFormatting>
  <conditionalFormatting sqref="E307:F30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{e8cfca6e-7969-4c09-a21f-fdfc07c8d0bc}</x14:id>
        </ext>
      </extLst>
    </cfRule>
  </conditionalFormatting>
  <conditionalFormatting sqref="E309:F310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{89bcb0de-46a0-498d-b7f5-a3c5a4cf97b9}</x14:id>
        </ext>
      </extLst>
    </cfRule>
  </conditionalFormatting>
  <conditionalFormatting sqref="E311:F31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{098c6aa8-3fcd-44aa-a63c-8e806062c86d}</x14:id>
        </ext>
      </extLst>
    </cfRule>
  </conditionalFormatting>
  <conditionalFormatting sqref="E313:F314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{43b85959-7701-46dc-afce-609341ae6d42}</x14:id>
        </ext>
      </extLst>
    </cfRule>
  </conditionalFormatting>
  <conditionalFormatting sqref="E315:F3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{1cf4d01d-c803-4570-b9ce-3391db39bd1e}</x14:id>
        </ext>
      </extLst>
    </cfRule>
  </conditionalFormatting>
  <conditionalFormatting sqref="E317:F31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{5664a833-afb5-467a-ad31-6b24f50e0cea}</x14:id>
        </ext>
      </extLst>
    </cfRule>
  </conditionalFormatting>
  <conditionalFormatting sqref="E319:F32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{d6e9d575-f184-4679-81a6-088dd079e2e1}</x14:id>
        </ext>
      </extLst>
    </cfRule>
  </conditionalFormatting>
  <conditionalFormatting sqref="E321:F3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{a9bbbcba-85e3-4d53-b7ad-d0c7f6496640}</x14:id>
        </ext>
      </extLst>
    </cfRule>
  </conditionalFormatting>
  <conditionalFormatting sqref="E323:F32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{6e5deeaa-d6b2-437a-95f2-3e046b100601}</x14:id>
        </ext>
      </extLst>
    </cfRule>
  </conditionalFormatting>
  <conditionalFormatting sqref="E325:F32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{645f9616-f229-4fd8-9521-afaa5f228e23}</x14:id>
        </ext>
      </extLst>
    </cfRule>
  </conditionalFormatting>
  <conditionalFormatting sqref="E327:F3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{62b45d95-5d9c-4efa-be79-2b9725d2630c}</x14:id>
        </ext>
      </extLst>
    </cfRule>
  </conditionalFormatting>
  <conditionalFormatting sqref="E329:F330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{afbc6b66-e93f-4d09-8b8f-a7e564efa90c}</x14:id>
        </ext>
      </extLst>
    </cfRule>
  </conditionalFormatting>
  <conditionalFormatting sqref="E331:F332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{2b93d2a7-1edb-450c-9c08-515cb70947ed}</x14:id>
        </ext>
      </extLst>
    </cfRule>
  </conditionalFormatting>
  <conditionalFormatting sqref="E333:F33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{29a02f34-64d5-43ba-a0cd-d7ebc122a2d2}</x14:id>
        </ext>
      </extLst>
    </cfRule>
  </conditionalFormatting>
  <conditionalFormatting sqref="E335:F33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{b52bea9b-1277-4175-bdd5-377b01f5bdc3}</x14:id>
        </ext>
      </extLst>
    </cfRule>
  </conditionalFormatting>
  <conditionalFormatting sqref="E337:F338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{4e05c853-4940-47b8-bf3a-ba60132b0b4e}</x14:id>
        </ext>
      </extLst>
    </cfRule>
  </conditionalFormatting>
  <conditionalFormatting sqref="E339:F34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{752d6463-e139-482c-8131-2d3e3f4b242d}</x14:id>
        </ext>
      </extLst>
    </cfRule>
  </conditionalFormatting>
  <conditionalFormatting sqref="E341:F34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{e8008c95-d0f0-4273-a867-39c96675abc5}</x14:id>
        </ext>
      </extLst>
    </cfRule>
  </conditionalFormatting>
  <conditionalFormatting sqref="E343:F34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{6d44e5d6-4e75-49fa-b448-8ac0eacd6fd2}</x14:id>
        </ext>
      </extLst>
    </cfRule>
  </conditionalFormatting>
  <conditionalFormatting sqref="E345:F34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{20ab6163-3103-42f7-9b96-cd1a0c081f9d}</x14:id>
        </ext>
      </extLst>
    </cfRule>
  </conditionalFormatting>
  <conditionalFormatting sqref="E347:F34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{331d6f8b-cf4b-4aab-a309-30b892f11521}</x14:id>
        </ext>
      </extLst>
    </cfRule>
  </conditionalFormatting>
  <conditionalFormatting sqref="E349:F35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{b047ea0e-c330-4993-83b6-83ddd93f7b1b}</x14:id>
        </ext>
      </extLst>
    </cfRule>
  </conditionalFormatting>
  <conditionalFormatting sqref="E351:F35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{f8c80afd-a00b-4b3c-a28b-1c54fb5a8dff}</x14:id>
        </ext>
      </extLst>
    </cfRule>
  </conditionalFormatting>
  <conditionalFormatting sqref="E353:F35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{061727ae-e705-40af-9224-a0a3b023fe4f}</x14:id>
        </ext>
      </extLst>
    </cfRule>
  </conditionalFormatting>
  <conditionalFormatting sqref="E355:F35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{a4cfe0b1-63e8-47cd-af74-a3aae2132718}</x14:id>
        </ext>
      </extLst>
    </cfRule>
  </conditionalFormatting>
  <conditionalFormatting sqref="E357:F35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{2c3c200b-6f08-431b-b307-1e876b786292}</x14:id>
        </ext>
      </extLst>
    </cfRule>
  </conditionalFormatting>
  <conditionalFormatting sqref="E359:F36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{f169ef4d-ec2f-4e85-a472-4e2e25034cfb}</x14:id>
        </ext>
      </extLst>
    </cfRule>
  </conditionalFormatting>
  <conditionalFormatting sqref="E361:F362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{ba6887f0-5126-4caa-88de-40003979f2e3}</x14:id>
        </ext>
      </extLst>
    </cfRule>
  </conditionalFormatting>
  <conditionalFormatting sqref="E363:F36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{2da4daaa-e273-4d2a-b904-87e5da8365f8}</x14:id>
        </ext>
      </extLst>
    </cfRule>
  </conditionalFormatting>
  <conditionalFormatting sqref="E365:F36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{84c7077a-c90a-4641-8494-c7b397b669ee}</x14:id>
        </ext>
      </extLst>
    </cfRule>
  </conditionalFormatting>
  <conditionalFormatting sqref="E367:F36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{476e569b-3150-4aac-aca5-53b39f08ed90}</x14:id>
        </ext>
      </extLst>
    </cfRule>
  </conditionalFormatting>
  <conditionalFormatting sqref="E369:F370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{e22a3ac1-eb33-44ca-ac0b-755eb5328856}</x14:id>
        </ext>
      </extLst>
    </cfRule>
  </conditionalFormatting>
  <conditionalFormatting sqref="E371:F372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{147ee335-b652-45db-988d-bbe0a0622fb6}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c8428-6858-4795-89eb-9f49fb38c4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</xm:sqref>
        </x14:conditionalFormatting>
        <x14:conditionalFormatting xmlns:xm="http://schemas.microsoft.com/office/excel/2006/main">
          <x14:cfRule type="dataBar" id="{3fd348f1-ebca-4114-86a5-ca18ccd174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</xm:sqref>
        </x14:conditionalFormatting>
        <x14:conditionalFormatting xmlns:xm="http://schemas.microsoft.com/office/excel/2006/main">
          <x14:cfRule type="dataBar" id="{e858f957-b344-4ce0-9522-a6d17806e8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7556f4-66a1-4831-aedc-d087b752ad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</xm:sqref>
        </x14:conditionalFormatting>
        <x14:conditionalFormatting xmlns:xm="http://schemas.microsoft.com/office/excel/2006/main">
          <x14:cfRule type="dataBar" id="{9a697463-06ae-4d82-a1e5-505293402f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074511-14d8-4a02-9795-a2bffc7618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</xm:sqref>
        </x14:conditionalFormatting>
        <x14:conditionalFormatting xmlns:xm="http://schemas.microsoft.com/office/excel/2006/main">
          <x14:cfRule type="dataBar" id="{09501b48-07d0-4bb8-bf70-92d5d96e69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a8314b0-1943-47a5-a9bc-7ae061f537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</xm:sqref>
        </x14:conditionalFormatting>
        <x14:conditionalFormatting xmlns:xm="http://schemas.microsoft.com/office/excel/2006/main">
          <x14:cfRule type="dataBar" id="{3bcf557a-62a8-4fcc-8c59-5171b60d3a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E23:F23</xm:sqref>
        </x14:conditionalFormatting>
        <x14:conditionalFormatting xmlns:xm="http://schemas.microsoft.com/office/excel/2006/main">
          <x14:cfRule type="dataBar" id="{520a7c82-914c-493a-8264-e931b79972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ff2efa-c842-4348-8185-d3add13507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</xm:sqref>
        </x14:conditionalFormatting>
        <x14:conditionalFormatting xmlns:xm="http://schemas.microsoft.com/office/excel/2006/main">
          <x14:cfRule type="dataBar" id="{63858544-899a-4091-88fe-8e827f6646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ddbc2c-e79b-4cf8-9376-2e946362f9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6efbb11-9ef6-4c72-b0ab-51990c97cc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011823-b21a-4991-8612-adfc88e481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</xm:sqref>
        </x14:conditionalFormatting>
        <x14:conditionalFormatting xmlns:xm="http://schemas.microsoft.com/office/excel/2006/main">
          <x14:cfRule type="dataBar" id="{30b2c63f-9774-4c7a-b6a8-4ae55d4610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c656ce0-f21f-4364-a12c-bf660c7412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e1e054-5520-482e-8140-892902f854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</xm:sqref>
        </x14:conditionalFormatting>
        <x14:conditionalFormatting xmlns:xm="http://schemas.microsoft.com/office/excel/2006/main">
          <x14:cfRule type="dataBar" id="{3682530b-b474-4b8c-947c-5bfe1e25ff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E7:E21</xm:sqref>
        </x14:conditionalFormatting>
        <x14:conditionalFormatting xmlns:xm="http://schemas.microsoft.com/office/excel/2006/main">
          <x14:cfRule type="dataBar" id="{175ea1ef-3e37-4786-86d7-fda89a2dcc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E7:E34</xm:sqref>
        </x14:conditionalFormatting>
        <x14:conditionalFormatting xmlns:xm="http://schemas.microsoft.com/office/excel/2006/main">
          <x14:cfRule type="dataBar" id="{9c981b7d-1874-4eaa-a9d8-6a46faf6af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238914-7c90-42ae-a748-af03e79de1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E35:E41</xm:sqref>
        </x14:conditionalFormatting>
        <x14:conditionalFormatting xmlns:xm="http://schemas.microsoft.com/office/excel/2006/main">
          <x14:cfRule type="dataBar" id="{a8820778-4907-4028-92af-5cd94527a6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9667c1-7636-4bca-b13f-914615b361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E42:E48</xm:sqref>
        </x14:conditionalFormatting>
        <x14:conditionalFormatting xmlns:xm="http://schemas.microsoft.com/office/excel/2006/main">
          <x14:cfRule type="dataBar" id="{5b3e13f5-22f4-43f8-9675-823a19e856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4e46a03-a831-4c47-ac0a-578a309f20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E49:E55</xm:sqref>
        </x14:conditionalFormatting>
        <x14:conditionalFormatting xmlns:xm="http://schemas.microsoft.com/office/excel/2006/main">
          <x14:cfRule type="dataBar" id="{f1802edd-5928-4bf3-87a1-e25bff63ad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8d37e42-e9d6-491a-ae5b-484351aa79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E56:E62</xm:sqref>
        </x14:conditionalFormatting>
        <x14:conditionalFormatting xmlns:xm="http://schemas.microsoft.com/office/excel/2006/main">
          <x14:cfRule type="dataBar" id="{70e4a39f-0488-4b7c-86df-11c984b846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98f359-3448-4b45-8509-872c608aa4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E63:E69</xm:sqref>
        </x14:conditionalFormatting>
        <x14:conditionalFormatting xmlns:xm="http://schemas.microsoft.com/office/excel/2006/main">
          <x14:cfRule type="dataBar" id="{3e442b86-1baf-422b-8e90-8e186af272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6b8169-b60a-48b4-83bd-f7446ace4f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E70:E76</xm:sqref>
        </x14:conditionalFormatting>
        <x14:conditionalFormatting xmlns:xm="http://schemas.microsoft.com/office/excel/2006/main">
          <x14:cfRule type="dataBar" id="{f8f1475e-1c6f-4fda-a00b-c18880c659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35f9ea-bf30-4c20-91d6-9e450a1e82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E77:E83</xm:sqref>
        </x14:conditionalFormatting>
        <x14:conditionalFormatting xmlns:xm="http://schemas.microsoft.com/office/excel/2006/main">
          <x14:cfRule type="dataBar" id="{989b1c2e-3fcf-4c64-ae3c-0f66a096d3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73dd96-8ada-429f-91ed-aff5a7e9f9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E84:E90</xm:sqref>
        </x14:conditionalFormatting>
        <x14:conditionalFormatting xmlns:xm="http://schemas.microsoft.com/office/excel/2006/main">
          <x14:cfRule type="dataBar" id="{123a6870-93cf-42d4-99ea-c5f509f759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728cbb-f09d-4493-9bff-598394a482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E91:E97</xm:sqref>
        </x14:conditionalFormatting>
        <x14:conditionalFormatting xmlns:xm="http://schemas.microsoft.com/office/excel/2006/main">
          <x14:cfRule type="dataBar" id="{9c5784b7-1926-41bb-82cf-d494144e82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0d5ed38-7da8-4000-a16c-241294ebd3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E98:E104</xm:sqref>
        </x14:conditionalFormatting>
        <x14:conditionalFormatting xmlns:xm="http://schemas.microsoft.com/office/excel/2006/main">
          <x14:cfRule type="dataBar" id="{0013cc02-9a07-4aa5-b08a-868931b612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46e1148-2e3c-4210-8285-84d21a00a6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E105:E111</xm:sqref>
        </x14:conditionalFormatting>
        <x14:conditionalFormatting xmlns:xm="http://schemas.microsoft.com/office/excel/2006/main">
          <x14:cfRule type="dataBar" id="{4e3766d1-4f58-4084-a200-a2d778ac77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d93d24-0cdc-4774-ac72-79041403fb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E112:E118</xm:sqref>
        </x14:conditionalFormatting>
        <x14:conditionalFormatting xmlns:xm="http://schemas.microsoft.com/office/excel/2006/main">
          <x14:cfRule type="dataBar" id="{7a9d4a98-7773-4a38-b146-d4511e1e0e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cd5698-afc6-46e1-bd24-5104ad972e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E119:E125</xm:sqref>
        </x14:conditionalFormatting>
        <x14:conditionalFormatting xmlns:xm="http://schemas.microsoft.com/office/excel/2006/main">
          <x14:cfRule type="dataBar" id="{7e9abaf5-81c5-4d75-8dcd-5f9be8be2a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ae187b-c9d4-4a04-a992-5e84391555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E126:E132</xm:sqref>
        </x14:conditionalFormatting>
        <x14:conditionalFormatting xmlns:xm="http://schemas.microsoft.com/office/excel/2006/main">
          <x14:cfRule type="dataBar" id="{a9cc8fd3-b3b1-4035-b1c2-f06b2f458b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7f99294-b22f-42a1-a41e-19384d6634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E133:E139</xm:sqref>
        </x14:conditionalFormatting>
        <x14:conditionalFormatting xmlns:xm="http://schemas.microsoft.com/office/excel/2006/main">
          <x14:cfRule type="dataBar" id="{3b95bb8d-ede2-42d7-80c7-195d326879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596e392-6565-447b-8d0b-07a027977f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E140:E146</xm:sqref>
        </x14:conditionalFormatting>
        <x14:conditionalFormatting xmlns:xm="http://schemas.microsoft.com/office/excel/2006/main">
          <x14:cfRule type="dataBar" id="{e82c2c81-22d6-4805-bc24-a32c3cef4f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1ee773-acce-436c-9946-ae6502922d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E147:E153</xm:sqref>
        </x14:conditionalFormatting>
        <x14:conditionalFormatting xmlns:xm="http://schemas.microsoft.com/office/excel/2006/main">
          <x14:cfRule type="dataBar" id="{78bc35ec-09d0-4c26-a2be-73c0f01004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59493e-604f-4a61-81ca-6be4929344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E154:E160</xm:sqref>
        </x14:conditionalFormatting>
        <x14:conditionalFormatting xmlns:xm="http://schemas.microsoft.com/office/excel/2006/main">
          <x14:cfRule type="dataBar" id="{877ac984-85de-430c-9e88-bd23f4260f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153aa9d-3eff-4e23-b58f-a741e765bb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E161:E167</xm:sqref>
        </x14:conditionalFormatting>
        <x14:conditionalFormatting xmlns:xm="http://schemas.microsoft.com/office/excel/2006/main">
          <x14:cfRule type="dataBar" id="{f9f1c2be-5ebf-4fbb-aeb3-fe532e5ac4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2301368-e086-491f-a7d2-2347b795ae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E168:E174</xm:sqref>
        </x14:conditionalFormatting>
        <x14:conditionalFormatting xmlns:xm="http://schemas.microsoft.com/office/excel/2006/main">
          <x14:cfRule type="dataBar" id="{fda9d9b8-466f-492c-8c45-420c7e005d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97c76f-db7f-48d1-af13-f15f17107e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E175:E181</xm:sqref>
        </x14:conditionalFormatting>
        <x14:conditionalFormatting xmlns:xm="http://schemas.microsoft.com/office/excel/2006/main">
          <x14:cfRule type="dataBar" id="{c460688e-ab1b-4dfe-910b-b07ddb310b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7701217-3a38-4220-b8b4-a0bd6ee5b4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E182:E188</xm:sqref>
        </x14:conditionalFormatting>
        <x14:conditionalFormatting xmlns:xm="http://schemas.microsoft.com/office/excel/2006/main">
          <x14:cfRule type="dataBar" id="{df0c3e9e-adbb-4d76-8b7e-a894628f3a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a6c4254-6a51-4042-bc1c-345cd57a59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E189:E195</xm:sqref>
        </x14:conditionalFormatting>
        <x14:conditionalFormatting xmlns:xm="http://schemas.microsoft.com/office/excel/2006/main">
          <x14:cfRule type="dataBar" id="{6a2bf1a4-c20b-4606-b21a-1a3378e851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bd4d277-46e2-40db-af5c-38fbbe7d67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E196:E202</xm:sqref>
        </x14:conditionalFormatting>
        <x14:conditionalFormatting xmlns:xm="http://schemas.microsoft.com/office/excel/2006/main">
          <x14:cfRule type="dataBar" id="{0a6f3d29-d15a-46fb-8db4-3ea5bcb986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d33dd74-7000-4cbd-8a2b-3ceb79a096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E203:E209</xm:sqref>
        </x14:conditionalFormatting>
        <x14:conditionalFormatting xmlns:xm="http://schemas.microsoft.com/office/excel/2006/main">
          <x14:cfRule type="dataBar" id="{7071af8f-097e-4457-abc2-1468436e1c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b9d743-7477-4aa9-93aa-c510deb617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E210:E216</xm:sqref>
        </x14:conditionalFormatting>
        <x14:conditionalFormatting xmlns:xm="http://schemas.microsoft.com/office/excel/2006/main">
          <x14:cfRule type="dataBar" id="{0e18613f-95ee-42c6-93dc-b71ee86fb8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56096f8-0d89-4bb7-b850-6accacf077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E217:E223</xm:sqref>
        </x14:conditionalFormatting>
        <x14:conditionalFormatting xmlns:xm="http://schemas.microsoft.com/office/excel/2006/main">
          <x14:cfRule type="dataBar" id="{5f215342-0744-4658-abba-d8f08bacd6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a99652-3382-4065-bbb7-8d9dd499b0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E224:E230</xm:sqref>
        </x14:conditionalFormatting>
        <x14:conditionalFormatting xmlns:xm="http://schemas.microsoft.com/office/excel/2006/main">
          <x14:cfRule type="dataBar" id="{77d269e3-3dd1-4b4f-8315-632fd10834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ace4aa1-e619-42a4-832e-d99c0a969c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E231:E237</xm:sqref>
        </x14:conditionalFormatting>
        <x14:conditionalFormatting xmlns:xm="http://schemas.microsoft.com/office/excel/2006/main">
          <x14:cfRule type="dataBar" id="{ba4677bc-322e-4eea-a80d-d447a0abb6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ff811b8-4fd4-45da-85d4-1d3065f15b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E238:E244</xm:sqref>
        </x14:conditionalFormatting>
        <x14:conditionalFormatting xmlns:xm="http://schemas.microsoft.com/office/excel/2006/main">
          <x14:cfRule type="dataBar" id="{ddd062e1-64d2-4c99-912a-441cf9fb1e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a01b31b-ee76-4bf7-a728-37724102c1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E245:E251</xm:sqref>
        </x14:conditionalFormatting>
        <x14:conditionalFormatting xmlns:xm="http://schemas.microsoft.com/office/excel/2006/main">
          <x14:cfRule type="dataBar" id="{1aa51d51-dfb0-4373-bd1e-2665123b16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963b4f2-4ee6-4278-8020-39c8ed899a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E252:E258</xm:sqref>
        </x14:conditionalFormatting>
        <x14:conditionalFormatting xmlns:xm="http://schemas.microsoft.com/office/excel/2006/main">
          <x14:cfRule type="dataBar" id="{15226a3f-bb70-4855-8bb0-053af57128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63b3db6-e7b6-40b4-aa79-58f60566ef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E259:E265</xm:sqref>
        </x14:conditionalFormatting>
        <x14:conditionalFormatting xmlns:xm="http://schemas.microsoft.com/office/excel/2006/main">
          <x14:cfRule type="dataBar" id="{80553ccd-fa0c-498e-b7a2-abee7d657f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5d707a1-d44a-4f72-b04d-4586c2173c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E266:E272</xm:sqref>
        </x14:conditionalFormatting>
        <x14:conditionalFormatting xmlns:xm="http://schemas.microsoft.com/office/excel/2006/main">
          <x14:cfRule type="dataBar" id="{524b441d-0f21-4b0e-b60b-6f4d41b5a8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ef76f7-f314-4817-929d-bb77b796a1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E273:E279</xm:sqref>
        </x14:conditionalFormatting>
        <x14:conditionalFormatting xmlns:xm="http://schemas.microsoft.com/office/excel/2006/main">
          <x14:cfRule type="dataBar" id="{e58ee544-75af-48e4-9a65-f8a2c99dea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0a2b93-fcb3-48e3-8a9f-950331edd2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E280:E286</xm:sqref>
        </x14:conditionalFormatting>
        <x14:conditionalFormatting xmlns:xm="http://schemas.microsoft.com/office/excel/2006/main">
          <x14:cfRule type="dataBar" id="{31bbd3fc-0ef2-416b-919f-4da239e030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bce9dbe-8d98-4a7c-a458-47e539e72c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E287:E293</xm:sqref>
        </x14:conditionalFormatting>
        <x14:conditionalFormatting xmlns:xm="http://schemas.microsoft.com/office/excel/2006/main">
          <x14:cfRule type="dataBar" id="{4800b461-e83b-401f-843d-59e243ef62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422490-10dd-4fb4-9e31-90e0d546d9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E294:E300</xm:sqref>
        </x14:conditionalFormatting>
        <x14:conditionalFormatting xmlns:xm="http://schemas.microsoft.com/office/excel/2006/main">
          <x14:cfRule type="dataBar" id="{cfba4c93-e23e-4d95-a921-9da76efd5c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44a5789-9252-44b2-a84b-9a0a2a3982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E301:E306</xm:sqref>
        </x14:conditionalFormatting>
        <x14:conditionalFormatting xmlns:xm="http://schemas.microsoft.com/office/excel/2006/main">
          <x14:cfRule type="dataBar" id="{42c1429e-c7ed-4707-b0da-a4fb2bc7ae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b0936f2-a4b0-4e74-b9e2-43e9ff412d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E307:E308</xm:sqref>
        </x14:conditionalFormatting>
        <x14:conditionalFormatting xmlns:xm="http://schemas.microsoft.com/office/excel/2006/main">
          <x14:cfRule type="dataBar" id="{230c33a9-0c80-458e-890d-ba5801a27b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717f36-6352-4f46-9719-570fd9cf94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E309:E310</xm:sqref>
        </x14:conditionalFormatting>
        <x14:conditionalFormatting xmlns:xm="http://schemas.microsoft.com/office/excel/2006/main">
          <x14:cfRule type="dataBar" id="{84f84c60-6a3a-4c69-b72f-4a7525afba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6c590f1-ae08-4099-8119-b95996e2cb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E311:E312</xm:sqref>
        </x14:conditionalFormatting>
        <x14:conditionalFormatting xmlns:xm="http://schemas.microsoft.com/office/excel/2006/main">
          <x14:cfRule type="dataBar" id="{dd23acbb-047d-4af1-852b-2804506618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957a31-9c46-446b-8c39-44569ee4d4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E313:E314</xm:sqref>
        </x14:conditionalFormatting>
        <x14:conditionalFormatting xmlns:xm="http://schemas.microsoft.com/office/excel/2006/main">
          <x14:cfRule type="dataBar" id="{0765b939-a661-454a-9bda-b905431ddf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562da7-a80a-4d73-af0d-a48b5c03b5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E315:E316</xm:sqref>
        </x14:conditionalFormatting>
        <x14:conditionalFormatting xmlns:xm="http://schemas.microsoft.com/office/excel/2006/main">
          <x14:cfRule type="dataBar" id="{1b979237-bd9c-46cd-8caa-ae17021639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0b460ac-bc92-42e9-95c3-ce850f97e6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E317:E318</xm:sqref>
        </x14:conditionalFormatting>
        <x14:conditionalFormatting xmlns:xm="http://schemas.microsoft.com/office/excel/2006/main">
          <x14:cfRule type="dataBar" id="{1305ac19-3764-4761-8e2a-317cd342c2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19609c-d5e9-4b59-acf9-4392dbf289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E319:E320</xm:sqref>
        </x14:conditionalFormatting>
        <x14:conditionalFormatting xmlns:xm="http://schemas.microsoft.com/office/excel/2006/main">
          <x14:cfRule type="dataBar" id="{f6e206e4-e430-4b72-aea0-1e00fa3ac0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3856e05-706f-4278-a9bd-a938c69ec4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E321:E322</xm:sqref>
        </x14:conditionalFormatting>
        <x14:conditionalFormatting xmlns:xm="http://schemas.microsoft.com/office/excel/2006/main">
          <x14:cfRule type="dataBar" id="{4f5cc2f3-307d-4db4-bc35-d4ab57e9c0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e18c3ee-1986-457f-970f-00ff319e50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E323:E324</xm:sqref>
        </x14:conditionalFormatting>
        <x14:conditionalFormatting xmlns:xm="http://schemas.microsoft.com/office/excel/2006/main">
          <x14:cfRule type="dataBar" id="{3e80f7f0-bf55-43fc-aa13-158dd08f4d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66d4d55-8e81-42b1-8e0d-0eb3045910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E325:E326</xm:sqref>
        </x14:conditionalFormatting>
        <x14:conditionalFormatting xmlns:xm="http://schemas.microsoft.com/office/excel/2006/main">
          <x14:cfRule type="dataBar" id="{9024f2d2-0b59-45f8-99a9-ddb18a8b85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f84a45-31b2-41ac-8866-59be1659ae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E327:E328</xm:sqref>
        </x14:conditionalFormatting>
        <x14:conditionalFormatting xmlns:xm="http://schemas.microsoft.com/office/excel/2006/main">
          <x14:cfRule type="dataBar" id="{1309bc9e-e32e-4973-b30a-1688827e09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08d2d6-250d-4d34-97db-ca42f2e936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E329:E330</xm:sqref>
        </x14:conditionalFormatting>
        <x14:conditionalFormatting xmlns:xm="http://schemas.microsoft.com/office/excel/2006/main">
          <x14:cfRule type="dataBar" id="{985f25df-a0bc-4968-9925-59a21ad191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4e71fe4-e4fc-4362-8758-078ba6615e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E331:E332</xm:sqref>
        </x14:conditionalFormatting>
        <x14:conditionalFormatting xmlns:xm="http://schemas.microsoft.com/office/excel/2006/main">
          <x14:cfRule type="dataBar" id="{656ad16d-0b60-4caf-b7af-a58077a691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d1e3f4-fd49-4d19-a867-f2d835bc9e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E333:E334</xm:sqref>
        </x14:conditionalFormatting>
        <x14:conditionalFormatting xmlns:xm="http://schemas.microsoft.com/office/excel/2006/main">
          <x14:cfRule type="dataBar" id="{d1745a1e-7465-4874-a66c-db7c17cf45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0280b9-6b16-4118-8cdd-ef23fb3bc1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E335:E336</xm:sqref>
        </x14:conditionalFormatting>
        <x14:conditionalFormatting xmlns:xm="http://schemas.microsoft.com/office/excel/2006/main">
          <x14:cfRule type="dataBar" id="{5c4119cd-2c51-4b5a-8a6d-d081e0057a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b39e6e-28e5-48be-abd5-965b986adb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E337:E338</xm:sqref>
        </x14:conditionalFormatting>
        <x14:conditionalFormatting xmlns:xm="http://schemas.microsoft.com/office/excel/2006/main">
          <x14:cfRule type="dataBar" id="{9e6373b4-1a94-4dbf-a847-cfc7126b77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39ca309-8dd8-4e00-85cd-3a30e5f556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E339:E340</xm:sqref>
        </x14:conditionalFormatting>
        <x14:conditionalFormatting xmlns:xm="http://schemas.microsoft.com/office/excel/2006/main">
          <x14:cfRule type="dataBar" id="{322a59dd-4e04-411e-abcd-b07e41606c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e9719e-4e3c-4f46-9345-f36e6eb259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E341:E342</xm:sqref>
        </x14:conditionalFormatting>
        <x14:conditionalFormatting xmlns:xm="http://schemas.microsoft.com/office/excel/2006/main">
          <x14:cfRule type="dataBar" id="{ef06a91b-391d-44f5-9af7-45995adef1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5b86b0-3fce-436d-af69-1e156c08a2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E343:E344</xm:sqref>
        </x14:conditionalFormatting>
        <x14:conditionalFormatting xmlns:xm="http://schemas.microsoft.com/office/excel/2006/main">
          <x14:cfRule type="dataBar" id="{f209573b-f32a-472a-8fe8-33bd98f504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2bae9eb-3645-4da3-854b-53b9a07c73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E345:E346</xm:sqref>
        </x14:conditionalFormatting>
        <x14:conditionalFormatting xmlns:xm="http://schemas.microsoft.com/office/excel/2006/main">
          <x14:cfRule type="dataBar" id="{6599b98d-f42b-4805-91c5-eb05f35c7a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9be03a-edbb-4b56-9bb8-24edfa4916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E347:E348</xm:sqref>
        </x14:conditionalFormatting>
        <x14:conditionalFormatting xmlns:xm="http://schemas.microsoft.com/office/excel/2006/main">
          <x14:cfRule type="dataBar" id="{e1cf0c11-afc0-4fef-b6ef-be9f425a5b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49c37e4-f2be-4f02-9a59-5684198c73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E349:E350</xm:sqref>
        </x14:conditionalFormatting>
        <x14:conditionalFormatting xmlns:xm="http://schemas.microsoft.com/office/excel/2006/main">
          <x14:cfRule type="dataBar" id="{17efeb60-121a-485e-a2f5-170c6ec478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b2baf7-4d53-4c4e-9218-b4569730ce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E351:E352</xm:sqref>
        </x14:conditionalFormatting>
        <x14:conditionalFormatting xmlns:xm="http://schemas.microsoft.com/office/excel/2006/main">
          <x14:cfRule type="dataBar" id="{b50fc603-803b-45a9-b904-f17ad89672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004c96f-2bd8-4551-b202-57dbf7cddb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E353:E354</xm:sqref>
        </x14:conditionalFormatting>
        <x14:conditionalFormatting xmlns:xm="http://schemas.microsoft.com/office/excel/2006/main">
          <x14:cfRule type="dataBar" id="{d17ce343-bbfd-494b-91ab-5d09851c20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fe51f95-6a9f-4f88-b991-7fd5a1eef8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E355:E356</xm:sqref>
        </x14:conditionalFormatting>
        <x14:conditionalFormatting xmlns:xm="http://schemas.microsoft.com/office/excel/2006/main">
          <x14:cfRule type="dataBar" id="{4ca4dfcb-557a-4aee-96e5-668ec2de94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0d4154-86fd-4a7b-929e-f33a510c78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E357:E358</xm:sqref>
        </x14:conditionalFormatting>
        <x14:conditionalFormatting xmlns:xm="http://schemas.microsoft.com/office/excel/2006/main">
          <x14:cfRule type="dataBar" id="{c2b0828a-1238-4cea-9e75-bdb7889f00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fe7ca1-0f91-4228-af91-8e3dc1e0f8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E359:E360</xm:sqref>
        </x14:conditionalFormatting>
        <x14:conditionalFormatting xmlns:xm="http://schemas.microsoft.com/office/excel/2006/main">
          <x14:cfRule type="dataBar" id="{cd497232-ea7d-4307-af53-3cf6379f1d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b913e34-8fa6-416a-8cbc-c96fbca065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E361:E362</xm:sqref>
        </x14:conditionalFormatting>
        <x14:conditionalFormatting xmlns:xm="http://schemas.microsoft.com/office/excel/2006/main">
          <x14:cfRule type="dataBar" id="{7519b89f-7599-4ce1-b62e-121db7905d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45cbc52-843c-468d-9c0b-af2dfaae24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E363:E364</xm:sqref>
        </x14:conditionalFormatting>
        <x14:conditionalFormatting xmlns:xm="http://schemas.microsoft.com/office/excel/2006/main">
          <x14:cfRule type="dataBar" id="{ec782150-bf66-4e11-8013-a1258654dc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06187fc-d5a4-4a13-84a9-ca8c393b4c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E365:E366</xm:sqref>
        </x14:conditionalFormatting>
        <x14:conditionalFormatting xmlns:xm="http://schemas.microsoft.com/office/excel/2006/main">
          <x14:cfRule type="dataBar" id="{5cc2c785-24be-4008-9d9a-2ede225f2a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51e37dd-eece-47dd-90c1-d8c5f5c8f2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E367:E368</xm:sqref>
        </x14:conditionalFormatting>
        <x14:conditionalFormatting xmlns:xm="http://schemas.microsoft.com/office/excel/2006/main">
          <x14:cfRule type="dataBar" id="{20265828-b741-4ed7-a54a-6ec12d530a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3ddf532-4617-4dc3-87eb-65ed7e7844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E369:E370</xm:sqref>
        </x14:conditionalFormatting>
        <x14:conditionalFormatting xmlns:xm="http://schemas.microsoft.com/office/excel/2006/main">
          <x14:cfRule type="dataBar" id="{56ebd0fb-4e57-4236-a2a2-49dc5b1f14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304145-77cf-4a35-b9aa-cd4221c775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E371:E372</xm:sqref>
        </x14:conditionalFormatting>
        <x14:conditionalFormatting xmlns:xm="http://schemas.microsoft.com/office/excel/2006/main">
          <x14:cfRule type="dataBar" id="{eeaf2310-514a-420e-b128-7efd2c71d3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F7:F21</xm:sqref>
        </x14:conditionalFormatting>
        <x14:conditionalFormatting xmlns:xm="http://schemas.microsoft.com/office/excel/2006/main">
          <x14:cfRule type="dataBar" id="{ed55d7c6-f03f-42cb-a24c-28b52c7034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F7:F34</xm:sqref>
        </x14:conditionalFormatting>
        <x14:conditionalFormatting xmlns:xm="http://schemas.microsoft.com/office/excel/2006/main">
          <x14:cfRule type="dataBar" id="{f4aec52f-6196-4aa0-bed1-d80b81f578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beda73-350d-45d3-9a8a-3c48283043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F35:F41</xm:sqref>
        </x14:conditionalFormatting>
        <x14:conditionalFormatting xmlns:xm="http://schemas.microsoft.com/office/excel/2006/main">
          <x14:cfRule type="dataBar" id="{f001c746-c776-43d3-96da-9ebf5e2376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af5348-a46a-48c8-bd1b-a8e74d0436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F42:F48</xm:sqref>
        </x14:conditionalFormatting>
        <x14:conditionalFormatting xmlns:xm="http://schemas.microsoft.com/office/excel/2006/main">
          <x14:cfRule type="dataBar" id="{5bfa8e27-09ba-4acd-bd22-ae44c43860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e534238-5aee-4879-a40a-ba8cb97359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F49:F55</xm:sqref>
        </x14:conditionalFormatting>
        <x14:conditionalFormatting xmlns:xm="http://schemas.microsoft.com/office/excel/2006/main">
          <x14:cfRule type="dataBar" id="{db6190c0-803a-4058-b0c0-bbe23db0e6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5632f8a-8967-4234-bb1c-35b98a2fa7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F56:F62</xm:sqref>
        </x14:conditionalFormatting>
        <x14:conditionalFormatting xmlns:xm="http://schemas.microsoft.com/office/excel/2006/main">
          <x14:cfRule type="dataBar" id="{6520b55e-9d50-4902-8d2a-57aded8b24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e173845-d389-41ac-a95a-6ea37fa282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F63:F69</xm:sqref>
        </x14:conditionalFormatting>
        <x14:conditionalFormatting xmlns:xm="http://schemas.microsoft.com/office/excel/2006/main">
          <x14:cfRule type="dataBar" id="{3ba42a6a-52fe-4b77-acc0-3b20811ae5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9d86b1-4b19-41b8-9e1e-c1e97c1cc3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F70:F76</xm:sqref>
        </x14:conditionalFormatting>
        <x14:conditionalFormatting xmlns:xm="http://schemas.microsoft.com/office/excel/2006/main">
          <x14:cfRule type="dataBar" id="{dfc8df28-f0aa-4e86-a91b-2e2ca9fbf7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0e1d097-4c3a-4e3d-b992-996895a0e4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F77:F83</xm:sqref>
        </x14:conditionalFormatting>
        <x14:conditionalFormatting xmlns:xm="http://schemas.microsoft.com/office/excel/2006/main">
          <x14:cfRule type="dataBar" id="{23437cfa-7f52-4c9c-9803-de4bf53000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9508e7-acfc-4abd-bd00-7cc7892af9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F84:F90</xm:sqref>
        </x14:conditionalFormatting>
        <x14:conditionalFormatting xmlns:xm="http://schemas.microsoft.com/office/excel/2006/main">
          <x14:cfRule type="dataBar" id="{5f0c80e3-63a0-444c-b734-1d81505ad9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d3488a-de09-42a0-a7ad-7bd03e5157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F91:F97</xm:sqref>
        </x14:conditionalFormatting>
        <x14:conditionalFormatting xmlns:xm="http://schemas.microsoft.com/office/excel/2006/main">
          <x14:cfRule type="dataBar" id="{d179a5f6-b20b-4296-9036-6422fb79ca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23cf9d-15e1-41d7-b33c-219b14c9ae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F98:F104</xm:sqref>
        </x14:conditionalFormatting>
        <x14:conditionalFormatting xmlns:xm="http://schemas.microsoft.com/office/excel/2006/main">
          <x14:cfRule type="dataBar" id="{0bc4db60-aba3-4b19-aaef-4be92b5abf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70f76d-0f29-4655-83ba-27d115ac90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F105:F111</xm:sqref>
        </x14:conditionalFormatting>
        <x14:conditionalFormatting xmlns:xm="http://schemas.microsoft.com/office/excel/2006/main">
          <x14:cfRule type="dataBar" id="{be909eab-e06e-405e-9e5b-c703657293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c10dc9-b512-42af-ac1b-fcbd5bcb27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F112:F118</xm:sqref>
        </x14:conditionalFormatting>
        <x14:conditionalFormatting xmlns:xm="http://schemas.microsoft.com/office/excel/2006/main">
          <x14:cfRule type="dataBar" id="{d8a0ead1-15c8-4596-8580-151d9d685c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a7de975-795c-4d00-a4dc-6e4111f66c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F119:F125</xm:sqref>
        </x14:conditionalFormatting>
        <x14:conditionalFormatting xmlns:xm="http://schemas.microsoft.com/office/excel/2006/main">
          <x14:cfRule type="dataBar" id="{0b72c32e-6891-42df-b696-23a942a990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c8d4693-a65e-4dce-b2c7-45947a7cbe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F126:F132</xm:sqref>
        </x14:conditionalFormatting>
        <x14:conditionalFormatting xmlns:xm="http://schemas.microsoft.com/office/excel/2006/main">
          <x14:cfRule type="dataBar" id="{861e67d3-c7bf-4c58-8082-673c9e09a6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0232e93-6180-43e0-87d5-e39a31dbd4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F133:F139</xm:sqref>
        </x14:conditionalFormatting>
        <x14:conditionalFormatting xmlns:xm="http://schemas.microsoft.com/office/excel/2006/main">
          <x14:cfRule type="dataBar" id="{2ea3e0bc-f7bf-4d10-8886-78dceb4cd7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f90e1a9-5be6-4240-8963-8fa9870dc2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F140:F146</xm:sqref>
        </x14:conditionalFormatting>
        <x14:conditionalFormatting xmlns:xm="http://schemas.microsoft.com/office/excel/2006/main">
          <x14:cfRule type="dataBar" id="{15073d01-4830-4bd5-ba1c-7acc243b6d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f59c32-4be3-4c8d-891b-8cefa87ff9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F147:F153</xm:sqref>
        </x14:conditionalFormatting>
        <x14:conditionalFormatting xmlns:xm="http://schemas.microsoft.com/office/excel/2006/main">
          <x14:cfRule type="dataBar" id="{a1f1d086-aa1b-42f9-afcf-754ef584eb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70ec06-5b51-4679-b6fe-2b8862014a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F154:F160</xm:sqref>
        </x14:conditionalFormatting>
        <x14:conditionalFormatting xmlns:xm="http://schemas.microsoft.com/office/excel/2006/main">
          <x14:cfRule type="dataBar" id="{e08398ee-1929-409a-b547-6457401118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355d316-029b-4ea5-a4f9-db5f680a18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F161:F167</xm:sqref>
        </x14:conditionalFormatting>
        <x14:conditionalFormatting xmlns:xm="http://schemas.microsoft.com/office/excel/2006/main">
          <x14:cfRule type="dataBar" id="{7166d4de-c98d-4030-acce-2ae03b000f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e43ab3-fd5a-484f-9e34-170287382d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F168:F174</xm:sqref>
        </x14:conditionalFormatting>
        <x14:conditionalFormatting xmlns:xm="http://schemas.microsoft.com/office/excel/2006/main">
          <x14:cfRule type="dataBar" id="{e62c38fd-39a0-41eb-b6af-fd0624e752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d4dac27-61a1-49da-ae78-19287b4854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F175:F181</xm:sqref>
        </x14:conditionalFormatting>
        <x14:conditionalFormatting xmlns:xm="http://schemas.microsoft.com/office/excel/2006/main">
          <x14:cfRule type="dataBar" id="{314f122f-2fce-43dc-994d-fd30aae590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e464f04-d23e-417f-8211-a17f76e3c4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F182:F188</xm:sqref>
        </x14:conditionalFormatting>
        <x14:conditionalFormatting xmlns:xm="http://schemas.microsoft.com/office/excel/2006/main">
          <x14:cfRule type="dataBar" id="{fb38837d-aadc-452e-8e30-b446526b59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e7faea-b818-4e8b-b4a0-59cfd30d9f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F189:F195</xm:sqref>
        </x14:conditionalFormatting>
        <x14:conditionalFormatting xmlns:xm="http://schemas.microsoft.com/office/excel/2006/main">
          <x14:cfRule type="dataBar" id="{6a59c77d-e794-4a02-aecb-2b051f1316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0f1f4a7-2a47-4686-8516-09c4a770c4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F196:F202</xm:sqref>
        </x14:conditionalFormatting>
        <x14:conditionalFormatting xmlns:xm="http://schemas.microsoft.com/office/excel/2006/main">
          <x14:cfRule type="dataBar" id="{9728b56f-55a3-4a70-9917-e9ea778da3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4dc31e3-ad21-400e-8927-3eb4fa1887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F203:F209</xm:sqref>
        </x14:conditionalFormatting>
        <x14:conditionalFormatting xmlns:xm="http://schemas.microsoft.com/office/excel/2006/main">
          <x14:cfRule type="dataBar" id="{63037047-3504-44b2-91cc-37b2aa9db1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ff4b0aa-4700-424f-96e5-4ed5c6045d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F210:F216</xm:sqref>
        </x14:conditionalFormatting>
        <x14:conditionalFormatting xmlns:xm="http://schemas.microsoft.com/office/excel/2006/main">
          <x14:cfRule type="dataBar" id="{c8875389-538d-46f8-a257-ccd6e60078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3ff565-67e4-48c5-89ce-848b694636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F217:F223</xm:sqref>
        </x14:conditionalFormatting>
        <x14:conditionalFormatting xmlns:xm="http://schemas.microsoft.com/office/excel/2006/main">
          <x14:cfRule type="dataBar" id="{9f1708c2-44b0-4ceb-9efc-1de0d9afb8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4b30d1-1c8d-40f8-b948-db577f5a6c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F224:F230</xm:sqref>
        </x14:conditionalFormatting>
        <x14:conditionalFormatting xmlns:xm="http://schemas.microsoft.com/office/excel/2006/main">
          <x14:cfRule type="dataBar" id="{a48b3bca-b375-469d-8f15-32bfc836eb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de51811-76cf-4fb6-9c24-ef81471a8b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F231:F237</xm:sqref>
        </x14:conditionalFormatting>
        <x14:conditionalFormatting xmlns:xm="http://schemas.microsoft.com/office/excel/2006/main">
          <x14:cfRule type="dataBar" id="{cf5cb51f-9bdd-435b-8452-811c7c7442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516d2fe-b203-48e1-be04-a4c2961ed8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F238:F244</xm:sqref>
        </x14:conditionalFormatting>
        <x14:conditionalFormatting xmlns:xm="http://schemas.microsoft.com/office/excel/2006/main">
          <x14:cfRule type="dataBar" id="{0da5adb2-5dd1-492c-b0f8-8addc248fc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47cd9b-1a6a-4931-83a5-5795923616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F245:F251</xm:sqref>
        </x14:conditionalFormatting>
        <x14:conditionalFormatting xmlns:xm="http://schemas.microsoft.com/office/excel/2006/main">
          <x14:cfRule type="dataBar" id="{8db358d5-dc82-46ec-a3f6-2b43b5ae86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f5c7b1c-df99-48ce-bdb8-5cabeda6b9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F252:F258</xm:sqref>
        </x14:conditionalFormatting>
        <x14:conditionalFormatting xmlns:xm="http://schemas.microsoft.com/office/excel/2006/main">
          <x14:cfRule type="dataBar" id="{2335b3ac-913f-4fb1-a6d9-d6b7021ae2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724182-67cf-4964-a97d-27972f26fb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F259:F265</xm:sqref>
        </x14:conditionalFormatting>
        <x14:conditionalFormatting xmlns:xm="http://schemas.microsoft.com/office/excel/2006/main">
          <x14:cfRule type="dataBar" id="{3dbed2bb-bf28-4100-a0c6-4bc8eb50fd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2596720-491f-4360-b533-ae8282526c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F266:F272</xm:sqref>
        </x14:conditionalFormatting>
        <x14:conditionalFormatting xmlns:xm="http://schemas.microsoft.com/office/excel/2006/main">
          <x14:cfRule type="dataBar" id="{7e31be7e-7eca-4ebf-827d-b5df8e0087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8424a9-3903-44e0-bc8b-5437088f29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F273:F279</xm:sqref>
        </x14:conditionalFormatting>
        <x14:conditionalFormatting xmlns:xm="http://schemas.microsoft.com/office/excel/2006/main">
          <x14:cfRule type="dataBar" id="{8730e433-be61-4b9b-9d4c-2e8c360708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53af8a2-e8b9-4628-aba9-e3bd3e3338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F280:F286</xm:sqref>
        </x14:conditionalFormatting>
        <x14:conditionalFormatting xmlns:xm="http://schemas.microsoft.com/office/excel/2006/main">
          <x14:cfRule type="dataBar" id="{b9885bbb-9e52-46e1-8b62-c80ec9a7cc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a98ac31-eb0f-45c2-bc58-80494d68b1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F287:F293</xm:sqref>
        </x14:conditionalFormatting>
        <x14:conditionalFormatting xmlns:xm="http://schemas.microsoft.com/office/excel/2006/main">
          <x14:cfRule type="dataBar" id="{1475d0a1-5c7f-4009-a895-e17dc68aca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c8f6ffd-0914-4880-8ade-2a8f2eee4b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F294:F300</xm:sqref>
        </x14:conditionalFormatting>
        <x14:conditionalFormatting xmlns:xm="http://schemas.microsoft.com/office/excel/2006/main">
          <x14:cfRule type="dataBar" id="{7da529d2-b80a-4285-bc23-b4b07adf9a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6aed84-9c43-4d86-b807-7891ea2ca2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F301:F306</xm:sqref>
        </x14:conditionalFormatting>
        <x14:conditionalFormatting xmlns:xm="http://schemas.microsoft.com/office/excel/2006/main">
          <x14:cfRule type="dataBar" id="{7f2dbd6a-53ab-473b-a1b9-bfcfe6176d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a3df35-0dd3-4cd6-b3f7-855b071f4f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F307:F308</xm:sqref>
        </x14:conditionalFormatting>
        <x14:conditionalFormatting xmlns:xm="http://schemas.microsoft.com/office/excel/2006/main">
          <x14:cfRule type="dataBar" id="{c6a608ca-2d6b-4886-a3d2-7ee5a6db4b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477a15-0294-47b5-9687-4dcfa352e5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F309:F310</xm:sqref>
        </x14:conditionalFormatting>
        <x14:conditionalFormatting xmlns:xm="http://schemas.microsoft.com/office/excel/2006/main">
          <x14:cfRule type="dataBar" id="{7156b279-0b1c-456d-ad5d-c4b14565e1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a339a8-8da3-4f6e-9b7e-8b552c3531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F311:F312</xm:sqref>
        </x14:conditionalFormatting>
        <x14:conditionalFormatting xmlns:xm="http://schemas.microsoft.com/office/excel/2006/main">
          <x14:cfRule type="dataBar" id="{0cf3b21e-e039-41fd-ac45-4670216564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8472fad-d2d1-4ac4-be05-c87625ac92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F313:F314</xm:sqref>
        </x14:conditionalFormatting>
        <x14:conditionalFormatting xmlns:xm="http://schemas.microsoft.com/office/excel/2006/main">
          <x14:cfRule type="dataBar" id="{1aa8b089-b354-4e33-b753-769d2a89c4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a33d27-0050-45db-9a15-ab1d3ab7d6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F315:F316</xm:sqref>
        </x14:conditionalFormatting>
        <x14:conditionalFormatting xmlns:xm="http://schemas.microsoft.com/office/excel/2006/main">
          <x14:cfRule type="dataBar" id="{e8638a23-cc89-4379-8d40-4a904bb2ae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bcdf4d-7778-407d-b291-16049b87b2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F317:F318</xm:sqref>
        </x14:conditionalFormatting>
        <x14:conditionalFormatting xmlns:xm="http://schemas.microsoft.com/office/excel/2006/main">
          <x14:cfRule type="dataBar" id="{923d81cf-054c-44d9-86a5-05a612bc78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d3d233-9e7d-458a-b51c-d1c545adac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F319:F320</xm:sqref>
        </x14:conditionalFormatting>
        <x14:conditionalFormatting xmlns:xm="http://schemas.microsoft.com/office/excel/2006/main">
          <x14:cfRule type="dataBar" id="{f13a72c9-e30e-4483-8d09-c418c3dc04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9c33b2e-0ae8-4c72-8d61-c3e60386db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F321:F322</xm:sqref>
        </x14:conditionalFormatting>
        <x14:conditionalFormatting xmlns:xm="http://schemas.microsoft.com/office/excel/2006/main">
          <x14:cfRule type="dataBar" id="{1b901db3-a149-4bb2-a3d5-c2466f20f6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71789e5-7765-428d-9c1a-7463f68068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F323:F324</xm:sqref>
        </x14:conditionalFormatting>
        <x14:conditionalFormatting xmlns:xm="http://schemas.microsoft.com/office/excel/2006/main">
          <x14:cfRule type="dataBar" id="{84f9b2a0-5313-43e2-a2b0-26c9daeacb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2e6ae4-dd90-4e45-becb-f19891a771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F325:F326</xm:sqref>
        </x14:conditionalFormatting>
        <x14:conditionalFormatting xmlns:xm="http://schemas.microsoft.com/office/excel/2006/main">
          <x14:cfRule type="dataBar" id="{cca82ba9-9c54-4f81-9245-d0f35a933b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54ea4f7-7815-4b4b-a359-c615f31e48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F327:F328</xm:sqref>
        </x14:conditionalFormatting>
        <x14:conditionalFormatting xmlns:xm="http://schemas.microsoft.com/office/excel/2006/main">
          <x14:cfRule type="dataBar" id="{e675e8d8-c2fa-46fd-a6f6-09272ac624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8f4692-b7ce-48c1-b21b-998608b2e4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F329:F330</xm:sqref>
        </x14:conditionalFormatting>
        <x14:conditionalFormatting xmlns:xm="http://schemas.microsoft.com/office/excel/2006/main">
          <x14:cfRule type="dataBar" id="{f56d1fe4-5ad0-475b-ab5e-e8493f8407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6572df-c484-4f16-99d7-7abfd7e52f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F331:F332</xm:sqref>
        </x14:conditionalFormatting>
        <x14:conditionalFormatting xmlns:xm="http://schemas.microsoft.com/office/excel/2006/main">
          <x14:cfRule type="dataBar" id="{ca75fdde-fd1c-4758-87eb-d2dafbe697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c89431-744b-42b5-90e1-785b82eb16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F333:F334</xm:sqref>
        </x14:conditionalFormatting>
        <x14:conditionalFormatting xmlns:xm="http://schemas.microsoft.com/office/excel/2006/main">
          <x14:cfRule type="dataBar" id="{781c9260-33ef-4715-84ec-7c677d4943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91c8da2-6ce5-49fe-8388-2abc010d08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F335:F336</xm:sqref>
        </x14:conditionalFormatting>
        <x14:conditionalFormatting xmlns:xm="http://schemas.microsoft.com/office/excel/2006/main">
          <x14:cfRule type="dataBar" id="{3fc3c8a7-394b-46b8-870e-71d2cce7bb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7a57f4-a69f-4143-98e8-7ab75dcf8c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F337:F338</xm:sqref>
        </x14:conditionalFormatting>
        <x14:conditionalFormatting xmlns:xm="http://schemas.microsoft.com/office/excel/2006/main">
          <x14:cfRule type="dataBar" id="{fbdc1b91-b145-4bc8-9d3b-031c167413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2da560-18e3-4645-b9b0-2f9766e7f0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F339:F340</xm:sqref>
        </x14:conditionalFormatting>
        <x14:conditionalFormatting xmlns:xm="http://schemas.microsoft.com/office/excel/2006/main">
          <x14:cfRule type="dataBar" id="{09abea46-fa70-451b-a8a5-2160711dcb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f43b89b-99e7-4822-aae4-5e2855a93a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F341:F342</xm:sqref>
        </x14:conditionalFormatting>
        <x14:conditionalFormatting xmlns:xm="http://schemas.microsoft.com/office/excel/2006/main">
          <x14:cfRule type="dataBar" id="{219b1ae5-fce2-4235-a6c6-cd43cdfd4f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a4b6ae1-f33c-40f8-af08-f2ea8a6f41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F343:F344</xm:sqref>
        </x14:conditionalFormatting>
        <x14:conditionalFormatting xmlns:xm="http://schemas.microsoft.com/office/excel/2006/main">
          <x14:cfRule type="dataBar" id="{5e9534f4-19d7-4d95-8e89-d0beba7f55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253e9f-465e-48dc-8bb5-df30dcb0ec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F345:F346</xm:sqref>
        </x14:conditionalFormatting>
        <x14:conditionalFormatting xmlns:xm="http://schemas.microsoft.com/office/excel/2006/main">
          <x14:cfRule type="dataBar" id="{d372dd86-da25-4061-b111-5790a21dc0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61ae34-4f4e-4800-98ab-33e1162469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F347:F348</xm:sqref>
        </x14:conditionalFormatting>
        <x14:conditionalFormatting xmlns:xm="http://schemas.microsoft.com/office/excel/2006/main">
          <x14:cfRule type="dataBar" id="{a889cf12-06ea-4a73-811d-cb33773e61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fd64af6-788b-44f6-983d-ee93156f8b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F349:F350</xm:sqref>
        </x14:conditionalFormatting>
        <x14:conditionalFormatting xmlns:xm="http://schemas.microsoft.com/office/excel/2006/main">
          <x14:cfRule type="dataBar" id="{31cb48ac-9908-4a80-8486-0717dc7a41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24a5fe-0686-44f5-8796-2b187dd1fe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F351:F352</xm:sqref>
        </x14:conditionalFormatting>
        <x14:conditionalFormatting xmlns:xm="http://schemas.microsoft.com/office/excel/2006/main">
          <x14:cfRule type="dataBar" id="{8abbeac0-400a-4b2a-98de-911d89a5e3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746345-40fa-4e47-87ac-f0cf8b4f47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F353:F354</xm:sqref>
        </x14:conditionalFormatting>
        <x14:conditionalFormatting xmlns:xm="http://schemas.microsoft.com/office/excel/2006/main">
          <x14:cfRule type="dataBar" id="{028618a1-43b4-4406-a15b-96db192439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9e05b4-76bf-4ad0-9d6e-96e3f016e0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F355:F356</xm:sqref>
        </x14:conditionalFormatting>
        <x14:conditionalFormatting xmlns:xm="http://schemas.microsoft.com/office/excel/2006/main">
          <x14:cfRule type="dataBar" id="{5400423d-1f3d-47fd-9fa9-576aca6867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e27b80-917d-47b3-bce0-efcdbb86bd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F357:F358</xm:sqref>
        </x14:conditionalFormatting>
        <x14:conditionalFormatting xmlns:xm="http://schemas.microsoft.com/office/excel/2006/main">
          <x14:cfRule type="dataBar" id="{9583cf4b-aada-48f7-919b-e250840764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c6cdac-79dc-4e6f-8cfa-73eba015c8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F359:F360</xm:sqref>
        </x14:conditionalFormatting>
        <x14:conditionalFormatting xmlns:xm="http://schemas.microsoft.com/office/excel/2006/main">
          <x14:cfRule type="dataBar" id="{b8ddfa54-17ad-4275-8eaa-b742cac533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a72cacd-29ee-49ba-99c2-fb1073250c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F361:F362</xm:sqref>
        </x14:conditionalFormatting>
        <x14:conditionalFormatting xmlns:xm="http://schemas.microsoft.com/office/excel/2006/main">
          <x14:cfRule type="dataBar" id="{650f5233-a68d-416a-b649-3dabede389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0408baf-8584-4b61-ace1-d20162ab0b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F363:F364</xm:sqref>
        </x14:conditionalFormatting>
        <x14:conditionalFormatting xmlns:xm="http://schemas.microsoft.com/office/excel/2006/main">
          <x14:cfRule type="dataBar" id="{766826ae-c9b5-4281-a268-e8c76698d4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8ef385d-b58e-4acd-ae66-40467a0ab7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F365:F366</xm:sqref>
        </x14:conditionalFormatting>
        <x14:conditionalFormatting xmlns:xm="http://schemas.microsoft.com/office/excel/2006/main">
          <x14:cfRule type="dataBar" id="{326494d7-9502-47b5-a69e-37c8735127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265b83-320f-4506-9b81-6bb5097039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F367:F368</xm:sqref>
        </x14:conditionalFormatting>
        <x14:conditionalFormatting xmlns:xm="http://schemas.microsoft.com/office/excel/2006/main">
          <x14:cfRule type="dataBar" id="{403e412d-0889-4eaa-92f7-c3fa7f62aa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d06831-6fa8-4289-a754-86de362059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F369:F370</xm:sqref>
        </x14:conditionalFormatting>
        <x14:conditionalFormatting xmlns:xm="http://schemas.microsoft.com/office/excel/2006/main">
          <x14:cfRule type="dataBar" id="{1e137f57-01e5-4900-be81-6ce6c195c3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12e784-04a1-444d-a4f8-fe4ed4c2de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F371:F372</xm:sqref>
        </x14:conditionalFormatting>
        <x14:conditionalFormatting xmlns:xm="http://schemas.microsoft.com/office/excel/2006/main">
          <x14:cfRule type="dataBar" id="{3f7dced1-88f2-4ae6-96fb-09e86844b7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G7:G21</xm:sqref>
        </x14:conditionalFormatting>
        <x14:conditionalFormatting xmlns:xm="http://schemas.microsoft.com/office/excel/2006/main">
          <x14:cfRule type="dataBar" id="{7f9f420f-3c41-4fe1-bfd1-d8e1dff245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G7:G23</xm:sqref>
        </x14:conditionalFormatting>
        <x14:conditionalFormatting xmlns:xm="http://schemas.microsoft.com/office/excel/2006/main">
          <x14:cfRule type="dataBar" id="{67b3fa96-e08b-46a7-b6b0-6244e17b2e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ef03790-f148-44e0-81a9-c07201adf3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G35:G41</xm:sqref>
        </x14:conditionalFormatting>
        <x14:conditionalFormatting xmlns:xm="http://schemas.microsoft.com/office/excel/2006/main">
          <x14:cfRule type="dataBar" id="{7150516d-8406-4f7d-b021-7341ce5348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ba445ea-5a41-4d5d-a05c-603c28ecf5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G42:G48</xm:sqref>
        </x14:conditionalFormatting>
        <x14:conditionalFormatting xmlns:xm="http://schemas.microsoft.com/office/excel/2006/main">
          <x14:cfRule type="dataBar" id="{591015e2-c7fd-41be-89cf-2d2a8ff8e8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747566b-4b45-4b2a-bb9f-9135e11aa9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G49:G55</xm:sqref>
        </x14:conditionalFormatting>
        <x14:conditionalFormatting xmlns:xm="http://schemas.microsoft.com/office/excel/2006/main">
          <x14:cfRule type="dataBar" id="{addd520b-324f-4e03-8474-795c9082b5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b7f10b-6411-4201-9ba0-116a878ddc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G56:G62</xm:sqref>
        </x14:conditionalFormatting>
        <x14:conditionalFormatting xmlns:xm="http://schemas.microsoft.com/office/excel/2006/main">
          <x14:cfRule type="dataBar" id="{9d915784-315d-4c9e-8f67-4316b418f7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8b7a88-30b8-4425-96cd-80105b62cd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G63:G69</xm:sqref>
        </x14:conditionalFormatting>
        <x14:conditionalFormatting xmlns:xm="http://schemas.microsoft.com/office/excel/2006/main">
          <x14:cfRule type="dataBar" id="{10561cfe-1b61-49f5-a79d-3806f0f197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65e23fe-edf5-47c9-9cab-bb2738fc90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G70:G76</xm:sqref>
        </x14:conditionalFormatting>
        <x14:conditionalFormatting xmlns:xm="http://schemas.microsoft.com/office/excel/2006/main">
          <x14:cfRule type="dataBar" id="{f781fc14-bfdd-449f-92a9-6efaba019c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e537459-1df0-470b-a6c2-945b3ee108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G77:G83</xm:sqref>
        </x14:conditionalFormatting>
        <x14:conditionalFormatting xmlns:xm="http://schemas.microsoft.com/office/excel/2006/main">
          <x14:cfRule type="dataBar" id="{2905e36e-b7cf-45f3-bd31-7314bf78cd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88abe2-fcba-4b12-b60a-779406e9bd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G84:G90</xm:sqref>
        </x14:conditionalFormatting>
        <x14:conditionalFormatting xmlns:xm="http://schemas.microsoft.com/office/excel/2006/main">
          <x14:cfRule type="dataBar" id="{abfd0ad7-62c3-4d60-933c-641ef506ec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d55365-1c18-428b-9bcc-f69f087460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G91:G97</xm:sqref>
        </x14:conditionalFormatting>
        <x14:conditionalFormatting xmlns:xm="http://schemas.microsoft.com/office/excel/2006/main">
          <x14:cfRule type="dataBar" id="{a90f2258-4185-48ac-b45c-bebea4c399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c95f11-6f2a-4601-b431-1acfc6fbf9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G98:G104</xm:sqref>
        </x14:conditionalFormatting>
        <x14:conditionalFormatting xmlns:xm="http://schemas.microsoft.com/office/excel/2006/main">
          <x14:cfRule type="dataBar" id="{4a9c66f3-3701-434d-92c0-9e786abfda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e0ccaf1-6429-4fef-b583-75b50143bf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G105:G111</xm:sqref>
        </x14:conditionalFormatting>
        <x14:conditionalFormatting xmlns:xm="http://schemas.microsoft.com/office/excel/2006/main">
          <x14:cfRule type="dataBar" id="{88e37c93-e311-43a2-b704-0fcc5113ad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e7bfed3-0360-414b-9298-1121ce9246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G112:G118</xm:sqref>
        </x14:conditionalFormatting>
        <x14:conditionalFormatting xmlns:xm="http://schemas.microsoft.com/office/excel/2006/main">
          <x14:cfRule type="dataBar" id="{8e57ff08-4324-4150-894a-7361439fa6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a30bde0-d8dd-4f96-91a7-f048c180db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G119:G125</xm:sqref>
        </x14:conditionalFormatting>
        <x14:conditionalFormatting xmlns:xm="http://schemas.microsoft.com/office/excel/2006/main">
          <x14:cfRule type="dataBar" id="{be79fc62-2208-4a58-b40e-dde812e13a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13817b4-8b1b-42fd-a39f-694f8c16ee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G126:G132</xm:sqref>
        </x14:conditionalFormatting>
        <x14:conditionalFormatting xmlns:xm="http://schemas.microsoft.com/office/excel/2006/main">
          <x14:cfRule type="dataBar" id="{16b1ce11-2ebc-40c8-b56a-a084ff635b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a820a95-30f6-471a-8ecd-54a9e1f9f7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G133:G139</xm:sqref>
        </x14:conditionalFormatting>
        <x14:conditionalFormatting xmlns:xm="http://schemas.microsoft.com/office/excel/2006/main">
          <x14:cfRule type="dataBar" id="{c4cd191f-8e16-418d-aa61-65b5884664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22d7ed-74f3-4719-ae85-88e6f77fdf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G140:G146</xm:sqref>
        </x14:conditionalFormatting>
        <x14:conditionalFormatting xmlns:xm="http://schemas.microsoft.com/office/excel/2006/main">
          <x14:cfRule type="dataBar" id="{965040ee-9825-44cc-830f-0bb5762b74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8a01bb-2d4b-4e44-af59-e8280122be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G147:G153</xm:sqref>
        </x14:conditionalFormatting>
        <x14:conditionalFormatting xmlns:xm="http://schemas.microsoft.com/office/excel/2006/main">
          <x14:cfRule type="dataBar" id="{f9936405-3455-42a7-9169-efe04b07cf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ab0ea8-6a5c-45b9-b030-1a2e193b62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G154:G160</xm:sqref>
        </x14:conditionalFormatting>
        <x14:conditionalFormatting xmlns:xm="http://schemas.microsoft.com/office/excel/2006/main">
          <x14:cfRule type="dataBar" id="{dbca6ffe-243d-4520-baac-51cb8c222d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e1632ca-a6ef-449a-9566-a7ae44b45c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G161:G167</xm:sqref>
        </x14:conditionalFormatting>
        <x14:conditionalFormatting xmlns:xm="http://schemas.microsoft.com/office/excel/2006/main">
          <x14:cfRule type="dataBar" id="{42df69b6-0c1f-454d-a490-5f67718d9c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aeaa160-392e-42a0-842b-1501f43392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G168:G174</xm:sqref>
        </x14:conditionalFormatting>
        <x14:conditionalFormatting xmlns:xm="http://schemas.microsoft.com/office/excel/2006/main">
          <x14:cfRule type="dataBar" id="{e2e8d9da-1fa1-4ddd-9786-5c42c21898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aedf38-cf76-4f41-9c35-b519adfadf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G175:G181</xm:sqref>
        </x14:conditionalFormatting>
        <x14:conditionalFormatting xmlns:xm="http://schemas.microsoft.com/office/excel/2006/main">
          <x14:cfRule type="dataBar" id="{913365e9-9928-4a2c-80d7-2b4ff166da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e547c2-736e-44b1-9c0e-b82701f6e9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G182:G188</xm:sqref>
        </x14:conditionalFormatting>
        <x14:conditionalFormatting xmlns:xm="http://schemas.microsoft.com/office/excel/2006/main">
          <x14:cfRule type="dataBar" id="{fe7ae00e-41c4-4ccf-88cc-158e21a442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8577841-8568-44ee-bef2-54b21ef074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G189:G195</xm:sqref>
        </x14:conditionalFormatting>
        <x14:conditionalFormatting xmlns:xm="http://schemas.microsoft.com/office/excel/2006/main">
          <x14:cfRule type="dataBar" id="{564f8817-7a49-4f5d-8343-0feb45c17f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a99a26-46a7-4028-bb89-5955c3d10d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G196:G202</xm:sqref>
        </x14:conditionalFormatting>
        <x14:conditionalFormatting xmlns:xm="http://schemas.microsoft.com/office/excel/2006/main">
          <x14:cfRule type="dataBar" id="{f7d2843e-1b89-423a-a126-e3d17f2c83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6d87e25-e74e-40cd-90e9-8f284b75d5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G203:G209</xm:sqref>
        </x14:conditionalFormatting>
        <x14:conditionalFormatting xmlns:xm="http://schemas.microsoft.com/office/excel/2006/main">
          <x14:cfRule type="dataBar" id="{00985314-d430-4c68-bacf-9402c837e8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fd7af39-dd86-4613-925a-c515d69a2e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G210:G216</xm:sqref>
        </x14:conditionalFormatting>
        <x14:conditionalFormatting xmlns:xm="http://schemas.microsoft.com/office/excel/2006/main">
          <x14:cfRule type="dataBar" id="{209bc068-ace0-4f14-acca-c5748e9e99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4ec731d-f17b-408a-90a6-e484ba8312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G217:G223</xm:sqref>
        </x14:conditionalFormatting>
        <x14:conditionalFormatting xmlns:xm="http://schemas.microsoft.com/office/excel/2006/main">
          <x14:cfRule type="dataBar" id="{427ffe26-2540-431e-9a8d-37ee0a5f22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9967451-542a-4ed8-8a1f-7f2352f044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G224:G230</xm:sqref>
        </x14:conditionalFormatting>
        <x14:conditionalFormatting xmlns:xm="http://schemas.microsoft.com/office/excel/2006/main">
          <x14:cfRule type="dataBar" id="{8d320c85-3a4d-4f6c-a0ba-d229f82eb5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3db7f3-9cc0-46e4-83f3-fb58931faf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G231:G237</xm:sqref>
        </x14:conditionalFormatting>
        <x14:conditionalFormatting xmlns:xm="http://schemas.microsoft.com/office/excel/2006/main">
          <x14:cfRule type="dataBar" id="{dfcf10ca-82ab-4fcb-bf8e-9caae5ff17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f17ef69-45b0-44a2-89c6-905c54877c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G238:G244</xm:sqref>
        </x14:conditionalFormatting>
        <x14:conditionalFormatting xmlns:xm="http://schemas.microsoft.com/office/excel/2006/main">
          <x14:cfRule type="dataBar" id="{2f992b78-6076-414f-b228-94ef88b6c5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1aafa5-6748-4c57-b6c8-a645b757b6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G245:G251</xm:sqref>
        </x14:conditionalFormatting>
        <x14:conditionalFormatting xmlns:xm="http://schemas.microsoft.com/office/excel/2006/main">
          <x14:cfRule type="dataBar" id="{19072cc6-f027-436b-839d-f3f12c0b02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bb65b6-0a51-4a1c-9641-761015234e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G252:G258</xm:sqref>
        </x14:conditionalFormatting>
        <x14:conditionalFormatting xmlns:xm="http://schemas.microsoft.com/office/excel/2006/main">
          <x14:cfRule type="dataBar" id="{a1c64d3d-3920-4232-b0d9-b91b7ba230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978088-3e06-4e2e-81ca-5ea53246d8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G259:G265</xm:sqref>
        </x14:conditionalFormatting>
        <x14:conditionalFormatting xmlns:xm="http://schemas.microsoft.com/office/excel/2006/main">
          <x14:cfRule type="dataBar" id="{8044a913-e9f4-479c-a263-848856fbbe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9914db0-e3ab-47ae-b3fd-e1cf3b6375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G266:G272</xm:sqref>
        </x14:conditionalFormatting>
        <x14:conditionalFormatting xmlns:xm="http://schemas.microsoft.com/office/excel/2006/main">
          <x14:cfRule type="dataBar" id="{bfc249cc-92f0-4e8e-b1ac-de7a78eac3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932e06-d3fe-451b-9ed1-ae830a03e7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G273:G279</xm:sqref>
        </x14:conditionalFormatting>
        <x14:conditionalFormatting xmlns:xm="http://schemas.microsoft.com/office/excel/2006/main">
          <x14:cfRule type="dataBar" id="{c662b60f-136d-4358-ad51-2e9de7689b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6964b0-5517-49dd-874c-4ab9564684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G280:G286</xm:sqref>
        </x14:conditionalFormatting>
        <x14:conditionalFormatting xmlns:xm="http://schemas.microsoft.com/office/excel/2006/main">
          <x14:cfRule type="dataBar" id="{8513fc2d-fa52-4ceb-9f3d-7fe66ca8b2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a526a9-8b27-4343-8316-0047b0d273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G287:G293</xm:sqref>
        </x14:conditionalFormatting>
        <x14:conditionalFormatting xmlns:xm="http://schemas.microsoft.com/office/excel/2006/main">
          <x14:cfRule type="dataBar" id="{fea7de00-e0ba-4bc5-bce5-55e1d39067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b1b9e4-8cc5-47b6-acd1-6357fdf296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G294:G300</xm:sqref>
        </x14:conditionalFormatting>
        <x14:conditionalFormatting xmlns:xm="http://schemas.microsoft.com/office/excel/2006/main">
          <x14:cfRule type="dataBar" id="{3740d452-93c9-482f-b080-fd8eedea4f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1cb5276-e604-4855-8106-b44720fac2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G301:G306</xm:sqref>
        </x14:conditionalFormatting>
        <x14:conditionalFormatting xmlns:xm="http://schemas.microsoft.com/office/excel/2006/main">
          <x14:cfRule type="dataBar" id="{71741682-ba68-43b9-b9ff-6a9f63e136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fb3af37-eb02-42c3-a548-4464fe51df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G307:G308</xm:sqref>
        </x14:conditionalFormatting>
        <x14:conditionalFormatting xmlns:xm="http://schemas.microsoft.com/office/excel/2006/main">
          <x14:cfRule type="dataBar" id="{460f2ff2-fcb6-41f7-a857-fd7b57c387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0e5e6d-814a-40a3-84f2-bb2d7b7635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G309:G310</xm:sqref>
        </x14:conditionalFormatting>
        <x14:conditionalFormatting xmlns:xm="http://schemas.microsoft.com/office/excel/2006/main">
          <x14:cfRule type="dataBar" id="{8237e50b-51ce-421a-93e9-3827c45b4d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d6d6f87-7c1a-4515-beeb-08ce336c62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G311:G312</xm:sqref>
        </x14:conditionalFormatting>
        <x14:conditionalFormatting xmlns:xm="http://schemas.microsoft.com/office/excel/2006/main">
          <x14:cfRule type="dataBar" id="{7db8e73c-d4ea-4912-8280-4c04c249b5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b35716-0ca9-4c97-9a45-56ee6a6ff9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G313:G314</xm:sqref>
        </x14:conditionalFormatting>
        <x14:conditionalFormatting xmlns:xm="http://schemas.microsoft.com/office/excel/2006/main">
          <x14:cfRule type="dataBar" id="{a0b93dc7-5cda-4b63-a292-ff8b28aab2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2d0871-d062-4628-a73d-0cfe2055e0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G315:G316</xm:sqref>
        </x14:conditionalFormatting>
        <x14:conditionalFormatting xmlns:xm="http://schemas.microsoft.com/office/excel/2006/main">
          <x14:cfRule type="dataBar" id="{d26a9104-0461-4a08-a40d-0ba10303a5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18b43b9-e4a1-4c20-b937-e0a4c62958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G317:G318</xm:sqref>
        </x14:conditionalFormatting>
        <x14:conditionalFormatting xmlns:xm="http://schemas.microsoft.com/office/excel/2006/main">
          <x14:cfRule type="dataBar" id="{337eb659-90e7-4246-8932-5c36146b78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90097db-d100-4789-8711-b2c3b14426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G319:G320</xm:sqref>
        </x14:conditionalFormatting>
        <x14:conditionalFormatting xmlns:xm="http://schemas.microsoft.com/office/excel/2006/main">
          <x14:cfRule type="dataBar" id="{26dbd219-fca8-45ca-895b-7502f033d9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273863b-8e42-4c3c-ba93-46642d399a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G321:G322</xm:sqref>
        </x14:conditionalFormatting>
        <x14:conditionalFormatting xmlns:xm="http://schemas.microsoft.com/office/excel/2006/main">
          <x14:cfRule type="dataBar" id="{73eda3f1-3316-4ba2-bc04-9b856e97a8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b316b79-af0f-40fd-8e4b-fa2e40b3e4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G323:G324</xm:sqref>
        </x14:conditionalFormatting>
        <x14:conditionalFormatting xmlns:xm="http://schemas.microsoft.com/office/excel/2006/main">
          <x14:cfRule type="dataBar" id="{3a28fc29-d0f1-4d96-8fe8-20b7fb318f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352b90-206e-48a0-b41b-1294912fd5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G325:G326</xm:sqref>
        </x14:conditionalFormatting>
        <x14:conditionalFormatting xmlns:xm="http://schemas.microsoft.com/office/excel/2006/main">
          <x14:cfRule type="dataBar" id="{cc62938b-6798-4937-b70d-be4a266c7b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28fe93-3365-44ea-a090-04778a24c0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G327:G328</xm:sqref>
        </x14:conditionalFormatting>
        <x14:conditionalFormatting xmlns:xm="http://schemas.microsoft.com/office/excel/2006/main">
          <x14:cfRule type="dataBar" id="{271f2e43-09f2-42fd-8a41-da23a90ffb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3b54e01-fe88-43a9-8b47-a7c2a7c1d4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G329:G330</xm:sqref>
        </x14:conditionalFormatting>
        <x14:conditionalFormatting xmlns:xm="http://schemas.microsoft.com/office/excel/2006/main">
          <x14:cfRule type="dataBar" id="{2499d9cd-fc9a-47aa-ae66-c79e64181f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e9302d-bc15-4636-87e4-9982272956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G331:G332</xm:sqref>
        </x14:conditionalFormatting>
        <x14:conditionalFormatting xmlns:xm="http://schemas.microsoft.com/office/excel/2006/main">
          <x14:cfRule type="dataBar" id="{61972d60-b1df-432a-8614-328c63c573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f5a8d90-b32c-4054-b909-6841654100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G333:G334</xm:sqref>
        </x14:conditionalFormatting>
        <x14:conditionalFormatting xmlns:xm="http://schemas.microsoft.com/office/excel/2006/main">
          <x14:cfRule type="dataBar" id="{525496f4-6efd-463a-b933-0d86d572fb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9b6a67-fa58-4a46-b501-1efbe44eb7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G335:G336</xm:sqref>
        </x14:conditionalFormatting>
        <x14:conditionalFormatting xmlns:xm="http://schemas.microsoft.com/office/excel/2006/main">
          <x14:cfRule type="dataBar" id="{2c750c2b-d9e8-4438-80b5-9543228d2e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57bc9db-17d2-43b5-b858-de72de6ae0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G337:G338</xm:sqref>
        </x14:conditionalFormatting>
        <x14:conditionalFormatting xmlns:xm="http://schemas.microsoft.com/office/excel/2006/main">
          <x14:cfRule type="dataBar" id="{f1628b70-c4f8-416d-b5b8-0f2d42a9f3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83d2b48-50b9-4fee-9bda-73b674b125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G339:G340</xm:sqref>
        </x14:conditionalFormatting>
        <x14:conditionalFormatting xmlns:xm="http://schemas.microsoft.com/office/excel/2006/main">
          <x14:cfRule type="dataBar" id="{f6538f66-e668-4b76-b384-1f519552c2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2a806db-9308-4e9b-9425-42b2d007aa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G341:G342</xm:sqref>
        </x14:conditionalFormatting>
        <x14:conditionalFormatting xmlns:xm="http://schemas.microsoft.com/office/excel/2006/main">
          <x14:cfRule type="dataBar" id="{04048cfc-e78a-479a-8cc2-d5d231db59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66c43c-8080-4240-a189-e6c85b50f5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G343:G344</xm:sqref>
        </x14:conditionalFormatting>
        <x14:conditionalFormatting xmlns:xm="http://schemas.microsoft.com/office/excel/2006/main">
          <x14:cfRule type="dataBar" id="{56e0d2c1-695d-488c-9533-87ae9d0423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5fc38d5-9e36-4656-adef-7a6ace578e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G345:G346</xm:sqref>
        </x14:conditionalFormatting>
        <x14:conditionalFormatting xmlns:xm="http://schemas.microsoft.com/office/excel/2006/main">
          <x14:cfRule type="dataBar" id="{c5a2826e-7dce-4f51-a99b-83bf57baef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b840353-bf23-40fa-bee8-98f62922e7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G347:G348</xm:sqref>
        </x14:conditionalFormatting>
        <x14:conditionalFormatting xmlns:xm="http://schemas.microsoft.com/office/excel/2006/main">
          <x14:cfRule type="dataBar" id="{1a5c9c53-33cc-4349-93ae-811b7e0f21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63ffdf-7baf-4016-90b2-d608bf7600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G349:G350</xm:sqref>
        </x14:conditionalFormatting>
        <x14:conditionalFormatting xmlns:xm="http://schemas.microsoft.com/office/excel/2006/main">
          <x14:cfRule type="dataBar" id="{233cb60f-9afc-4973-99bb-b5a7a60b48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157475-8e00-4f9b-945f-85db672622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G351:G352</xm:sqref>
        </x14:conditionalFormatting>
        <x14:conditionalFormatting xmlns:xm="http://schemas.microsoft.com/office/excel/2006/main">
          <x14:cfRule type="dataBar" id="{9fb0016b-c418-4177-bc08-7844611cfe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1f8e22-0c81-4c5d-ac74-0a7468b489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G353:G354</xm:sqref>
        </x14:conditionalFormatting>
        <x14:conditionalFormatting xmlns:xm="http://schemas.microsoft.com/office/excel/2006/main">
          <x14:cfRule type="dataBar" id="{f0e8df07-0f53-4e22-97e0-30b1b03d1a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c77223-4158-4951-b453-96ca923bb8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G355:G356</xm:sqref>
        </x14:conditionalFormatting>
        <x14:conditionalFormatting xmlns:xm="http://schemas.microsoft.com/office/excel/2006/main">
          <x14:cfRule type="dataBar" id="{f27d6b78-16e1-4ade-8159-8bb587b651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c9f8f1b-6077-472b-ab16-586047aa36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G357:G358</xm:sqref>
        </x14:conditionalFormatting>
        <x14:conditionalFormatting xmlns:xm="http://schemas.microsoft.com/office/excel/2006/main">
          <x14:cfRule type="dataBar" id="{54c88851-50c2-410c-93bd-bec38d7a6b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a929841-13bf-4952-9b7f-c2f6e298e2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G359:G360</xm:sqref>
        </x14:conditionalFormatting>
        <x14:conditionalFormatting xmlns:xm="http://schemas.microsoft.com/office/excel/2006/main">
          <x14:cfRule type="dataBar" id="{ee1f545b-351e-47b3-9a68-cd1e114ea9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8dc5526-3afe-44e0-9041-178ae86fc1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G361:G362</xm:sqref>
        </x14:conditionalFormatting>
        <x14:conditionalFormatting xmlns:xm="http://schemas.microsoft.com/office/excel/2006/main">
          <x14:cfRule type="dataBar" id="{ed14d441-ae60-404f-b5c9-e8f04d7c6e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554717e-7023-49bf-9c0a-fd03e7e540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G363:G364</xm:sqref>
        </x14:conditionalFormatting>
        <x14:conditionalFormatting xmlns:xm="http://schemas.microsoft.com/office/excel/2006/main">
          <x14:cfRule type="dataBar" id="{42389548-719d-4cdd-8681-c9fd8b079a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1e89c01-4cd8-4f6b-b17c-615bd2ef46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G365:G366</xm:sqref>
        </x14:conditionalFormatting>
        <x14:conditionalFormatting xmlns:xm="http://schemas.microsoft.com/office/excel/2006/main">
          <x14:cfRule type="dataBar" id="{38610feb-1266-48b1-be8e-339baacd45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9ff44f4-3f2f-4bac-8085-1beea6bd3e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G367:G368</xm:sqref>
        </x14:conditionalFormatting>
        <x14:conditionalFormatting xmlns:xm="http://schemas.microsoft.com/office/excel/2006/main">
          <x14:cfRule type="dataBar" id="{2501d8d6-7e72-4981-be66-e12d167d72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6454a5-ab03-4a95-bdeb-975d3c3814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G369:G370</xm:sqref>
        </x14:conditionalFormatting>
        <x14:conditionalFormatting xmlns:xm="http://schemas.microsoft.com/office/excel/2006/main">
          <x14:cfRule type="dataBar" id="{eacd0dd0-b4e1-418d-9f9c-767d8c9e72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e29706-bb62-4b89-a934-a9170021e1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G371:G372</xm:sqref>
        </x14:conditionalFormatting>
        <x14:conditionalFormatting xmlns:xm="http://schemas.microsoft.com/office/excel/2006/main">
          <x14:cfRule type="dataBar" id="{818a42a3-095c-41d7-9964-5e61857306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H7:H21</xm:sqref>
        </x14:conditionalFormatting>
        <x14:conditionalFormatting xmlns:xm="http://schemas.microsoft.com/office/excel/2006/main">
          <x14:cfRule type="dataBar" id="{90b32884-0c64-42ae-aa80-1cd3f2dde2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H7:H23</xm:sqref>
        </x14:conditionalFormatting>
        <x14:conditionalFormatting xmlns:xm="http://schemas.microsoft.com/office/excel/2006/main">
          <x14:cfRule type="dataBar" id="{cf5f97c7-fe69-4510-9c81-9c91e56e32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H35:H41</xm:sqref>
        </x14:conditionalFormatting>
        <x14:conditionalFormatting xmlns:xm="http://schemas.microsoft.com/office/excel/2006/main">
          <x14:cfRule type="dataBar" id="{aaa76065-c5b2-4606-a40e-1be2707a0a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H42:H48</xm:sqref>
        </x14:conditionalFormatting>
        <x14:conditionalFormatting xmlns:xm="http://schemas.microsoft.com/office/excel/2006/main">
          <x14:cfRule type="dataBar" id="{16ec9895-6f06-4e79-9b59-02eeab725c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H49:H55</xm:sqref>
        </x14:conditionalFormatting>
        <x14:conditionalFormatting xmlns:xm="http://schemas.microsoft.com/office/excel/2006/main">
          <x14:cfRule type="dataBar" id="{a4ec4b08-d454-4583-98fa-e563621cbe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H56:H62</xm:sqref>
        </x14:conditionalFormatting>
        <x14:conditionalFormatting xmlns:xm="http://schemas.microsoft.com/office/excel/2006/main">
          <x14:cfRule type="dataBar" id="{8f78db92-b08f-453e-9e8d-99710fda1f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H63:H69</xm:sqref>
        </x14:conditionalFormatting>
        <x14:conditionalFormatting xmlns:xm="http://schemas.microsoft.com/office/excel/2006/main">
          <x14:cfRule type="dataBar" id="{56e8228b-d283-4c8d-8a1b-35d9043963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H70:H76</xm:sqref>
        </x14:conditionalFormatting>
        <x14:conditionalFormatting xmlns:xm="http://schemas.microsoft.com/office/excel/2006/main">
          <x14:cfRule type="dataBar" id="{87198c12-908b-49f3-bee3-15155b9ca8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H77:H83</xm:sqref>
        </x14:conditionalFormatting>
        <x14:conditionalFormatting xmlns:xm="http://schemas.microsoft.com/office/excel/2006/main">
          <x14:cfRule type="dataBar" id="{44f6bcb5-e9d3-41d7-9a42-bffbc15474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H84:H90</xm:sqref>
        </x14:conditionalFormatting>
        <x14:conditionalFormatting xmlns:xm="http://schemas.microsoft.com/office/excel/2006/main">
          <x14:cfRule type="dataBar" id="{55478dda-e305-4e91-84d0-1d70d52448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H91:H97</xm:sqref>
        </x14:conditionalFormatting>
        <x14:conditionalFormatting xmlns:xm="http://schemas.microsoft.com/office/excel/2006/main">
          <x14:cfRule type="dataBar" id="{7e31305c-6978-4be0-8efe-e8a16d01e1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H98:H104</xm:sqref>
        </x14:conditionalFormatting>
        <x14:conditionalFormatting xmlns:xm="http://schemas.microsoft.com/office/excel/2006/main">
          <x14:cfRule type="dataBar" id="{39de22ba-e536-4857-baec-7221e46511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H105:H111</xm:sqref>
        </x14:conditionalFormatting>
        <x14:conditionalFormatting xmlns:xm="http://schemas.microsoft.com/office/excel/2006/main">
          <x14:cfRule type="dataBar" id="{48692e49-65f8-4769-91f2-925f55f47e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H112:H118</xm:sqref>
        </x14:conditionalFormatting>
        <x14:conditionalFormatting xmlns:xm="http://schemas.microsoft.com/office/excel/2006/main">
          <x14:cfRule type="dataBar" id="{114211b9-921e-476b-9bc7-f3a188a6e1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H119:H125</xm:sqref>
        </x14:conditionalFormatting>
        <x14:conditionalFormatting xmlns:xm="http://schemas.microsoft.com/office/excel/2006/main">
          <x14:cfRule type="dataBar" id="{102297ec-c28b-4868-8ffa-59e885e132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H126:H132</xm:sqref>
        </x14:conditionalFormatting>
        <x14:conditionalFormatting xmlns:xm="http://schemas.microsoft.com/office/excel/2006/main">
          <x14:cfRule type="dataBar" id="{1f4cee82-5adb-4868-a6c8-38834c66b2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H133:H139</xm:sqref>
        </x14:conditionalFormatting>
        <x14:conditionalFormatting xmlns:xm="http://schemas.microsoft.com/office/excel/2006/main">
          <x14:cfRule type="dataBar" id="{f21e00a5-a278-41da-a48f-9826428a74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H140:H146</xm:sqref>
        </x14:conditionalFormatting>
        <x14:conditionalFormatting xmlns:xm="http://schemas.microsoft.com/office/excel/2006/main">
          <x14:cfRule type="dataBar" id="{17f40143-c4e7-4e94-a6ba-c3b22cd57c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H147:H153</xm:sqref>
        </x14:conditionalFormatting>
        <x14:conditionalFormatting xmlns:xm="http://schemas.microsoft.com/office/excel/2006/main">
          <x14:cfRule type="dataBar" id="{542788df-9d44-4baf-880a-2dc36a5020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H154:H160</xm:sqref>
        </x14:conditionalFormatting>
        <x14:conditionalFormatting xmlns:xm="http://schemas.microsoft.com/office/excel/2006/main">
          <x14:cfRule type="dataBar" id="{95fcebc7-288b-4efc-ae25-f01e2c0104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H161:H167</xm:sqref>
        </x14:conditionalFormatting>
        <x14:conditionalFormatting xmlns:xm="http://schemas.microsoft.com/office/excel/2006/main">
          <x14:cfRule type="dataBar" id="{3602fffb-684e-48a3-a5ab-07cfa86c04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H168:H174</xm:sqref>
        </x14:conditionalFormatting>
        <x14:conditionalFormatting xmlns:xm="http://schemas.microsoft.com/office/excel/2006/main">
          <x14:cfRule type="dataBar" id="{f98fce8c-0b99-4f6a-8121-d8fcb32cab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H175:H181</xm:sqref>
        </x14:conditionalFormatting>
        <x14:conditionalFormatting xmlns:xm="http://schemas.microsoft.com/office/excel/2006/main">
          <x14:cfRule type="dataBar" id="{64fe5518-0195-42bc-a0d8-0fa6b9a0c0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H182:H188</xm:sqref>
        </x14:conditionalFormatting>
        <x14:conditionalFormatting xmlns:xm="http://schemas.microsoft.com/office/excel/2006/main">
          <x14:cfRule type="dataBar" id="{315d01a0-3189-4319-876a-53066426bd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H189:H195</xm:sqref>
        </x14:conditionalFormatting>
        <x14:conditionalFormatting xmlns:xm="http://schemas.microsoft.com/office/excel/2006/main">
          <x14:cfRule type="dataBar" id="{45ea1204-3108-4395-914d-643953c552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H196:H202</xm:sqref>
        </x14:conditionalFormatting>
        <x14:conditionalFormatting xmlns:xm="http://schemas.microsoft.com/office/excel/2006/main">
          <x14:cfRule type="dataBar" id="{7af41888-76de-48db-8836-0b93870548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H203:H209</xm:sqref>
        </x14:conditionalFormatting>
        <x14:conditionalFormatting xmlns:xm="http://schemas.microsoft.com/office/excel/2006/main">
          <x14:cfRule type="dataBar" id="{2ed3a46b-0071-47f4-ad4a-936703ee60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H210:H216</xm:sqref>
        </x14:conditionalFormatting>
        <x14:conditionalFormatting xmlns:xm="http://schemas.microsoft.com/office/excel/2006/main">
          <x14:cfRule type="dataBar" id="{d46dbb14-4bdf-45fe-94bc-64b8e0a898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H217:H223</xm:sqref>
        </x14:conditionalFormatting>
        <x14:conditionalFormatting xmlns:xm="http://schemas.microsoft.com/office/excel/2006/main">
          <x14:cfRule type="dataBar" id="{30aad6cd-3e2d-4e63-8938-3f470e0379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H224:H230</xm:sqref>
        </x14:conditionalFormatting>
        <x14:conditionalFormatting xmlns:xm="http://schemas.microsoft.com/office/excel/2006/main">
          <x14:cfRule type="dataBar" id="{9bc7fff5-28ab-4cca-9074-42bfc909e1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H231:H237</xm:sqref>
        </x14:conditionalFormatting>
        <x14:conditionalFormatting xmlns:xm="http://schemas.microsoft.com/office/excel/2006/main">
          <x14:cfRule type="dataBar" id="{7ca2e7d9-14bd-4f5d-be60-bfea5f18d5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H238:H244</xm:sqref>
        </x14:conditionalFormatting>
        <x14:conditionalFormatting xmlns:xm="http://schemas.microsoft.com/office/excel/2006/main">
          <x14:cfRule type="dataBar" id="{7121e5ba-a97d-48ec-80ea-e51bf4242a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H245:H251</xm:sqref>
        </x14:conditionalFormatting>
        <x14:conditionalFormatting xmlns:xm="http://schemas.microsoft.com/office/excel/2006/main">
          <x14:cfRule type="dataBar" id="{6a320396-d8de-468b-b14e-ade3bcd13e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H252:H258</xm:sqref>
        </x14:conditionalFormatting>
        <x14:conditionalFormatting xmlns:xm="http://schemas.microsoft.com/office/excel/2006/main">
          <x14:cfRule type="dataBar" id="{1998e040-8647-4eee-9c49-8e687d277c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H259:H265</xm:sqref>
        </x14:conditionalFormatting>
        <x14:conditionalFormatting xmlns:xm="http://schemas.microsoft.com/office/excel/2006/main">
          <x14:cfRule type="dataBar" id="{6310445a-8aac-4aca-bc29-36937f002e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H266:H272</xm:sqref>
        </x14:conditionalFormatting>
        <x14:conditionalFormatting xmlns:xm="http://schemas.microsoft.com/office/excel/2006/main">
          <x14:cfRule type="dataBar" id="{928d626e-3473-4993-a68c-cde2181ca5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H273:H279</xm:sqref>
        </x14:conditionalFormatting>
        <x14:conditionalFormatting xmlns:xm="http://schemas.microsoft.com/office/excel/2006/main">
          <x14:cfRule type="dataBar" id="{ea904356-86ed-431a-8c17-7fbe993be1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H280:H286</xm:sqref>
        </x14:conditionalFormatting>
        <x14:conditionalFormatting xmlns:xm="http://schemas.microsoft.com/office/excel/2006/main">
          <x14:cfRule type="dataBar" id="{1b2fa8b5-4e18-45f8-815a-ec621b8e3f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H287:H293</xm:sqref>
        </x14:conditionalFormatting>
        <x14:conditionalFormatting xmlns:xm="http://schemas.microsoft.com/office/excel/2006/main">
          <x14:cfRule type="dataBar" id="{c1c22264-9cc5-45a6-8c74-d811cebd38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H294:H300</xm:sqref>
        </x14:conditionalFormatting>
        <x14:conditionalFormatting xmlns:xm="http://schemas.microsoft.com/office/excel/2006/main">
          <x14:cfRule type="dataBar" id="{db2ae156-76e7-4266-8d63-314690d28a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H301:H306</xm:sqref>
        </x14:conditionalFormatting>
        <x14:conditionalFormatting xmlns:xm="http://schemas.microsoft.com/office/excel/2006/main">
          <x14:cfRule type="dataBar" id="{badec90a-69c8-4338-b2a5-8693719374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H307:H308</xm:sqref>
        </x14:conditionalFormatting>
        <x14:conditionalFormatting xmlns:xm="http://schemas.microsoft.com/office/excel/2006/main">
          <x14:cfRule type="dataBar" id="{a0be8bac-7b72-478e-9a8d-caa86ac939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H309:H310</xm:sqref>
        </x14:conditionalFormatting>
        <x14:conditionalFormatting xmlns:xm="http://schemas.microsoft.com/office/excel/2006/main">
          <x14:cfRule type="dataBar" id="{ad51eb58-c796-4de2-8c76-c2da8861c7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H311:H312</xm:sqref>
        </x14:conditionalFormatting>
        <x14:conditionalFormatting xmlns:xm="http://schemas.microsoft.com/office/excel/2006/main">
          <x14:cfRule type="dataBar" id="{cb2ea4e7-1d26-40be-bb37-661c1adedb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H313:H314</xm:sqref>
        </x14:conditionalFormatting>
        <x14:conditionalFormatting xmlns:xm="http://schemas.microsoft.com/office/excel/2006/main">
          <x14:cfRule type="dataBar" id="{5a73f42b-c86b-4ee1-ae48-384ef94ba6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H315:H316</xm:sqref>
        </x14:conditionalFormatting>
        <x14:conditionalFormatting xmlns:xm="http://schemas.microsoft.com/office/excel/2006/main">
          <x14:cfRule type="dataBar" id="{9e1910d9-b81c-467d-bdab-03e2338664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H317:H318</xm:sqref>
        </x14:conditionalFormatting>
        <x14:conditionalFormatting xmlns:xm="http://schemas.microsoft.com/office/excel/2006/main">
          <x14:cfRule type="dataBar" id="{63c82a57-4c12-4fc6-8864-5bdbf1c372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H319:H320</xm:sqref>
        </x14:conditionalFormatting>
        <x14:conditionalFormatting xmlns:xm="http://schemas.microsoft.com/office/excel/2006/main">
          <x14:cfRule type="dataBar" id="{d99ecdbd-41fd-4a8c-988b-39aab50beb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H321:H322</xm:sqref>
        </x14:conditionalFormatting>
        <x14:conditionalFormatting xmlns:xm="http://schemas.microsoft.com/office/excel/2006/main">
          <x14:cfRule type="dataBar" id="{8fd6001f-5c41-4694-a942-8aa55f989d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H323:H324</xm:sqref>
        </x14:conditionalFormatting>
        <x14:conditionalFormatting xmlns:xm="http://schemas.microsoft.com/office/excel/2006/main">
          <x14:cfRule type="dataBar" id="{ce93d3e7-5094-4cd3-96cf-cc49467efe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H325:H326</xm:sqref>
        </x14:conditionalFormatting>
        <x14:conditionalFormatting xmlns:xm="http://schemas.microsoft.com/office/excel/2006/main">
          <x14:cfRule type="dataBar" id="{836cd638-b245-4e5b-8860-0651016f33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H327:H328</xm:sqref>
        </x14:conditionalFormatting>
        <x14:conditionalFormatting xmlns:xm="http://schemas.microsoft.com/office/excel/2006/main">
          <x14:cfRule type="dataBar" id="{153d5aca-6073-42ec-a1b2-74370beb73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H329:H330</xm:sqref>
        </x14:conditionalFormatting>
        <x14:conditionalFormatting xmlns:xm="http://schemas.microsoft.com/office/excel/2006/main">
          <x14:cfRule type="dataBar" id="{86a01330-bab7-41e9-bd59-c69d2ba827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H331:H332</xm:sqref>
        </x14:conditionalFormatting>
        <x14:conditionalFormatting xmlns:xm="http://schemas.microsoft.com/office/excel/2006/main">
          <x14:cfRule type="dataBar" id="{57bb69e0-4df6-4618-b93f-1ca69c8004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H333:H334</xm:sqref>
        </x14:conditionalFormatting>
        <x14:conditionalFormatting xmlns:xm="http://schemas.microsoft.com/office/excel/2006/main">
          <x14:cfRule type="dataBar" id="{d472c457-54be-41d6-adf0-32a17a2532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H335:H336</xm:sqref>
        </x14:conditionalFormatting>
        <x14:conditionalFormatting xmlns:xm="http://schemas.microsoft.com/office/excel/2006/main">
          <x14:cfRule type="dataBar" id="{c0cdce02-26bc-456f-818f-a1d0f4fd0b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H337:H338</xm:sqref>
        </x14:conditionalFormatting>
        <x14:conditionalFormatting xmlns:xm="http://schemas.microsoft.com/office/excel/2006/main">
          <x14:cfRule type="dataBar" id="{65ba791d-eebf-4de0-a868-dd8af57430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H339:H340</xm:sqref>
        </x14:conditionalFormatting>
        <x14:conditionalFormatting xmlns:xm="http://schemas.microsoft.com/office/excel/2006/main">
          <x14:cfRule type="dataBar" id="{7aeed45d-edcd-4133-8622-7cfe80cd5e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H341:H342</xm:sqref>
        </x14:conditionalFormatting>
        <x14:conditionalFormatting xmlns:xm="http://schemas.microsoft.com/office/excel/2006/main">
          <x14:cfRule type="dataBar" id="{9ad90852-e384-4c5d-9e12-efe80aabfd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H343:H344</xm:sqref>
        </x14:conditionalFormatting>
        <x14:conditionalFormatting xmlns:xm="http://schemas.microsoft.com/office/excel/2006/main">
          <x14:cfRule type="dataBar" id="{701020d7-ad25-4e7b-adfc-5416525cf2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H345:H346</xm:sqref>
        </x14:conditionalFormatting>
        <x14:conditionalFormatting xmlns:xm="http://schemas.microsoft.com/office/excel/2006/main">
          <x14:cfRule type="dataBar" id="{72a2f49c-56e1-468b-8825-0be3f1ea0c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H347:H348</xm:sqref>
        </x14:conditionalFormatting>
        <x14:conditionalFormatting xmlns:xm="http://schemas.microsoft.com/office/excel/2006/main">
          <x14:cfRule type="dataBar" id="{5b0b0bc0-e7af-4abb-98d9-625701e002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H349:H350</xm:sqref>
        </x14:conditionalFormatting>
        <x14:conditionalFormatting xmlns:xm="http://schemas.microsoft.com/office/excel/2006/main">
          <x14:cfRule type="dataBar" id="{2af19425-02b9-432b-8269-4c1b52f566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H351:H352</xm:sqref>
        </x14:conditionalFormatting>
        <x14:conditionalFormatting xmlns:xm="http://schemas.microsoft.com/office/excel/2006/main">
          <x14:cfRule type="dataBar" id="{e32bf13a-8c00-4700-af82-18a9917a9b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H353:H354</xm:sqref>
        </x14:conditionalFormatting>
        <x14:conditionalFormatting xmlns:xm="http://schemas.microsoft.com/office/excel/2006/main">
          <x14:cfRule type="dataBar" id="{340cd673-799b-448f-b72b-5c403276f3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H355:H356</xm:sqref>
        </x14:conditionalFormatting>
        <x14:conditionalFormatting xmlns:xm="http://schemas.microsoft.com/office/excel/2006/main">
          <x14:cfRule type="dataBar" id="{aab7f6d2-f9df-400f-973c-ba155b3cb8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H357:H358</xm:sqref>
        </x14:conditionalFormatting>
        <x14:conditionalFormatting xmlns:xm="http://schemas.microsoft.com/office/excel/2006/main">
          <x14:cfRule type="dataBar" id="{742777ef-df12-42ea-8b15-26dc5aa263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H359:H360</xm:sqref>
        </x14:conditionalFormatting>
        <x14:conditionalFormatting xmlns:xm="http://schemas.microsoft.com/office/excel/2006/main">
          <x14:cfRule type="dataBar" id="{129742f6-dd6a-4d6d-8fe7-781df8730c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H361:H362</xm:sqref>
        </x14:conditionalFormatting>
        <x14:conditionalFormatting xmlns:xm="http://schemas.microsoft.com/office/excel/2006/main">
          <x14:cfRule type="dataBar" id="{6eb99882-ac48-4014-a05a-4d763d286e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H363:H364</xm:sqref>
        </x14:conditionalFormatting>
        <x14:conditionalFormatting xmlns:xm="http://schemas.microsoft.com/office/excel/2006/main">
          <x14:cfRule type="dataBar" id="{10e11684-65e6-47da-8bde-72013b95a8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H365:H366</xm:sqref>
        </x14:conditionalFormatting>
        <x14:conditionalFormatting xmlns:xm="http://schemas.microsoft.com/office/excel/2006/main">
          <x14:cfRule type="dataBar" id="{300b7159-2a76-462c-b364-0ac57f3395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H367:H368</xm:sqref>
        </x14:conditionalFormatting>
        <x14:conditionalFormatting xmlns:xm="http://schemas.microsoft.com/office/excel/2006/main">
          <x14:cfRule type="dataBar" id="{a87566db-aa86-41c0-879a-acb9ba11ff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H369:H370</xm:sqref>
        </x14:conditionalFormatting>
        <x14:conditionalFormatting xmlns:xm="http://schemas.microsoft.com/office/excel/2006/main">
          <x14:cfRule type="dataBar" id="{7534c462-90f0-4df8-be36-430d332831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H371:H372</xm:sqref>
        </x14:conditionalFormatting>
        <x14:conditionalFormatting xmlns:xm="http://schemas.microsoft.com/office/excel/2006/main">
          <x14:cfRule type="dataBar" id="{f607ac2a-393e-4735-9aee-010295af1f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E24:E34 E7:E22</xm:sqref>
        </x14:conditionalFormatting>
        <x14:conditionalFormatting xmlns:xm="http://schemas.microsoft.com/office/excel/2006/main">
          <x14:cfRule type="dataBar" id="{929bbb5a-8c2a-4d10-90b7-230868b4c0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E24:F34 E7:F22</xm:sqref>
        </x14:conditionalFormatting>
        <x14:conditionalFormatting xmlns:xm="http://schemas.microsoft.com/office/excel/2006/main">
          <x14:cfRule type="dataBar" id="{415e6e77-d278-4fe1-91a1-fb28b3c63f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F24:F34 F7:F22</xm:sqref>
        </x14:conditionalFormatting>
        <x14:conditionalFormatting xmlns:xm="http://schemas.microsoft.com/office/excel/2006/main">
          <x14:cfRule type="dataBar" id="{b3bdbb22-a23e-46bc-b3d2-72f9d18753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 G7:G21</xm:sqref>
        </x14:conditionalFormatting>
        <x14:conditionalFormatting xmlns:xm="http://schemas.microsoft.com/office/excel/2006/main">
          <x14:cfRule type="dataBar" id="{65f388ac-480e-4f3f-83d9-bcde21c4ae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25b852-9c1d-4545-be22-05346c61bd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G24:G34 G7:G22</xm:sqref>
        </x14:conditionalFormatting>
        <x14:conditionalFormatting xmlns:xm="http://schemas.microsoft.com/office/excel/2006/main">
          <x14:cfRule type="dataBar" id="{06043945-efa2-4c29-95e4-e718e95ce1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 H7:H21</xm:sqref>
        </x14:conditionalFormatting>
        <x14:conditionalFormatting xmlns:xm="http://schemas.microsoft.com/office/excel/2006/main">
          <x14:cfRule type="dataBar" id="{7656f562-1ef5-4795-ac27-e7d8a6a725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H24:H34 H7:H22</xm:sqref>
        </x14:conditionalFormatting>
        <x14:conditionalFormatting xmlns:xm="http://schemas.microsoft.com/office/excel/2006/main">
          <x14:cfRule type="dataBar" id="{c3fe68a1-63a0-4e62-bf7c-5bd4b781a4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E35:F41</xm:sqref>
        </x14:conditionalFormatting>
        <x14:conditionalFormatting xmlns:xm="http://schemas.microsoft.com/office/excel/2006/main">
          <x14:cfRule type="dataBar" id="{6d2c1582-5c83-4d41-8c16-92d5ad378e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E42:F48</xm:sqref>
        </x14:conditionalFormatting>
        <x14:conditionalFormatting xmlns:xm="http://schemas.microsoft.com/office/excel/2006/main">
          <x14:cfRule type="dataBar" id="{fba219e1-30e0-42cb-871d-e0c846e8d4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E49:F55</xm:sqref>
        </x14:conditionalFormatting>
        <x14:conditionalFormatting xmlns:xm="http://schemas.microsoft.com/office/excel/2006/main">
          <x14:cfRule type="dataBar" id="{2f880615-7c5e-41b0-8e1e-4ea35215dc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E56:F62</xm:sqref>
        </x14:conditionalFormatting>
        <x14:conditionalFormatting xmlns:xm="http://schemas.microsoft.com/office/excel/2006/main">
          <x14:cfRule type="dataBar" id="{c8b2fa68-e2d0-4e17-830e-893ce56b16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E63:F69</xm:sqref>
        </x14:conditionalFormatting>
        <x14:conditionalFormatting xmlns:xm="http://schemas.microsoft.com/office/excel/2006/main">
          <x14:cfRule type="dataBar" id="{ee4b590b-4674-40fb-95be-5763923b5d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E70:F76</xm:sqref>
        </x14:conditionalFormatting>
        <x14:conditionalFormatting xmlns:xm="http://schemas.microsoft.com/office/excel/2006/main">
          <x14:cfRule type="dataBar" id="{bdd1400f-0396-4cb8-a46e-e409f50c34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E77:F83</xm:sqref>
        </x14:conditionalFormatting>
        <x14:conditionalFormatting xmlns:xm="http://schemas.microsoft.com/office/excel/2006/main">
          <x14:cfRule type="dataBar" id="{6afb43af-0751-4f1a-bdf2-0f8063a0e4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E84:F90</xm:sqref>
        </x14:conditionalFormatting>
        <x14:conditionalFormatting xmlns:xm="http://schemas.microsoft.com/office/excel/2006/main">
          <x14:cfRule type="dataBar" id="{35e0f717-5fbe-49e0-b1b2-2acf5f7ad7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E91:F97</xm:sqref>
        </x14:conditionalFormatting>
        <x14:conditionalFormatting xmlns:xm="http://schemas.microsoft.com/office/excel/2006/main">
          <x14:cfRule type="dataBar" id="{8108b980-142f-4766-b6b2-b1e94dc787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E98:F104</xm:sqref>
        </x14:conditionalFormatting>
        <x14:conditionalFormatting xmlns:xm="http://schemas.microsoft.com/office/excel/2006/main">
          <x14:cfRule type="dataBar" id="{e238591d-6c57-4e1f-a5d5-b7d4728ec0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E105:F111</xm:sqref>
        </x14:conditionalFormatting>
        <x14:conditionalFormatting xmlns:xm="http://schemas.microsoft.com/office/excel/2006/main">
          <x14:cfRule type="dataBar" id="{de0a54d5-4965-479b-abbb-f703c92f28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E112:F118</xm:sqref>
        </x14:conditionalFormatting>
        <x14:conditionalFormatting xmlns:xm="http://schemas.microsoft.com/office/excel/2006/main">
          <x14:cfRule type="dataBar" id="{0f737684-01e4-46b7-95a9-dfb358184f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E119:F125</xm:sqref>
        </x14:conditionalFormatting>
        <x14:conditionalFormatting xmlns:xm="http://schemas.microsoft.com/office/excel/2006/main">
          <x14:cfRule type="dataBar" id="{2e1799fe-bbfb-4d9c-8e26-b6c5d5a42a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E126:F132</xm:sqref>
        </x14:conditionalFormatting>
        <x14:conditionalFormatting xmlns:xm="http://schemas.microsoft.com/office/excel/2006/main">
          <x14:cfRule type="dataBar" id="{777fb246-3382-4d8c-8fbb-171bf40d60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E133:F139</xm:sqref>
        </x14:conditionalFormatting>
        <x14:conditionalFormatting xmlns:xm="http://schemas.microsoft.com/office/excel/2006/main">
          <x14:cfRule type="dataBar" id="{da412aaa-31b7-434e-b37b-730bf387d3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E140:F146</xm:sqref>
        </x14:conditionalFormatting>
        <x14:conditionalFormatting xmlns:xm="http://schemas.microsoft.com/office/excel/2006/main">
          <x14:cfRule type="dataBar" id="{0a20e933-34d5-45c9-b9cc-0a768033eb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E147:F153</xm:sqref>
        </x14:conditionalFormatting>
        <x14:conditionalFormatting xmlns:xm="http://schemas.microsoft.com/office/excel/2006/main">
          <x14:cfRule type="dataBar" id="{88d1d916-10f7-4b74-bd9f-d6f4cf2eb0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E154:F160</xm:sqref>
        </x14:conditionalFormatting>
        <x14:conditionalFormatting xmlns:xm="http://schemas.microsoft.com/office/excel/2006/main">
          <x14:cfRule type="dataBar" id="{8c51e629-defb-4ab5-894a-c25457dd73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E161:F167</xm:sqref>
        </x14:conditionalFormatting>
        <x14:conditionalFormatting xmlns:xm="http://schemas.microsoft.com/office/excel/2006/main">
          <x14:cfRule type="dataBar" id="{1fc81f17-9da3-43db-9eff-87ad9f7a78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E168:F174</xm:sqref>
        </x14:conditionalFormatting>
        <x14:conditionalFormatting xmlns:xm="http://schemas.microsoft.com/office/excel/2006/main">
          <x14:cfRule type="dataBar" id="{1a980714-2d32-4a89-b046-8463b11745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E175:F181</xm:sqref>
        </x14:conditionalFormatting>
        <x14:conditionalFormatting xmlns:xm="http://schemas.microsoft.com/office/excel/2006/main">
          <x14:cfRule type="dataBar" id="{6cffd5d6-f403-4d47-9aba-d44c7187c4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E182:F188</xm:sqref>
        </x14:conditionalFormatting>
        <x14:conditionalFormatting xmlns:xm="http://schemas.microsoft.com/office/excel/2006/main">
          <x14:cfRule type="dataBar" id="{de6d93e5-679e-4281-ad4f-f4046f56b4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E189:F195</xm:sqref>
        </x14:conditionalFormatting>
        <x14:conditionalFormatting xmlns:xm="http://schemas.microsoft.com/office/excel/2006/main">
          <x14:cfRule type="dataBar" id="{f91943bc-72f0-4198-bd7a-d71d45411d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E196:F202</xm:sqref>
        </x14:conditionalFormatting>
        <x14:conditionalFormatting xmlns:xm="http://schemas.microsoft.com/office/excel/2006/main">
          <x14:cfRule type="dataBar" id="{3dd6f178-67fb-4ee7-846e-76f6f6b6f9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E203:F209</xm:sqref>
        </x14:conditionalFormatting>
        <x14:conditionalFormatting xmlns:xm="http://schemas.microsoft.com/office/excel/2006/main">
          <x14:cfRule type="dataBar" id="{e478af3c-0ed8-458f-87b2-204a901384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E210:F216</xm:sqref>
        </x14:conditionalFormatting>
        <x14:conditionalFormatting xmlns:xm="http://schemas.microsoft.com/office/excel/2006/main">
          <x14:cfRule type="dataBar" id="{c56523a3-0a7d-40de-8b31-34ba195cd0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E217:F223</xm:sqref>
        </x14:conditionalFormatting>
        <x14:conditionalFormatting xmlns:xm="http://schemas.microsoft.com/office/excel/2006/main">
          <x14:cfRule type="dataBar" id="{de460ee6-769e-4448-a2fa-9f06c46b73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E224:F230</xm:sqref>
        </x14:conditionalFormatting>
        <x14:conditionalFormatting xmlns:xm="http://schemas.microsoft.com/office/excel/2006/main">
          <x14:cfRule type="dataBar" id="{74f2b535-de52-4d7d-a043-395cae1304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E231:F237</xm:sqref>
        </x14:conditionalFormatting>
        <x14:conditionalFormatting xmlns:xm="http://schemas.microsoft.com/office/excel/2006/main">
          <x14:cfRule type="dataBar" id="{e481dd02-3c4d-49a0-b9cd-be7534266a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E238:F244</xm:sqref>
        </x14:conditionalFormatting>
        <x14:conditionalFormatting xmlns:xm="http://schemas.microsoft.com/office/excel/2006/main">
          <x14:cfRule type="dataBar" id="{62891dd3-0a0d-4dc4-b372-ad90c905cd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E245:F251</xm:sqref>
        </x14:conditionalFormatting>
        <x14:conditionalFormatting xmlns:xm="http://schemas.microsoft.com/office/excel/2006/main">
          <x14:cfRule type="dataBar" id="{ed2ff922-5515-436b-bf83-15a72f11c2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E252:F258</xm:sqref>
        </x14:conditionalFormatting>
        <x14:conditionalFormatting xmlns:xm="http://schemas.microsoft.com/office/excel/2006/main">
          <x14:cfRule type="dataBar" id="{857da489-6ed8-4684-88b4-3b614b729e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E259:F265</xm:sqref>
        </x14:conditionalFormatting>
        <x14:conditionalFormatting xmlns:xm="http://schemas.microsoft.com/office/excel/2006/main">
          <x14:cfRule type="dataBar" id="{9949da36-212e-4eef-a7a4-9055210fba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E266:F272</xm:sqref>
        </x14:conditionalFormatting>
        <x14:conditionalFormatting xmlns:xm="http://schemas.microsoft.com/office/excel/2006/main">
          <x14:cfRule type="dataBar" id="{6d7597b6-4469-4d64-9cfe-29d90076fa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E273:F279</xm:sqref>
        </x14:conditionalFormatting>
        <x14:conditionalFormatting xmlns:xm="http://schemas.microsoft.com/office/excel/2006/main">
          <x14:cfRule type="dataBar" id="{1092d1eb-ef3c-4b41-99c3-b334d4123e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E280:F286</xm:sqref>
        </x14:conditionalFormatting>
        <x14:conditionalFormatting xmlns:xm="http://schemas.microsoft.com/office/excel/2006/main">
          <x14:cfRule type="dataBar" id="{e815785d-ac47-4acf-a9bc-f61134b7c4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E287:F293</xm:sqref>
        </x14:conditionalFormatting>
        <x14:conditionalFormatting xmlns:xm="http://schemas.microsoft.com/office/excel/2006/main">
          <x14:cfRule type="dataBar" id="{0e1f82ca-e795-4dbc-b04d-636e8f5f99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E294:F300</xm:sqref>
        </x14:conditionalFormatting>
        <x14:conditionalFormatting xmlns:xm="http://schemas.microsoft.com/office/excel/2006/main">
          <x14:cfRule type="dataBar" id="{3fae8fd0-e1a3-4e2c-8903-841ebe9b7b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E301:F306</xm:sqref>
        </x14:conditionalFormatting>
        <x14:conditionalFormatting xmlns:xm="http://schemas.microsoft.com/office/excel/2006/main">
          <x14:cfRule type="dataBar" id="{e8cfca6e-7969-4c09-a21f-fdfc07c8d0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E307:F308</xm:sqref>
        </x14:conditionalFormatting>
        <x14:conditionalFormatting xmlns:xm="http://schemas.microsoft.com/office/excel/2006/main">
          <x14:cfRule type="dataBar" id="{89bcb0de-46a0-498d-b7f5-a3c5a4cf97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E309:F310</xm:sqref>
        </x14:conditionalFormatting>
        <x14:conditionalFormatting xmlns:xm="http://schemas.microsoft.com/office/excel/2006/main">
          <x14:cfRule type="dataBar" id="{098c6aa8-3fcd-44aa-a63c-8e806062c8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E311:F312</xm:sqref>
        </x14:conditionalFormatting>
        <x14:conditionalFormatting xmlns:xm="http://schemas.microsoft.com/office/excel/2006/main">
          <x14:cfRule type="dataBar" id="{43b85959-7701-46dc-afce-609341ae6d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E313:F314</xm:sqref>
        </x14:conditionalFormatting>
        <x14:conditionalFormatting xmlns:xm="http://schemas.microsoft.com/office/excel/2006/main">
          <x14:cfRule type="dataBar" id="{1cf4d01d-c803-4570-b9ce-3391db39bd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E315:F316</xm:sqref>
        </x14:conditionalFormatting>
        <x14:conditionalFormatting xmlns:xm="http://schemas.microsoft.com/office/excel/2006/main">
          <x14:cfRule type="dataBar" id="{5664a833-afb5-467a-ad31-6b24f50e0c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E317:F318</xm:sqref>
        </x14:conditionalFormatting>
        <x14:conditionalFormatting xmlns:xm="http://schemas.microsoft.com/office/excel/2006/main">
          <x14:cfRule type="dataBar" id="{d6e9d575-f184-4679-81a6-088dd079e2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E319:F320</xm:sqref>
        </x14:conditionalFormatting>
        <x14:conditionalFormatting xmlns:xm="http://schemas.microsoft.com/office/excel/2006/main">
          <x14:cfRule type="dataBar" id="{a9bbbcba-85e3-4d53-b7ad-d0c7f64966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E321:F322</xm:sqref>
        </x14:conditionalFormatting>
        <x14:conditionalFormatting xmlns:xm="http://schemas.microsoft.com/office/excel/2006/main">
          <x14:cfRule type="dataBar" id="{6e5deeaa-d6b2-437a-95f2-3e046b1006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E323:F324</xm:sqref>
        </x14:conditionalFormatting>
        <x14:conditionalFormatting xmlns:xm="http://schemas.microsoft.com/office/excel/2006/main">
          <x14:cfRule type="dataBar" id="{645f9616-f229-4fd8-9521-afaa5f228e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E325:F326</xm:sqref>
        </x14:conditionalFormatting>
        <x14:conditionalFormatting xmlns:xm="http://schemas.microsoft.com/office/excel/2006/main">
          <x14:cfRule type="dataBar" id="{62b45d95-5d9c-4efa-be79-2b9725d263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E327:F328</xm:sqref>
        </x14:conditionalFormatting>
        <x14:conditionalFormatting xmlns:xm="http://schemas.microsoft.com/office/excel/2006/main">
          <x14:cfRule type="dataBar" id="{afbc6b66-e93f-4d09-8b8f-a7e564efa9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E329:F330</xm:sqref>
        </x14:conditionalFormatting>
        <x14:conditionalFormatting xmlns:xm="http://schemas.microsoft.com/office/excel/2006/main">
          <x14:cfRule type="dataBar" id="{2b93d2a7-1edb-450c-9c08-515cb70947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E331:F332</xm:sqref>
        </x14:conditionalFormatting>
        <x14:conditionalFormatting xmlns:xm="http://schemas.microsoft.com/office/excel/2006/main">
          <x14:cfRule type="dataBar" id="{29a02f34-64d5-43ba-a0cd-d7ebc122a2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E333:F334</xm:sqref>
        </x14:conditionalFormatting>
        <x14:conditionalFormatting xmlns:xm="http://schemas.microsoft.com/office/excel/2006/main">
          <x14:cfRule type="dataBar" id="{b52bea9b-1277-4175-bdd5-377b01f5bd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E335:F336</xm:sqref>
        </x14:conditionalFormatting>
        <x14:conditionalFormatting xmlns:xm="http://schemas.microsoft.com/office/excel/2006/main">
          <x14:cfRule type="dataBar" id="{4e05c853-4940-47b8-bf3a-ba60132b0b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E337:F338</xm:sqref>
        </x14:conditionalFormatting>
        <x14:conditionalFormatting xmlns:xm="http://schemas.microsoft.com/office/excel/2006/main">
          <x14:cfRule type="dataBar" id="{752d6463-e139-482c-8131-2d3e3f4b24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E339:F340</xm:sqref>
        </x14:conditionalFormatting>
        <x14:conditionalFormatting xmlns:xm="http://schemas.microsoft.com/office/excel/2006/main">
          <x14:cfRule type="dataBar" id="{e8008c95-d0f0-4273-a867-39c96675ab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E341:F342</xm:sqref>
        </x14:conditionalFormatting>
        <x14:conditionalFormatting xmlns:xm="http://schemas.microsoft.com/office/excel/2006/main">
          <x14:cfRule type="dataBar" id="{6d44e5d6-4e75-49fa-b448-8ac0eacd6f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E343:F344</xm:sqref>
        </x14:conditionalFormatting>
        <x14:conditionalFormatting xmlns:xm="http://schemas.microsoft.com/office/excel/2006/main">
          <x14:cfRule type="dataBar" id="{20ab6163-3103-42f7-9b96-cd1a0c081f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E345:F346</xm:sqref>
        </x14:conditionalFormatting>
        <x14:conditionalFormatting xmlns:xm="http://schemas.microsoft.com/office/excel/2006/main">
          <x14:cfRule type="dataBar" id="{331d6f8b-cf4b-4aab-a309-30b892f115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E347:F348</xm:sqref>
        </x14:conditionalFormatting>
        <x14:conditionalFormatting xmlns:xm="http://schemas.microsoft.com/office/excel/2006/main">
          <x14:cfRule type="dataBar" id="{b047ea0e-c330-4993-83b6-83ddd93f7b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E349:F350</xm:sqref>
        </x14:conditionalFormatting>
        <x14:conditionalFormatting xmlns:xm="http://schemas.microsoft.com/office/excel/2006/main">
          <x14:cfRule type="dataBar" id="{f8c80afd-a00b-4b3c-a28b-1c54fb5a8d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E351:F352</xm:sqref>
        </x14:conditionalFormatting>
        <x14:conditionalFormatting xmlns:xm="http://schemas.microsoft.com/office/excel/2006/main">
          <x14:cfRule type="dataBar" id="{061727ae-e705-40af-9224-a0a3b023fe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E353:F354</xm:sqref>
        </x14:conditionalFormatting>
        <x14:conditionalFormatting xmlns:xm="http://schemas.microsoft.com/office/excel/2006/main">
          <x14:cfRule type="dataBar" id="{a4cfe0b1-63e8-47cd-af74-a3aae21327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E355:F356</xm:sqref>
        </x14:conditionalFormatting>
        <x14:conditionalFormatting xmlns:xm="http://schemas.microsoft.com/office/excel/2006/main">
          <x14:cfRule type="dataBar" id="{2c3c200b-6f08-431b-b307-1e876b7862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E357:F358</xm:sqref>
        </x14:conditionalFormatting>
        <x14:conditionalFormatting xmlns:xm="http://schemas.microsoft.com/office/excel/2006/main">
          <x14:cfRule type="dataBar" id="{f169ef4d-ec2f-4e85-a472-4e2e25034c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E359:F360</xm:sqref>
        </x14:conditionalFormatting>
        <x14:conditionalFormatting xmlns:xm="http://schemas.microsoft.com/office/excel/2006/main">
          <x14:cfRule type="dataBar" id="{ba6887f0-5126-4caa-88de-40003979f2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E361:F362</xm:sqref>
        </x14:conditionalFormatting>
        <x14:conditionalFormatting xmlns:xm="http://schemas.microsoft.com/office/excel/2006/main">
          <x14:cfRule type="dataBar" id="{2da4daaa-e273-4d2a-b904-87e5da8365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E363:F364</xm:sqref>
        </x14:conditionalFormatting>
        <x14:conditionalFormatting xmlns:xm="http://schemas.microsoft.com/office/excel/2006/main">
          <x14:cfRule type="dataBar" id="{84c7077a-c90a-4641-8494-c7b397b669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E365:F366</xm:sqref>
        </x14:conditionalFormatting>
        <x14:conditionalFormatting xmlns:xm="http://schemas.microsoft.com/office/excel/2006/main">
          <x14:cfRule type="dataBar" id="{476e569b-3150-4aac-aca5-53b39f08ed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E367:F368</xm:sqref>
        </x14:conditionalFormatting>
        <x14:conditionalFormatting xmlns:xm="http://schemas.microsoft.com/office/excel/2006/main">
          <x14:cfRule type="dataBar" id="{e22a3ac1-eb33-44ca-ac0b-755eb53288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E369:F370</xm:sqref>
        </x14:conditionalFormatting>
        <x14:conditionalFormatting xmlns:xm="http://schemas.microsoft.com/office/excel/2006/main">
          <x14:cfRule type="dataBar" id="{147ee335-b652-45db-988d-bbe0a0622f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E371:F372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操作记录</vt:lpstr>
      <vt:lpstr>板块强度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2020-01-29T07:31:00Z</dcterms:created>
  <dcterms:modified xsi:type="dcterms:W3CDTF">2021-11-07T23:57:03Z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