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20"/>
  </bookViews>
  <sheets>
    <sheet name="操作记录" sheetId="1" r:id="rId1"/>
    <sheet name="板块强度" sheetId="2" r:id="rId2"/>
  </sheets>
  <calcPr calcId="144525"/>
</workbook>
</file>

<file path=xl/sharedStrings.xml><?xml version="1.0" encoding="utf-8"?>
<sst xmlns="http://schemas.openxmlformats.org/spreadsheetml/2006/main" count="796">
  <si>
    <t xml:space="preserve">操作记录               </t>
  </si>
  <si>
    <t>期初</t>
  </si>
  <si>
    <t>期末</t>
  </si>
  <si>
    <t>净利</t>
  </si>
  <si>
    <t>利率</t>
  </si>
  <si>
    <t>代码</t>
  </si>
  <si>
    <t>名称</t>
  </si>
  <si>
    <t>操作日期</t>
  </si>
  <si>
    <t>操作类型</t>
  </si>
  <si>
    <t>价格</t>
  </si>
  <si>
    <t>数量/手</t>
  </si>
  <si>
    <t>金额</t>
  </si>
  <si>
    <t>仓位</t>
  </si>
  <si>
    <t>手续费</t>
  </si>
  <si>
    <t>净利润</t>
  </si>
  <si>
    <t>单利率</t>
  </si>
  <si>
    <t>总利率</t>
  </si>
  <si>
    <t>个股强度</t>
  </si>
  <si>
    <t>板块排名</t>
  </si>
  <si>
    <t>开仓理由</t>
  </si>
  <si>
    <t>清仓理由</t>
  </si>
  <si>
    <t>评价</t>
  </si>
  <si>
    <t>中国平安</t>
  </si>
  <si>
    <t>开仓</t>
  </si>
  <si>
    <t>价格下跌放缓
MACD价格背离</t>
  </si>
  <si>
    <t>日线跌破5日线</t>
  </si>
  <si>
    <t>15M级别上止赢不够果断，造成利润锐减，引以为戒</t>
  </si>
  <si>
    <t>加仓</t>
  </si>
  <si>
    <t>放量上攻</t>
  </si>
  <si>
    <t>15M价格成交量类背驰</t>
  </si>
  <si>
    <t>股息</t>
  </si>
  <si>
    <t>15M级别出现3买</t>
  </si>
  <si>
    <t>减仓</t>
  </si>
  <si>
    <t>15M进入中枢震荡</t>
  </si>
  <si>
    <t xml:space="preserve">一旦出现力度不足就要先撤出来，活着才有战斗力
</t>
  </si>
  <si>
    <t>次级别类背驰</t>
  </si>
  <si>
    <t>清仓</t>
  </si>
  <si>
    <t>上证券商ETF</t>
  </si>
  <si>
    <t>日线3买，MACD回调至0</t>
  </si>
  <si>
    <t>日线3买不成立</t>
  </si>
  <si>
    <t>果敢</t>
  </si>
  <si>
    <t>15M类背驰</t>
  </si>
  <si>
    <t>15M形成3卖</t>
  </si>
  <si>
    <t>有色金属ETF</t>
  </si>
  <si>
    <t>日线3买，120线支撑</t>
  </si>
  <si>
    <t>120日线失守</t>
  </si>
  <si>
    <t>5M3卖</t>
  </si>
  <si>
    <t>清仓还是不够果断，抱有侥幸心理</t>
  </si>
  <si>
    <t>OBV缓步上升</t>
  </si>
  <si>
    <t>5M蝙蝠，类背驰</t>
  </si>
  <si>
    <t>公牛集团</t>
  </si>
  <si>
    <t>日线盘整背驰类2买，OBV放缓</t>
  </si>
  <si>
    <t>15M上涨出现类背驰</t>
  </si>
  <si>
    <t>15M鲨鱼，L1，L2中枢底部，OBV放缓</t>
  </si>
  <si>
    <t>三六零</t>
  </si>
  <si>
    <t>5M级别3卖</t>
  </si>
  <si>
    <t>3卖不成立，下探进中枢</t>
  </si>
  <si>
    <t xml:space="preserve">清仓不够不断，本来12.57可以走的
</t>
  </si>
  <si>
    <t>年涨幅</t>
  </si>
  <si>
    <t>月涨幅</t>
  </si>
  <si>
    <t>年较强度</t>
  </si>
  <si>
    <t>月较强度</t>
  </si>
  <si>
    <t>年排名</t>
  </si>
  <si>
    <t>月排名</t>
  </si>
  <si>
    <t>000001</t>
  </si>
  <si>
    <t>上证指数</t>
  </si>
  <si>
    <t>深证成数</t>
  </si>
  <si>
    <t>个股计算位</t>
  </si>
  <si>
    <t>bk0420</t>
  </si>
  <si>
    <t>民航机场</t>
  </si>
  <si>
    <t>2021-01-29</t>
  </si>
  <si>
    <t>2021-11-05</t>
  </si>
  <si>
    <t>bk0421</t>
  </si>
  <si>
    <t>高速公路</t>
  </si>
  <si>
    <t>bk0422</t>
  </si>
  <si>
    <t>交运物流</t>
  </si>
  <si>
    <t>bk0424</t>
  </si>
  <si>
    <t>水泥建材</t>
  </si>
  <si>
    <t>bk0425</t>
  </si>
  <si>
    <t>工程建设</t>
  </si>
  <si>
    <t>bk0427</t>
  </si>
  <si>
    <t>公用事业</t>
  </si>
  <si>
    <t>bk0428</t>
  </si>
  <si>
    <t>电力行业</t>
  </si>
  <si>
    <t>bk0429</t>
  </si>
  <si>
    <t>交运设备</t>
  </si>
  <si>
    <t>bk0433</t>
  </si>
  <si>
    <t>农牧饲渔</t>
  </si>
  <si>
    <t>bk0436</t>
  </si>
  <si>
    <t>纺织服装</t>
  </si>
  <si>
    <t>bk0437</t>
  </si>
  <si>
    <t>煤炭行业</t>
  </si>
  <si>
    <t>bk0438</t>
  </si>
  <si>
    <t>食品饮料</t>
  </si>
  <si>
    <t>bk0440</t>
  </si>
  <si>
    <t>工艺商品</t>
  </si>
  <si>
    <t>bk0447</t>
  </si>
  <si>
    <t>电子信息</t>
  </si>
  <si>
    <t>bk0448</t>
  </si>
  <si>
    <t>通讯行业</t>
  </si>
  <si>
    <t>bk0450</t>
  </si>
  <si>
    <t>港口水运</t>
  </si>
  <si>
    <t>bk0451</t>
  </si>
  <si>
    <t>房地产</t>
  </si>
  <si>
    <t>bk0454</t>
  </si>
  <si>
    <t>塑料制品</t>
  </si>
  <si>
    <t>bk0456</t>
  </si>
  <si>
    <t>家电行业</t>
  </si>
  <si>
    <t>bk0457</t>
  </si>
  <si>
    <t>输配电气</t>
  </si>
  <si>
    <t>bk0458</t>
  </si>
  <si>
    <t>仪器仪表</t>
  </si>
  <si>
    <t>bk0459</t>
  </si>
  <si>
    <t>电子元件</t>
  </si>
  <si>
    <t>bk0464</t>
  </si>
  <si>
    <t>石油行业</t>
  </si>
  <si>
    <t>bk0465</t>
  </si>
  <si>
    <t>医药制造</t>
  </si>
  <si>
    <t>bk0470</t>
  </si>
  <si>
    <t>造纸印刷</t>
  </si>
  <si>
    <t>bk0471</t>
  </si>
  <si>
    <t>化纤行业</t>
  </si>
  <si>
    <t>bk0473</t>
  </si>
  <si>
    <t>券商信托</t>
  </si>
  <si>
    <t>bk0474</t>
  </si>
  <si>
    <t>保险</t>
  </si>
  <si>
    <t>bk0475</t>
  </si>
  <si>
    <t>银行</t>
  </si>
  <si>
    <t>bk0476</t>
  </si>
  <si>
    <t>木业家具</t>
  </si>
  <si>
    <t>bk0478</t>
  </si>
  <si>
    <t>有色金属</t>
  </si>
  <si>
    <t>bk0479</t>
  </si>
  <si>
    <t>钢铁行业</t>
  </si>
  <si>
    <t>bk0480</t>
  </si>
  <si>
    <t>航天航空</t>
  </si>
  <si>
    <t>bk0481</t>
  </si>
  <si>
    <t>汽车行业</t>
  </si>
  <si>
    <t>bk0482</t>
  </si>
  <si>
    <t>商业百货</t>
  </si>
  <si>
    <t>bk0484</t>
  </si>
  <si>
    <t>国际贸易</t>
  </si>
  <si>
    <t>bk0485</t>
  </si>
  <si>
    <t>旅游酒店</t>
  </si>
  <si>
    <t>bk0486</t>
  </si>
  <si>
    <t>文化传媒</t>
  </si>
  <si>
    <t>bk0537</t>
  </si>
  <si>
    <t>材料行业</t>
  </si>
  <si>
    <t>bk0538</t>
  </si>
  <si>
    <t>化学制品</t>
  </si>
  <si>
    <t>bk0539</t>
  </si>
  <si>
    <t>综合行业</t>
  </si>
  <si>
    <t>bk0545</t>
  </si>
  <si>
    <t>机械行业</t>
  </si>
  <si>
    <t>bk0546</t>
  </si>
  <si>
    <t>玻璃陶瓷</t>
  </si>
  <si>
    <t>bk0725</t>
  </si>
  <si>
    <t>装修装饰</t>
  </si>
  <si>
    <t>bk0726</t>
  </si>
  <si>
    <t>园林工程</t>
  </si>
  <si>
    <t>bk0727</t>
  </si>
  <si>
    <t>医疗行业</t>
  </si>
  <si>
    <t>bk0728</t>
  </si>
  <si>
    <t>环保工程</t>
  </si>
  <si>
    <t>bk0729</t>
  </si>
  <si>
    <t>船舶制造</t>
  </si>
  <si>
    <t>bk0730</t>
  </si>
  <si>
    <t>农药兽药</t>
  </si>
  <si>
    <t>bk0731</t>
  </si>
  <si>
    <t>化肥行业</t>
  </si>
  <si>
    <t>bk0732</t>
  </si>
  <si>
    <t>贵金属</t>
  </si>
  <si>
    <t>bk0733</t>
  </si>
  <si>
    <t>包装材料</t>
  </si>
  <si>
    <t>bk0734</t>
  </si>
  <si>
    <t>珠宝首饰</t>
  </si>
  <si>
    <t>bk0735</t>
  </si>
  <si>
    <t>安防设备</t>
  </si>
  <si>
    <t>bk0736</t>
  </si>
  <si>
    <t>电信运营</t>
  </si>
  <si>
    <t>bk0737</t>
  </si>
  <si>
    <t>软件服务</t>
  </si>
  <si>
    <t>bk0738</t>
  </si>
  <si>
    <t>多元金融</t>
  </si>
  <si>
    <t>bk0739</t>
  </si>
  <si>
    <t>金属制品</t>
  </si>
  <si>
    <t>bk0740</t>
  </si>
  <si>
    <t>文教休闲</t>
  </si>
  <si>
    <t>bk0910</t>
  </si>
  <si>
    <t>专用设备</t>
  </si>
  <si>
    <t>bk0490</t>
  </si>
  <si>
    <t>军工</t>
  </si>
  <si>
    <t>bk0492</t>
  </si>
  <si>
    <t>煤化工</t>
  </si>
  <si>
    <t>bk0493</t>
  </si>
  <si>
    <t>新能源</t>
  </si>
  <si>
    <t>bk0494</t>
  </si>
  <si>
    <t>节能环保</t>
  </si>
  <si>
    <t>bk0498</t>
  </si>
  <si>
    <t>ab股</t>
  </si>
  <si>
    <t>bk0499</t>
  </si>
  <si>
    <t>ah股</t>
  </si>
  <si>
    <t>bk0500</t>
  </si>
  <si>
    <t>hs300_</t>
  </si>
  <si>
    <t>bk0501</t>
  </si>
  <si>
    <t>次新股</t>
  </si>
  <si>
    <t>bk0505</t>
  </si>
  <si>
    <t>中字头</t>
  </si>
  <si>
    <t>bk0506</t>
  </si>
  <si>
    <t>创投</t>
  </si>
  <si>
    <t>bk0509</t>
  </si>
  <si>
    <t>网络游戏</t>
  </si>
  <si>
    <t>bk0511</t>
  </si>
  <si>
    <t>st股</t>
  </si>
  <si>
    <t>bk0512</t>
  </si>
  <si>
    <t>化工原料</t>
  </si>
  <si>
    <t>bk0514</t>
  </si>
  <si>
    <t>参股券商</t>
  </si>
  <si>
    <t>bk0519</t>
  </si>
  <si>
    <t>稀缺资源</t>
  </si>
  <si>
    <t>bk0520</t>
  </si>
  <si>
    <t>社保重仓</t>
  </si>
  <si>
    <t>bk0523</t>
  </si>
  <si>
    <t>新材料</t>
  </si>
  <si>
    <t>bk0524</t>
  </si>
  <si>
    <t>参股期货</t>
  </si>
  <si>
    <t>bk0525</t>
  </si>
  <si>
    <t>参股银行</t>
  </si>
  <si>
    <t>bk0528</t>
  </si>
  <si>
    <t>转债标的</t>
  </si>
  <si>
    <t>bk0534</t>
  </si>
  <si>
    <t>成渝特区</t>
  </si>
  <si>
    <t>bk0535</t>
  </si>
  <si>
    <t>qfii重仓</t>
  </si>
  <si>
    <t>bk0536</t>
  </si>
  <si>
    <t>基金重仓</t>
  </si>
  <si>
    <t>bk0547</t>
  </si>
  <si>
    <t>黄金概念</t>
  </si>
  <si>
    <t>bk0548</t>
  </si>
  <si>
    <t>生物疫苗</t>
  </si>
  <si>
    <t>bk1016</t>
  </si>
  <si>
    <t>汽车服务</t>
  </si>
  <si>
    <t>2021-10-29</t>
  </si>
  <si>
    <t>bk1017</t>
  </si>
  <si>
    <t>采掘行业</t>
  </si>
  <si>
    <t>bk1018</t>
  </si>
  <si>
    <t>橡胶制品</t>
  </si>
  <si>
    <t>bk1019</t>
  </si>
  <si>
    <t>化学原料</t>
  </si>
  <si>
    <t>bk1020</t>
  </si>
  <si>
    <t>非金属材料</t>
  </si>
  <si>
    <t>bk0552</t>
  </si>
  <si>
    <t>机构重仓</t>
  </si>
  <si>
    <t>bk0554</t>
  </si>
  <si>
    <t>物联网</t>
  </si>
  <si>
    <t>bk0556</t>
  </si>
  <si>
    <t>移动支付</t>
  </si>
  <si>
    <t>bk0561</t>
  </si>
  <si>
    <t>基本金属</t>
  </si>
  <si>
    <t>bk0563</t>
  </si>
  <si>
    <t>油价相关</t>
  </si>
  <si>
    <t>bk0566</t>
  </si>
  <si>
    <t>滨海新区</t>
  </si>
  <si>
    <t>bk0567</t>
  </si>
  <si>
    <t>股权激励</t>
  </si>
  <si>
    <t>bk0568</t>
  </si>
  <si>
    <t>深成500</t>
  </si>
  <si>
    <t>bk0570</t>
  </si>
  <si>
    <t>预亏预减</t>
  </si>
  <si>
    <t>bk0571</t>
  </si>
  <si>
    <t>预盈预增</t>
  </si>
  <si>
    <t>bk0574</t>
  </si>
  <si>
    <t>锂电池</t>
  </si>
  <si>
    <t>bk0577</t>
  </si>
  <si>
    <t>核能核电</t>
  </si>
  <si>
    <t>bk0578</t>
  </si>
  <si>
    <t>稀土永磁</t>
  </si>
  <si>
    <t>bk0579</t>
  </si>
  <si>
    <t>云计算</t>
  </si>
  <si>
    <t>bk0580</t>
  </si>
  <si>
    <t>led</t>
  </si>
  <si>
    <t>bk0581</t>
  </si>
  <si>
    <t>智能电网</t>
  </si>
  <si>
    <t>bk0588</t>
  </si>
  <si>
    <t>太阳能</t>
  </si>
  <si>
    <t>bk0592</t>
  </si>
  <si>
    <t>铁路基建</t>
  </si>
  <si>
    <t>bk0594</t>
  </si>
  <si>
    <t>长江三角</t>
  </si>
  <si>
    <t>bk0595</t>
  </si>
  <si>
    <t>风能</t>
  </si>
  <si>
    <t>bk0596</t>
  </si>
  <si>
    <t>融资融券</t>
  </si>
  <si>
    <t>bk0597</t>
  </si>
  <si>
    <t>水利建设</t>
  </si>
  <si>
    <t>bk0600</t>
  </si>
  <si>
    <t>参股新三板</t>
  </si>
  <si>
    <t>bk0601</t>
  </si>
  <si>
    <t>海工装备</t>
  </si>
  <si>
    <t>bk0603</t>
  </si>
  <si>
    <t>页岩气</t>
  </si>
  <si>
    <t>bk0604</t>
  </si>
  <si>
    <t>参股保险</t>
  </si>
  <si>
    <t>bk0606</t>
  </si>
  <si>
    <t>油气设服</t>
  </si>
  <si>
    <t>bk0610</t>
  </si>
  <si>
    <t>央视50_</t>
  </si>
  <si>
    <t>bk0611</t>
  </si>
  <si>
    <t>上证50_</t>
  </si>
  <si>
    <t>bk0612</t>
  </si>
  <si>
    <t>上证180_</t>
  </si>
  <si>
    <t>bk0615</t>
  </si>
  <si>
    <t>中药</t>
  </si>
  <si>
    <t xml:space="preserve"> </t>
  </si>
  <si>
    <t>bk0617</t>
  </si>
  <si>
    <t>石墨烯</t>
  </si>
  <si>
    <t>bk0619</t>
  </si>
  <si>
    <t>3d打印</t>
  </si>
  <si>
    <t>bk0622</t>
  </si>
  <si>
    <t>地热能</t>
  </si>
  <si>
    <t>bk0623</t>
  </si>
  <si>
    <t>海洋经济</t>
  </si>
  <si>
    <t>bk0625</t>
  </si>
  <si>
    <t>通用航空</t>
  </si>
  <si>
    <t>bk0628</t>
  </si>
  <si>
    <t>智慧城市</t>
  </si>
  <si>
    <t>bk0629</t>
  </si>
  <si>
    <t>北斗导航</t>
  </si>
  <si>
    <t>bk0632</t>
  </si>
  <si>
    <t>土地流转</t>
  </si>
  <si>
    <t>bk0633</t>
  </si>
  <si>
    <t>送转预期</t>
  </si>
  <si>
    <t>bk0634</t>
  </si>
  <si>
    <t>大数据</t>
  </si>
  <si>
    <t>bk0635</t>
  </si>
  <si>
    <t>中超概念</t>
  </si>
  <si>
    <t>bk0636</t>
  </si>
  <si>
    <t>b股</t>
  </si>
  <si>
    <t>bk0637</t>
  </si>
  <si>
    <t>互联金融</t>
  </si>
  <si>
    <t>bk0638</t>
  </si>
  <si>
    <t>创业成份</t>
  </si>
  <si>
    <t>bk0640</t>
  </si>
  <si>
    <t>智能机器</t>
  </si>
  <si>
    <t>bk0641</t>
  </si>
  <si>
    <t>智能穿戴</t>
  </si>
  <si>
    <t>bk0642</t>
  </si>
  <si>
    <t>手游概念</t>
  </si>
  <si>
    <t>bk0643</t>
  </si>
  <si>
    <t>上海自贸</t>
  </si>
  <si>
    <t>bk0644</t>
  </si>
  <si>
    <t>特斯拉</t>
  </si>
  <si>
    <t>bk0653</t>
  </si>
  <si>
    <t>养老概念</t>
  </si>
  <si>
    <t>bk0655</t>
  </si>
  <si>
    <t>网络安全</t>
  </si>
  <si>
    <t>bk0656</t>
  </si>
  <si>
    <t>智能电视</t>
  </si>
  <si>
    <t>bk0662</t>
  </si>
  <si>
    <t>在线教育</t>
  </si>
  <si>
    <t>bk0664</t>
  </si>
  <si>
    <t>婴童概念</t>
  </si>
  <si>
    <t>bk0665</t>
  </si>
  <si>
    <t>电商概念</t>
  </si>
  <si>
    <t>bk0666</t>
  </si>
  <si>
    <t>苹果概念</t>
  </si>
  <si>
    <t>bk0667</t>
  </si>
  <si>
    <t>国家安防</t>
  </si>
  <si>
    <t>bk0668</t>
  </si>
  <si>
    <t>医疗器械</t>
  </si>
  <si>
    <t>bk0669</t>
  </si>
  <si>
    <t>生态农业</t>
  </si>
  <si>
    <t>bk0672</t>
  </si>
  <si>
    <t>沪企改革</t>
  </si>
  <si>
    <t>bk0674</t>
  </si>
  <si>
    <t>蓝宝石</t>
  </si>
  <si>
    <t>bk0675</t>
  </si>
  <si>
    <t>病毒防治</t>
  </si>
  <si>
    <t>bk0676</t>
  </si>
  <si>
    <t>独家药品</t>
  </si>
  <si>
    <t>bk0677</t>
  </si>
  <si>
    <t>粤港自贸</t>
  </si>
  <si>
    <t>bk0679</t>
  </si>
  <si>
    <t>超导概念</t>
  </si>
  <si>
    <t>bk0680</t>
  </si>
  <si>
    <t>智能家居</t>
  </si>
  <si>
    <t>bk0682</t>
  </si>
  <si>
    <t>燃料电池</t>
  </si>
  <si>
    <t>bk0683</t>
  </si>
  <si>
    <t>国企改革</t>
  </si>
  <si>
    <t>bk0684</t>
  </si>
  <si>
    <t>京津冀</t>
  </si>
  <si>
    <t>bk0685</t>
  </si>
  <si>
    <t>举牌</t>
  </si>
  <si>
    <t>bk0689</t>
  </si>
  <si>
    <t>阿里概念</t>
  </si>
  <si>
    <t>bk0690</t>
  </si>
  <si>
    <t>氟化工</t>
  </si>
  <si>
    <t>bk0692</t>
  </si>
  <si>
    <t>在线旅游</t>
  </si>
  <si>
    <t>bk0693</t>
  </si>
  <si>
    <t>基因测序</t>
  </si>
  <si>
    <t>bk0695</t>
  </si>
  <si>
    <t>小金属</t>
  </si>
  <si>
    <t>bk0696</t>
  </si>
  <si>
    <t>国产软件</t>
  </si>
  <si>
    <t>bk0697</t>
  </si>
  <si>
    <t>ipo受益</t>
  </si>
  <si>
    <t>bk0698</t>
  </si>
  <si>
    <t>免疫治疗</t>
  </si>
  <si>
    <t>bk0699</t>
  </si>
  <si>
    <t>全息技术</t>
  </si>
  <si>
    <t>bk0700</t>
  </si>
  <si>
    <t>充电桩</t>
  </si>
  <si>
    <t>bk0701</t>
  </si>
  <si>
    <t>中证500</t>
  </si>
  <si>
    <t>bk0703</t>
  </si>
  <si>
    <t>超级电容</t>
  </si>
  <si>
    <t>bk0704</t>
  </si>
  <si>
    <t>无人机</t>
  </si>
  <si>
    <t>bk0705</t>
  </si>
  <si>
    <t>上证380</t>
  </si>
  <si>
    <t>bk0706</t>
  </si>
  <si>
    <t>人脑工程</t>
  </si>
  <si>
    <t>bk0707</t>
  </si>
  <si>
    <t>沪股通</t>
  </si>
  <si>
    <t>bk0708</t>
  </si>
  <si>
    <t>体育产业</t>
  </si>
  <si>
    <t>bk0709</t>
  </si>
  <si>
    <t>赛马概念</t>
  </si>
  <si>
    <t>bk0710</t>
  </si>
  <si>
    <t>量子通信</t>
  </si>
  <si>
    <t>bk0712</t>
  </si>
  <si>
    <t>一带一路</t>
  </si>
  <si>
    <t>bk0713</t>
  </si>
  <si>
    <t>2025规划</t>
  </si>
  <si>
    <t>bk0714</t>
  </si>
  <si>
    <t>5g概念</t>
  </si>
  <si>
    <t>bk0715</t>
  </si>
  <si>
    <t>航母概念</t>
  </si>
  <si>
    <t>bk0717</t>
  </si>
  <si>
    <t>北京冬奥</t>
  </si>
  <si>
    <t>bk0718</t>
  </si>
  <si>
    <t>证金持股</t>
  </si>
  <si>
    <t>bk0719</t>
  </si>
  <si>
    <t>健康中国</t>
  </si>
  <si>
    <t>bk0721</t>
  </si>
  <si>
    <t>ppp模式</t>
  </si>
  <si>
    <t>bk0722</t>
  </si>
  <si>
    <t>虚拟现实</t>
  </si>
  <si>
    <t>bk0723</t>
  </si>
  <si>
    <t>高送转</t>
  </si>
  <si>
    <t>bk0724</t>
  </si>
  <si>
    <t>海绵城市</t>
  </si>
  <si>
    <t>bk0742</t>
  </si>
  <si>
    <t>创业板综</t>
  </si>
  <si>
    <t>bk0743</t>
  </si>
  <si>
    <t>深证100r</t>
  </si>
  <si>
    <t>bk0800</t>
  </si>
  <si>
    <t>人工智能</t>
  </si>
  <si>
    <t>bk0801</t>
  </si>
  <si>
    <t>增强现实</t>
  </si>
  <si>
    <t>bk0802</t>
  </si>
  <si>
    <t>无人驾驶</t>
  </si>
  <si>
    <t>bk0803</t>
  </si>
  <si>
    <t>股权转让</t>
  </si>
  <si>
    <t>bk0804</t>
  </si>
  <si>
    <t>深股通</t>
  </si>
  <si>
    <t>bk0805</t>
  </si>
  <si>
    <t>钛白粉</t>
  </si>
  <si>
    <t>bk0806</t>
  </si>
  <si>
    <t>精准医疗</t>
  </si>
  <si>
    <t>bk0807</t>
  </si>
  <si>
    <t>共享经济</t>
  </si>
  <si>
    <t>bk0808</t>
  </si>
  <si>
    <t>军民融合</t>
  </si>
  <si>
    <t>bk0810</t>
  </si>
  <si>
    <t>工业4.0</t>
  </si>
  <si>
    <t>bk0811</t>
  </si>
  <si>
    <t>超级品牌</t>
  </si>
  <si>
    <t>bk0812</t>
  </si>
  <si>
    <t>贬值受益</t>
  </si>
  <si>
    <t>bk0813</t>
  </si>
  <si>
    <t>雄安新区</t>
  </si>
  <si>
    <t>bk0814</t>
  </si>
  <si>
    <t>大飞机</t>
  </si>
  <si>
    <t>bk0815</t>
  </si>
  <si>
    <t>昨日涨停</t>
  </si>
  <si>
    <t>bk0816</t>
  </si>
  <si>
    <t>昨日连板</t>
  </si>
  <si>
    <t>bk0817</t>
  </si>
  <si>
    <t>昨日触板</t>
  </si>
  <si>
    <t>bk0820</t>
  </si>
  <si>
    <t>壳资源</t>
  </si>
  <si>
    <t>bk0821</t>
  </si>
  <si>
    <t>msci中国</t>
  </si>
  <si>
    <t>bk0822</t>
  </si>
  <si>
    <t>租售同权</t>
  </si>
  <si>
    <t>bk0823</t>
  </si>
  <si>
    <t>养老金</t>
  </si>
  <si>
    <t>bk0825</t>
  </si>
  <si>
    <t>新零售</t>
  </si>
  <si>
    <t>bk0830</t>
  </si>
  <si>
    <t>区块链</t>
  </si>
  <si>
    <t>bk0831</t>
  </si>
  <si>
    <t>万达概念</t>
  </si>
  <si>
    <t>bk0832</t>
  </si>
  <si>
    <t>工业互联</t>
  </si>
  <si>
    <t>bk0833</t>
  </si>
  <si>
    <t>小米概念</t>
  </si>
  <si>
    <t>bk0834</t>
  </si>
  <si>
    <t>乡村振兴</t>
  </si>
  <si>
    <t>bk0835</t>
  </si>
  <si>
    <t>独角兽</t>
  </si>
  <si>
    <t>bk0837</t>
  </si>
  <si>
    <t>互联医疗</t>
  </si>
  <si>
    <t>bk0838</t>
  </si>
  <si>
    <t>东北振兴</t>
  </si>
  <si>
    <t>bk0839</t>
  </si>
  <si>
    <t>知识产权</t>
  </si>
  <si>
    <t>bk0840</t>
  </si>
  <si>
    <t>oled</t>
  </si>
  <si>
    <t>bk0841</t>
  </si>
  <si>
    <t>体外诊断</t>
  </si>
  <si>
    <t>bk0842</t>
  </si>
  <si>
    <t>富士康</t>
  </si>
  <si>
    <t>bk0843</t>
  </si>
  <si>
    <t>天然气</t>
  </si>
  <si>
    <t>bk0845</t>
  </si>
  <si>
    <t>百度概念</t>
  </si>
  <si>
    <t>bk0847</t>
  </si>
  <si>
    <t>影视概念</t>
  </si>
  <si>
    <t>bk0849</t>
  </si>
  <si>
    <t>京东金融</t>
  </si>
  <si>
    <t>bk0850</t>
  </si>
  <si>
    <t>进口博览</t>
  </si>
  <si>
    <t>bk0851</t>
  </si>
  <si>
    <t>纾困概念</t>
  </si>
  <si>
    <t>bk0852</t>
  </si>
  <si>
    <t>冷链物流</t>
  </si>
  <si>
    <t>bk0853</t>
  </si>
  <si>
    <t>电子竞技</t>
  </si>
  <si>
    <t>bk0854</t>
  </si>
  <si>
    <t>华为概念</t>
  </si>
  <si>
    <t>bk0855</t>
  </si>
  <si>
    <t>纳米银</t>
  </si>
  <si>
    <t>bk0856</t>
  </si>
  <si>
    <t>工业大麻</t>
  </si>
  <si>
    <t>bk0859</t>
  </si>
  <si>
    <t>超清视频</t>
  </si>
  <si>
    <t>bk0860</t>
  </si>
  <si>
    <t>边缘计算</t>
  </si>
  <si>
    <t>bk0862</t>
  </si>
  <si>
    <t>超级真菌</t>
  </si>
  <si>
    <t>bk0864</t>
  </si>
  <si>
    <t>氢能源</t>
  </si>
  <si>
    <t>bk0865</t>
  </si>
  <si>
    <t>电子烟</t>
  </si>
  <si>
    <t>bk0866</t>
  </si>
  <si>
    <t>人造肉</t>
  </si>
  <si>
    <t>bk0867</t>
  </si>
  <si>
    <t>富时罗素</t>
  </si>
  <si>
    <t>bk0868</t>
  </si>
  <si>
    <t>gdr</t>
  </si>
  <si>
    <t>bk0870</t>
  </si>
  <si>
    <t>单抗概念</t>
  </si>
  <si>
    <t>bk0872</t>
  </si>
  <si>
    <t>青蒿素</t>
  </si>
  <si>
    <t>bk0873</t>
  </si>
  <si>
    <t>垃圾分类</t>
  </si>
  <si>
    <t>bk0875</t>
  </si>
  <si>
    <t>etc</t>
  </si>
  <si>
    <t>bk0877</t>
  </si>
  <si>
    <t>pcb</t>
  </si>
  <si>
    <t>bk0878</t>
  </si>
  <si>
    <t>分拆预期</t>
  </si>
  <si>
    <t>bk0879</t>
  </si>
  <si>
    <t>标准普尔</t>
  </si>
  <si>
    <t>bk0880</t>
  </si>
  <si>
    <t>uwb概念</t>
  </si>
  <si>
    <t>bk0881</t>
  </si>
  <si>
    <t>3d玻璃</t>
  </si>
  <si>
    <t>bk0882</t>
  </si>
  <si>
    <t>猪肉概念</t>
  </si>
  <si>
    <t>bk0883</t>
  </si>
  <si>
    <t>数字货币</t>
  </si>
  <si>
    <t>bk0884</t>
  </si>
  <si>
    <t>光刻胶</t>
  </si>
  <si>
    <t>bk0885</t>
  </si>
  <si>
    <t>vpn</t>
  </si>
  <si>
    <t>bk0886</t>
  </si>
  <si>
    <t>智慧政务</t>
  </si>
  <si>
    <t>bk0887</t>
  </si>
  <si>
    <t>鸡肉概念</t>
  </si>
  <si>
    <t>bk0888</t>
  </si>
  <si>
    <t>农业种植</t>
  </si>
  <si>
    <t>bk0889</t>
  </si>
  <si>
    <t>医疗美容</t>
  </si>
  <si>
    <t>bk0890</t>
  </si>
  <si>
    <t>mlcc</t>
  </si>
  <si>
    <t>bk0891</t>
  </si>
  <si>
    <t>国产芯片</t>
  </si>
  <si>
    <t>bk0892</t>
  </si>
  <si>
    <t>乳业</t>
  </si>
  <si>
    <t>bk0893</t>
  </si>
  <si>
    <t>无线耳机</t>
  </si>
  <si>
    <t>bk0894</t>
  </si>
  <si>
    <t>阿兹海默</t>
  </si>
  <si>
    <t>bk0895</t>
  </si>
  <si>
    <t>维生素</t>
  </si>
  <si>
    <t>bk0896</t>
  </si>
  <si>
    <t>白酒</t>
  </si>
  <si>
    <t>bk0898</t>
  </si>
  <si>
    <t>胎压监测</t>
  </si>
  <si>
    <t>bk0899</t>
  </si>
  <si>
    <t>cro</t>
  </si>
  <si>
    <t>bk0900</t>
  </si>
  <si>
    <t>新能源车</t>
  </si>
  <si>
    <t>bk0901</t>
  </si>
  <si>
    <t>3d摄像头</t>
  </si>
  <si>
    <t>bk0902</t>
  </si>
  <si>
    <t>miniled</t>
  </si>
  <si>
    <t>bk0903</t>
  </si>
  <si>
    <t>云游戏</t>
  </si>
  <si>
    <t>bk0904</t>
  </si>
  <si>
    <t>广电</t>
  </si>
  <si>
    <t>bk0905</t>
  </si>
  <si>
    <t>传感器</t>
  </si>
  <si>
    <t>bk0906</t>
  </si>
  <si>
    <t>流感</t>
  </si>
  <si>
    <t>bk0907</t>
  </si>
  <si>
    <t>转基因</t>
  </si>
  <si>
    <t>bk0908</t>
  </si>
  <si>
    <t>hit电池</t>
  </si>
  <si>
    <t>bk0909</t>
  </si>
  <si>
    <t>降解塑料</t>
  </si>
  <si>
    <t>bk0911</t>
  </si>
  <si>
    <t>口罩</t>
  </si>
  <si>
    <t>bk0912</t>
  </si>
  <si>
    <t>远程办公</t>
  </si>
  <si>
    <t>bk0913</t>
  </si>
  <si>
    <t>消毒剂</t>
  </si>
  <si>
    <t>bk0914</t>
  </si>
  <si>
    <t>医废处理</t>
  </si>
  <si>
    <t>bk0915</t>
  </si>
  <si>
    <t>wifi</t>
  </si>
  <si>
    <t>bk0916</t>
  </si>
  <si>
    <t>氮化镓</t>
  </si>
  <si>
    <t>bk0917</t>
  </si>
  <si>
    <t>半导体</t>
  </si>
  <si>
    <t>bk0918</t>
  </si>
  <si>
    <t>特高压</t>
  </si>
  <si>
    <t>bk0919</t>
  </si>
  <si>
    <t>rcs概念</t>
  </si>
  <si>
    <t>bk0920</t>
  </si>
  <si>
    <t>车联网</t>
  </si>
  <si>
    <t>bk0921</t>
  </si>
  <si>
    <t>天基互联</t>
  </si>
  <si>
    <t>bk0922</t>
  </si>
  <si>
    <t>数据中心</t>
  </si>
  <si>
    <t>bk0923</t>
  </si>
  <si>
    <t>字节概念</t>
  </si>
  <si>
    <t>bk0924</t>
  </si>
  <si>
    <t>地摊经济</t>
  </si>
  <si>
    <t>bk0925</t>
  </si>
  <si>
    <t>北交所概念</t>
  </si>
  <si>
    <t>bk0926</t>
  </si>
  <si>
    <t>湖北自贸</t>
  </si>
  <si>
    <t>bk0927</t>
  </si>
  <si>
    <t>免税概念</t>
  </si>
  <si>
    <t>bk0928</t>
  </si>
  <si>
    <t>抖音小店</t>
  </si>
  <si>
    <t>bk0932</t>
  </si>
  <si>
    <t>尾气治理</t>
  </si>
  <si>
    <t>bk0933</t>
  </si>
  <si>
    <t>退税商店</t>
  </si>
  <si>
    <t>bk0934</t>
  </si>
  <si>
    <t>蝗虫防治</t>
  </si>
  <si>
    <t>bk0935</t>
  </si>
  <si>
    <t>中芯概念</t>
  </si>
  <si>
    <t>bk0936</t>
  </si>
  <si>
    <t>长寿药</t>
  </si>
  <si>
    <t>bk0937</t>
  </si>
  <si>
    <t>蚂蚁概念</t>
  </si>
  <si>
    <t>bk0938</t>
  </si>
  <si>
    <t>代糖概念</t>
  </si>
  <si>
    <t>bk0939</t>
  </si>
  <si>
    <t>辅助生殖</t>
  </si>
  <si>
    <t>bk0940</t>
  </si>
  <si>
    <t>网红直播</t>
  </si>
  <si>
    <t>bk0941</t>
  </si>
  <si>
    <t>疫苗冷链</t>
  </si>
  <si>
    <t>bk0942</t>
  </si>
  <si>
    <t>商汤概念</t>
  </si>
  <si>
    <t>bk0943</t>
  </si>
  <si>
    <t>汽车拆解</t>
  </si>
  <si>
    <t>bk0944</t>
  </si>
  <si>
    <t>肝素概念</t>
  </si>
  <si>
    <t>bk0945</t>
  </si>
  <si>
    <t>装配建筑</t>
  </si>
  <si>
    <t>bk0946</t>
  </si>
  <si>
    <t>eda概念</t>
  </si>
  <si>
    <t>bk0947</t>
  </si>
  <si>
    <t>屏下摄像</t>
  </si>
  <si>
    <t>bk0948</t>
  </si>
  <si>
    <t>microled</t>
  </si>
  <si>
    <t>bk0949</t>
  </si>
  <si>
    <t>氦气概念</t>
  </si>
  <si>
    <t>bk0950</t>
  </si>
  <si>
    <t>草甘膦</t>
  </si>
  <si>
    <t>bk0951</t>
  </si>
  <si>
    <t>刀片电池</t>
  </si>
  <si>
    <t>bk0952</t>
  </si>
  <si>
    <t>第三代半导体</t>
  </si>
  <si>
    <t>bk0953</t>
  </si>
  <si>
    <t>鸿蒙概念</t>
  </si>
  <si>
    <t>bk0954</t>
  </si>
  <si>
    <t>盲盒经济</t>
  </si>
  <si>
    <t>bk0955</t>
  </si>
  <si>
    <t>c2m概念</t>
  </si>
  <si>
    <t>bk0956</t>
  </si>
  <si>
    <t>esim</t>
  </si>
  <si>
    <t>bk0957</t>
  </si>
  <si>
    <t>拼多多概念</t>
  </si>
  <si>
    <t>bk0958</t>
  </si>
  <si>
    <t>虚拟电厂</t>
  </si>
  <si>
    <t>bk0959</t>
  </si>
  <si>
    <t>数字阅读</t>
  </si>
  <si>
    <t>bk0960</t>
  </si>
  <si>
    <t>无线充电</t>
  </si>
  <si>
    <t>bk0961</t>
  </si>
  <si>
    <t>有机硅</t>
  </si>
  <si>
    <t>bk0963</t>
  </si>
  <si>
    <t>航天概念</t>
  </si>
  <si>
    <t>bk0964</t>
  </si>
  <si>
    <t>6g概念</t>
  </si>
  <si>
    <t>bk0965</t>
  </si>
  <si>
    <t>社区团购</t>
  </si>
  <si>
    <t>bk0966</t>
  </si>
  <si>
    <t>碳交易</t>
  </si>
  <si>
    <t>bk0967</t>
  </si>
  <si>
    <t>水产养殖</t>
  </si>
  <si>
    <t>bk0968</t>
  </si>
  <si>
    <t>固态电池</t>
  </si>
  <si>
    <t>bk0969</t>
  </si>
  <si>
    <t>汽车芯片</t>
  </si>
  <si>
    <t>2021-02-26</t>
  </si>
  <si>
    <t>bk0970</t>
  </si>
  <si>
    <t>生物识别</t>
  </si>
  <si>
    <t>bk0971</t>
  </si>
  <si>
    <t>注册制次新股</t>
  </si>
  <si>
    <t>bk0972</t>
  </si>
  <si>
    <t>快手概念</t>
  </si>
  <si>
    <t>bk0973</t>
  </si>
  <si>
    <t>注射器概念</t>
  </si>
  <si>
    <t>bk0974</t>
  </si>
  <si>
    <t>化妆品概念</t>
  </si>
  <si>
    <t>bk0975</t>
  </si>
  <si>
    <t>磁悬浮概念</t>
  </si>
  <si>
    <t>bk0976</t>
  </si>
  <si>
    <t>被动元件</t>
  </si>
  <si>
    <t>bk0977</t>
  </si>
  <si>
    <t>碳化硅</t>
  </si>
  <si>
    <t>2021-03-31</t>
  </si>
  <si>
    <t>bk0978</t>
  </si>
  <si>
    <t>光伏建筑一体化</t>
  </si>
  <si>
    <t>bk0979</t>
  </si>
  <si>
    <t>低碳冶金</t>
  </si>
  <si>
    <t>bk0980</t>
  </si>
  <si>
    <t>债转股</t>
  </si>
  <si>
    <t>bk0981</t>
  </si>
  <si>
    <t>工业气体</t>
  </si>
  <si>
    <t>bk0982</t>
  </si>
  <si>
    <t>电子车牌</t>
  </si>
  <si>
    <t>2021-04-30</t>
  </si>
  <si>
    <t>bk0983</t>
  </si>
  <si>
    <t>核污染防治</t>
  </si>
  <si>
    <t>bk0984</t>
  </si>
  <si>
    <t>华为汽车</t>
  </si>
  <si>
    <t>bk0985</t>
  </si>
  <si>
    <t>换电概念</t>
  </si>
  <si>
    <t>bk0986</t>
  </si>
  <si>
    <t>car-t细胞疗法</t>
  </si>
  <si>
    <t>2021-05-31</t>
  </si>
  <si>
    <t>bk0987</t>
  </si>
  <si>
    <t>盐湖提锂</t>
  </si>
  <si>
    <t>bk0988</t>
  </si>
  <si>
    <t>钠离子电池</t>
  </si>
  <si>
    <t>bk0989</t>
  </si>
  <si>
    <t>储能</t>
  </si>
  <si>
    <t>bk0990</t>
  </si>
  <si>
    <t>快递概念</t>
  </si>
  <si>
    <t>bk0991</t>
  </si>
  <si>
    <t>工程机械</t>
  </si>
  <si>
    <t>bk0992</t>
  </si>
  <si>
    <t>reits概念</t>
  </si>
</sst>
</file>

<file path=xl/styles.xml><?xml version="1.0" encoding="utf-8"?>
<styleSheet xmlns="http://schemas.openxmlformats.org/spreadsheetml/2006/main">
  <numFmts count="6">
    <numFmt numFmtId="176" formatCode="0_ "/>
    <numFmt numFmtId="44" formatCode="_ &quot;￥&quot;* #,##0.00_ ;_ &quot;￥&quot;* \-#,##0.00_ ;_ &quot;￥&quot;* &quot;-&quot;??_ ;_ @_ "/>
    <numFmt numFmtId="177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b/>
      <sz val="16"/>
      <color theme="0"/>
      <name val="Kaiti SC Black"/>
      <charset val="134"/>
    </font>
    <font>
      <b/>
      <sz val="16"/>
      <color theme="1"/>
      <name val="Kaiti SC Black"/>
      <charset val="134"/>
    </font>
    <font>
      <b/>
      <sz val="14"/>
      <color theme="1"/>
      <name val="Kaiti SC Black"/>
      <charset val="134"/>
    </font>
    <font>
      <sz val="35"/>
      <color theme="0"/>
      <name val="魏碑-简"/>
      <charset val="134"/>
    </font>
    <font>
      <sz val="20"/>
      <color theme="0"/>
      <name val="魏碑-简"/>
      <charset val="134"/>
    </font>
    <font>
      <b/>
      <sz val="15"/>
      <color theme="1"/>
      <name val="Kaiti SC Bold"/>
      <charset val="134"/>
    </font>
    <font>
      <b/>
      <sz val="15"/>
      <color rgb="FFFF0000"/>
      <name val="Kaiti SC Bold"/>
      <charset val="134"/>
    </font>
    <font>
      <b/>
      <sz val="15"/>
      <color theme="9" tint="-0.5"/>
      <name val="Kaiti SC Bold"/>
      <charset val="134"/>
    </font>
    <font>
      <b/>
      <sz val="15"/>
      <name val="Kaiti SC Bold"/>
      <charset val="134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C4267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5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3" fillId="33" borderId="0">
      <alignment vertical="center"/>
    </xf>
    <xf numFmtId="0" fontId="15" fillId="40" borderId="0">
      <alignment vertical="center"/>
    </xf>
    <xf numFmtId="0" fontId="13" fillId="35" borderId="0">
      <alignment vertical="center"/>
    </xf>
    <xf numFmtId="0" fontId="26" fillId="31" borderId="22">
      <alignment vertical="center"/>
    </xf>
    <xf numFmtId="0" fontId="15" fillId="39" borderId="0">
      <alignment vertical="center"/>
    </xf>
    <xf numFmtId="0" fontId="15" fillId="32" borderId="0">
      <alignment vertical="center"/>
    </xf>
    <xf numFmtId="44" fontId="0" fillId="0" borderId="0">
      <alignment vertical="center"/>
    </xf>
    <xf numFmtId="0" fontId="13" fillId="24" borderId="0">
      <alignment vertical="center"/>
    </xf>
    <xf numFmtId="9" fontId="0" fillId="0" borderId="0">
      <alignment vertical="center"/>
    </xf>
    <xf numFmtId="0" fontId="13" fillId="23" borderId="0">
      <alignment vertical="center"/>
    </xf>
    <xf numFmtId="0" fontId="13" fillId="19" borderId="0">
      <alignment vertical="center"/>
    </xf>
    <xf numFmtId="0" fontId="13" fillId="36" borderId="0">
      <alignment vertical="center"/>
    </xf>
    <xf numFmtId="0" fontId="13" fillId="29" borderId="0">
      <alignment vertical="center"/>
    </xf>
    <xf numFmtId="0" fontId="13" fillId="22" borderId="0">
      <alignment vertical="center"/>
    </xf>
    <xf numFmtId="0" fontId="22" fillId="18" borderId="22">
      <alignment vertical="center"/>
    </xf>
    <xf numFmtId="0" fontId="13" fillId="2" borderId="0">
      <alignment vertical="center"/>
    </xf>
    <xf numFmtId="0" fontId="27" fillId="38" borderId="0">
      <alignment vertical="center"/>
    </xf>
    <xf numFmtId="0" fontId="15" fillId="27" borderId="0">
      <alignment vertical="center"/>
    </xf>
    <xf numFmtId="0" fontId="24" fillId="26" borderId="0">
      <alignment vertical="center"/>
    </xf>
    <xf numFmtId="0" fontId="15" fillId="28" borderId="0">
      <alignment vertical="center"/>
    </xf>
    <xf numFmtId="0" fontId="23" fillId="0" borderId="23">
      <alignment vertical="center"/>
    </xf>
    <xf numFmtId="0" fontId="21" fillId="20" borderId="0">
      <alignment vertical="center"/>
    </xf>
    <xf numFmtId="0" fontId="25" fillId="30" borderId="24">
      <alignment vertical="center"/>
    </xf>
    <xf numFmtId="0" fontId="20" fillId="18" borderId="20">
      <alignment vertical="center"/>
    </xf>
    <xf numFmtId="0" fontId="19" fillId="0" borderId="18">
      <alignment vertical="center"/>
    </xf>
    <xf numFmtId="0" fontId="18" fillId="0" borderId="0">
      <alignment vertical="center"/>
    </xf>
    <xf numFmtId="0" fontId="15" fillId="16" borderId="0">
      <alignment vertical="center"/>
    </xf>
    <xf numFmtId="0" fontId="14" fillId="0" borderId="0">
      <alignment vertical="center"/>
    </xf>
    <xf numFmtId="42" fontId="0" fillId="0" borderId="0">
      <alignment vertical="center"/>
    </xf>
    <xf numFmtId="0" fontId="15" fillId="17" borderId="0">
      <alignment vertical="center"/>
    </xf>
    <xf numFmtId="43" fontId="0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15" borderId="0">
      <alignment vertical="center"/>
    </xf>
    <xf numFmtId="0" fontId="28" fillId="0" borderId="0">
      <alignment vertical="center"/>
    </xf>
    <xf numFmtId="0" fontId="13" fillId="14" borderId="0">
      <alignment vertical="center"/>
    </xf>
    <xf numFmtId="0" fontId="0" fillId="21" borderId="21">
      <alignment vertical="center"/>
    </xf>
    <xf numFmtId="0" fontId="15" fillId="25" borderId="0">
      <alignment vertical="center"/>
    </xf>
    <xf numFmtId="0" fontId="13" fillId="13" borderId="0">
      <alignment vertical="center"/>
    </xf>
    <xf numFmtId="0" fontId="15" fillId="12" borderId="0">
      <alignment vertical="center"/>
    </xf>
    <xf numFmtId="0" fontId="11" fillId="0" borderId="0">
      <alignment vertical="center"/>
    </xf>
    <xf numFmtId="41" fontId="0" fillId="0" borderId="0">
      <alignment vertical="center"/>
    </xf>
    <xf numFmtId="0" fontId="12" fillId="0" borderId="18">
      <alignment vertical="center"/>
    </xf>
    <xf numFmtId="0" fontId="15" fillId="34" borderId="0">
      <alignment vertical="center"/>
    </xf>
    <xf numFmtId="0" fontId="14" fillId="0" borderId="19">
      <alignment vertical="center"/>
    </xf>
    <xf numFmtId="0" fontId="13" fillId="11" borderId="0">
      <alignment vertical="center"/>
    </xf>
    <xf numFmtId="0" fontId="15" fillId="37" borderId="0">
      <alignment vertical="center"/>
    </xf>
    <xf numFmtId="0" fontId="10" fillId="0" borderId="17">
      <alignment vertical="center"/>
    </xf>
  </cellStyleXfs>
  <cellXfs count="82">
    <xf numFmtId="0" fontId="0" fillId="0" borderId="0" xfId="0" applyAlignment="1">
      <alignment vertical="center"/>
    </xf>
    <xf numFmtId="0" fontId="0" fillId="0" borderId="0" xfId="0" applyAlignment="1"/>
    <xf numFmtId="177" fontId="0" fillId="0" borderId="0" xfId="0" applyNumberFormat="1" applyAlignment="1"/>
    <xf numFmtId="0" fontId="1" fillId="2" borderId="0" xfId="0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5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22" fontId="6" fillId="8" borderId="2" xfId="0" applyNumberFormat="1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0" fillId="0" borderId="3" xfId="0" applyBorder="1" applyAlignment="1"/>
    <xf numFmtId="0" fontId="8" fillId="8" borderId="2" xfId="0" applyFont="1" applyFill="1" applyBorder="1" applyAlignment="1">
      <alignment horizontal="center" vertical="center"/>
    </xf>
    <xf numFmtId="0" fontId="0" fillId="0" borderId="4" xfId="0" applyBorder="1" applyAlignment="1"/>
    <xf numFmtId="0" fontId="6" fillId="9" borderId="2" xfId="0" applyFont="1" applyFill="1" applyBorder="1" applyAlignment="1">
      <alignment horizontal="center" vertical="center"/>
    </xf>
    <xf numFmtId="22" fontId="6" fillId="9" borderId="2" xfId="0" applyNumberFormat="1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0" fillId="10" borderId="4" xfId="0" applyFill="1" applyBorder="1" applyAlignment="1"/>
    <xf numFmtId="177" fontId="5" fillId="6" borderId="5" xfId="0" applyNumberFormat="1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176" fontId="6" fillId="8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176" fontId="6" fillId="9" borderId="2" xfId="0" applyNumberFormat="1" applyFont="1" applyFill="1" applyBorder="1" applyAlignment="1">
      <alignment horizontal="center" vertical="center"/>
    </xf>
    <xf numFmtId="0" fontId="0" fillId="0" borderId="6" xfId="0" applyBorder="1" applyAlignment="1"/>
    <xf numFmtId="0" fontId="5" fillId="7" borderId="7" xfId="0" applyFont="1" applyFill="1" applyBorder="1" applyAlignment="1">
      <alignment horizontal="center" vertical="center"/>
    </xf>
    <xf numFmtId="176" fontId="6" fillId="5" borderId="5" xfId="0" applyNumberFormat="1" applyFont="1" applyFill="1" applyBorder="1" applyAlignment="1">
      <alignment horizontal="center" vertical="center"/>
    </xf>
    <xf numFmtId="0" fontId="0" fillId="0" borderId="8" xfId="0" applyBorder="1" applyAlignment="1"/>
    <xf numFmtId="0" fontId="0" fillId="0" borderId="9" xfId="0" applyBorder="1" applyAlignment="1"/>
    <xf numFmtId="0" fontId="0" fillId="0" borderId="7" xfId="0" applyBorder="1" applyAlignment="1"/>
    <xf numFmtId="0" fontId="0" fillId="0" borderId="10" xfId="0" applyBorder="1" applyAlignment="1"/>
    <xf numFmtId="176" fontId="7" fillId="8" borderId="2" xfId="0" applyNumberFormat="1" applyFont="1" applyFill="1" applyBorder="1" applyAlignment="1">
      <alignment horizontal="center" vertical="center"/>
    </xf>
    <xf numFmtId="177" fontId="6" fillId="8" borderId="2" xfId="0" applyNumberFormat="1" applyFont="1" applyFill="1" applyBorder="1" applyAlignment="1">
      <alignment horizontal="center" vertical="center"/>
    </xf>
    <xf numFmtId="177" fontId="6" fillId="8" borderId="5" xfId="0" applyNumberFormat="1" applyFont="1" applyFill="1" applyBorder="1" applyAlignment="1">
      <alignment horizontal="center" vertical="center"/>
    </xf>
    <xf numFmtId="176" fontId="6" fillId="0" borderId="2" xfId="0" applyNumberFormat="1" applyFont="1" applyBorder="1" applyAlignment="1">
      <alignment vertical="center"/>
    </xf>
    <xf numFmtId="177" fontId="6" fillId="0" borderId="2" xfId="0" applyNumberFormat="1" applyFont="1" applyBorder="1" applyAlignment="1">
      <alignment vertical="center"/>
    </xf>
    <xf numFmtId="177" fontId="6" fillId="0" borderId="5" xfId="0" applyNumberFormat="1" applyFont="1" applyBorder="1" applyAlignment="1">
      <alignment vertical="center"/>
    </xf>
    <xf numFmtId="176" fontId="7" fillId="9" borderId="2" xfId="0" applyNumberFormat="1" applyFont="1" applyFill="1" applyBorder="1" applyAlignment="1">
      <alignment horizontal="center" vertical="center"/>
    </xf>
    <xf numFmtId="177" fontId="6" fillId="9" borderId="2" xfId="0" applyNumberFormat="1" applyFont="1" applyFill="1" applyBorder="1" applyAlignment="1">
      <alignment horizontal="center" vertical="center"/>
    </xf>
    <xf numFmtId="177" fontId="6" fillId="9" borderId="5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177" fontId="6" fillId="5" borderId="5" xfId="0" applyNumberFormat="1" applyFont="1" applyFill="1" applyBorder="1" applyAlignment="1">
      <alignment vertical="center"/>
    </xf>
    <xf numFmtId="176" fontId="6" fillId="9" borderId="2" xfId="0" applyNumberFormat="1" applyFont="1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177" fontId="6" fillId="9" borderId="5" xfId="0" applyNumberFormat="1" applyFont="1" applyFill="1" applyBorder="1" applyAlignment="1">
      <alignment vertical="center"/>
    </xf>
    <xf numFmtId="0" fontId="5" fillId="8" borderId="2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0" fillId="0" borderId="11" xfId="0" applyBorder="1" applyAlignment="1"/>
    <xf numFmtId="0" fontId="6" fillId="9" borderId="5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5" fillId="8" borderId="6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6" fillId="9" borderId="15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5" fillId="8" borderId="14" xfId="0" applyFont="1" applyFill="1" applyBorder="1" applyAlignment="1">
      <alignment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0" fillId="0" borderId="16" xfId="0" applyBorder="1" applyAlignment="1"/>
    <xf numFmtId="0" fontId="6" fillId="9" borderId="14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 wrapText="1"/>
    </xf>
    <xf numFmtId="0" fontId="2" fillId="3" borderId="0" xfId="0" applyFont="1" applyFill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42"/>
  <sheetViews>
    <sheetView tabSelected="1" zoomScale="90" zoomScaleNormal="90" topLeftCell="J3" workbookViewId="0">
      <selection activeCell="T22" sqref="T22"/>
    </sheetView>
  </sheetViews>
  <sheetFormatPr defaultColWidth="9" defaultRowHeight="16.8"/>
  <cols>
    <col min="1" max="6" width="20.6923076923077" style="1" customWidth="1"/>
    <col min="7" max="7" width="15.6923076923077" style="1" customWidth="1"/>
    <col min="8" max="8" width="20.6923076923077" style="1" customWidth="1"/>
    <col min="9" max="12" width="15.6923076923077" style="1" customWidth="1"/>
    <col min="13" max="17" width="10.6923076923077" style="1" customWidth="1"/>
    <col min="18" max="21" width="25.6923076923077" style="1" customWidth="1"/>
    <col min="22" max="22" width="35.6923076923077" style="1" customWidth="1"/>
  </cols>
  <sheetData>
    <row r="1" ht="50" customHeight="1" spans="1:1">
      <c r="A1" s="14" t="s">
        <v>0</v>
      </c>
    </row>
    <row r="2" ht="33" customHeight="1" spans="1:22">
      <c r="A2" s="15" t="s">
        <v>1</v>
      </c>
      <c r="B2" s="15">
        <v>551200</v>
      </c>
      <c r="C2" s="15" t="s">
        <v>2</v>
      </c>
      <c r="D2" s="15">
        <f>SUM(G4:G1004)+B2+SUM(I4:I1004)</f>
        <v>559135.2</v>
      </c>
      <c r="E2" s="15" t="s">
        <v>3</v>
      </c>
      <c r="F2" s="15">
        <f>D2-B2</f>
        <v>7935.19999999995</v>
      </c>
      <c r="G2" s="15" t="s">
        <v>4</v>
      </c>
      <c r="H2" s="28">
        <f>100*F2/B2</f>
        <v>1.43962264150943</v>
      </c>
      <c r="I2" s="33"/>
      <c r="J2" s="33"/>
      <c r="K2" s="33"/>
      <c r="L2" s="33"/>
      <c r="M2" s="55"/>
      <c r="N2" s="56">
        <v>12</v>
      </c>
      <c r="O2" s="56">
        <v>1</v>
      </c>
      <c r="P2" s="56">
        <v>12</v>
      </c>
      <c r="Q2" s="56">
        <v>1</v>
      </c>
      <c r="R2" s="69"/>
      <c r="S2" s="69"/>
      <c r="T2" s="69"/>
      <c r="U2" s="69"/>
      <c r="V2" s="76"/>
    </row>
    <row r="3" ht="25" customHeight="1" spans="1:22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29" t="s">
        <v>12</v>
      </c>
      <c r="I3" s="29" t="s">
        <v>13</v>
      </c>
      <c r="J3" s="29" t="s">
        <v>14</v>
      </c>
      <c r="K3" s="34" t="s">
        <v>15</v>
      </c>
      <c r="L3" s="34" t="s">
        <v>16</v>
      </c>
      <c r="M3" s="57"/>
      <c r="N3" s="29" t="s">
        <v>17</v>
      </c>
      <c r="O3" s="58"/>
      <c r="P3" s="29" t="s">
        <v>18</v>
      </c>
      <c r="Q3" s="58"/>
      <c r="R3" s="34" t="s">
        <v>19</v>
      </c>
      <c r="S3" s="39"/>
      <c r="T3" s="70" t="s">
        <v>20</v>
      </c>
      <c r="U3" s="58"/>
      <c r="V3" s="29" t="s">
        <v>21</v>
      </c>
    </row>
    <row r="4" ht="25" customHeight="1" spans="1:22">
      <c r="A4" s="17">
        <v>601318</v>
      </c>
      <c r="B4" s="17" t="s">
        <v>22</v>
      </c>
      <c r="C4" s="18">
        <v>44483.0636574074</v>
      </c>
      <c r="D4" s="19" t="s">
        <v>23</v>
      </c>
      <c r="E4" s="17">
        <v>51.37</v>
      </c>
      <c r="F4" s="17">
        <v>20</v>
      </c>
      <c r="G4" s="17">
        <f>F4*E4*100*-1</f>
        <v>-102740</v>
      </c>
      <c r="H4" s="30">
        <f>ABS(G4/B2*100)</f>
        <v>18.6393323657475</v>
      </c>
      <c r="I4" s="17">
        <v>-15.4</v>
      </c>
      <c r="J4" s="35"/>
      <c r="K4" s="36"/>
      <c r="L4" s="36"/>
      <c r="N4" s="23">
        <v>-40.89</v>
      </c>
      <c r="O4" s="23">
        <v>0.74</v>
      </c>
      <c r="P4" s="23">
        <v>359</v>
      </c>
      <c r="Q4" s="23">
        <v>308</v>
      </c>
      <c r="R4" s="60" t="s">
        <v>24</v>
      </c>
      <c r="S4" s="71"/>
      <c r="T4" s="23" t="s">
        <v>25</v>
      </c>
      <c r="U4" s="71"/>
      <c r="V4" s="77" t="s">
        <v>26</v>
      </c>
    </row>
    <row r="5" ht="25" customHeight="1" spans="1:22">
      <c r="A5" s="20"/>
      <c r="B5" s="20"/>
      <c r="C5" s="18">
        <v>44484.1087962963</v>
      </c>
      <c r="D5" s="19" t="s">
        <v>27</v>
      </c>
      <c r="E5" s="17">
        <v>50.73</v>
      </c>
      <c r="F5" s="17">
        <v>10</v>
      </c>
      <c r="G5" s="17">
        <f>F5*E5*100*-1</f>
        <v>-50730</v>
      </c>
      <c r="H5" s="30">
        <f>ABS(SUM(G4:G5)/B2*100)</f>
        <v>27.8428882438316</v>
      </c>
      <c r="I5" s="17">
        <v>-10</v>
      </c>
      <c r="J5" s="37"/>
      <c r="N5" s="20"/>
      <c r="O5" s="20"/>
      <c r="P5" s="20"/>
      <c r="Q5" s="20"/>
      <c r="R5" s="38"/>
      <c r="S5" s="58"/>
      <c r="T5" s="38"/>
      <c r="U5" s="58"/>
      <c r="V5" s="20"/>
    </row>
    <row r="6" ht="25" customHeight="1" spans="1:22">
      <c r="A6" s="20"/>
      <c r="B6" s="20"/>
      <c r="C6" s="18">
        <v>44487.4039351852</v>
      </c>
      <c r="D6" s="19" t="s">
        <v>27</v>
      </c>
      <c r="E6" s="17">
        <v>50.32</v>
      </c>
      <c r="F6" s="17">
        <v>10</v>
      </c>
      <c r="G6" s="17">
        <f>F6*E6*100*-1</f>
        <v>-50320</v>
      </c>
      <c r="H6" s="30">
        <f>ABS(SUM(G4:G6)/B2*100)</f>
        <v>36.97206095791</v>
      </c>
      <c r="I6" s="17">
        <v>-10</v>
      </c>
      <c r="J6" s="37"/>
      <c r="N6" s="20"/>
      <c r="O6" s="20"/>
      <c r="P6" s="20"/>
      <c r="Q6" s="20"/>
      <c r="R6" s="23" t="s">
        <v>28</v>
      </c>
      <c r="S6" s="72"/>
      <c r="T6" s="23" t="s">
        <v>29</v>
      </c>
      <c r="U6" s="71"/>
      <c r="V6" s="20"/>
    </row>
    <row r="7" ht="25" customHeight="1" spans="1:22">
      <c r="A7" s="20"/>
      <c r="B7" s="20"/>
      <c r="C7" s="18">
        <v>44491.4094907407</v>
      </c>
      <c r="D7" s="17" t="s">
        <v>30</v>
      </c>
      <c r="E7" s="17">
        <v>0.88</v>
      </c>
      <c r="F7" s="17">
        <v>40</v>
      </c>
      <c r="G7" s="17">
        <f>F7*E7*100</f>
        <v>3520</v>
      </c>
      <c r="H7" s="31"/>
      <c r="I7" s="17">
        <v>-70</v>
      </c>
      <c r="J7" s="37"/>
      <c r="N7" s="20"/>
      <c r="O7" s="20"/>
      <c r="P7" s="20"/>
      <c r="Q7" s="20"/>
      <c r="R7" s="23" t="s">
        <v>31</v>
      </c>
      <c r="S7" s="71"/>
      <c r="T7" s="38"/>
      <c r="U7" s="58"/>
      <c r="V7" s="22"/>
    </row>
    <row r="8" ht="25" customHeight="1" spans="1:22">
      <c r="A8" s="20"/>
      <c r="B8" s="20"/>
      <c r="C8" s="18">
        <v>44497.4114583333</v>
      </c>
      <c r="D8" s="21" t="s">
        <v>32</v>
      </c>
      <c r="E8" s="17">
        <v>51.11</v>
      </c>
      <c r="F8" s="17">
        <v>10</v>
      </c>
      <c r="G8" s="17">
        <f>F8*E8*100</f>
        <v>51110</v>
      </c>
      <c r="H8" s="20"/>
      <c r="I8" s="17">
        <v>-61</v>
      </c>
      <c r="J8" s="37"/>
      <c r="N8" s="20"/>
      <c r="O8" s="20"/>
      <c r="P8" s="20"/>
      <c r="Q8" s="20"/>
      <c r="R8" s="38"/>
      <c r="S8" s="58"/>
      <c r="T8" s="23" t="s">
        <v>33</v>
      </c>
      <c r="U8" s="71"/>
      <c r="V8" s="77" t="s">
        <v>34</v>
      </c>
    </row>
    <row r="9" ht="25" customHeight="1" spans="1:22">
      <c r="A9" s="20"/>
      <c r="B9" s="20"/>
      <c r="C9" s="18">
        <v>44497.0777777778</v>
      </c>
      <c r="D9" s="21" t="s">
        <v>32</v>
      </c>
      <c r="E9" s="17">
        <v>51.22</v>
      </c>
      <c r="F9" s="17">
        <v>10</v>
      </c>
      <c r="G9" s="17">
        <f>F9*E9*100</f>
        <v>51220</v>
      </c>
      <c r="H9" s="20"/>
      <c r="I9" s="17">
        <v>-61</v>
      </c>
      <c r="J9" s="38"/>
      <c r="K9" s="39"/>
      <c r="L9" s="39"/>
      <c r="N9" s="20"/>
      <c r="O9" s="20"/>
      <c r="P9" s="20"/>
      <c r="Q9" s="20"/>
      <c r="R9" s="23" t="s">
        <v>35</v>
      </c>
      <c r="S9" s="71"/>
      <c r="T9" s="37"/>
      <c r="U9" s="78"/>
      <c r="V9" s="20"/>
    </row>
    <row r="10" ht="25" customHeight="1" spans="1:22">
      <c r="A10" s="22"/>
      <c r="B10" s="22"/>
      <c r="C10" s="18">
        <v>44498.4114583333</v>
      </c>
      <c r="D10" s="21" t="s">
        <v>36</v>
      </c>
      <c r="E10" s="17">
        <v>49.94</v>
      </c>
      <c r="F10" s="17">
        <v>20</v>
      </c>
      <c r="G10" s="17">
        <f>F10*E10*100</f>
        <v>99880</v>
      </c>
      <c r="H10" s="22"/>
      <c r="I10" s="17">
        <v>-115</v>
      </c>
      <c r="J10" s="40">
        <f>SUM(G4:G10,I4:I10)</f>
        <v>1597.60000000003</v>
      </c>
      <c r="K10" s="41">
        <f>-(J10*100/SUM(G4:G6))</f>
        <v>0.783944256342328</v>
      </c>
      <c r="L10" s="42">
        <f>100*J10/B2</f>
        <v>0.28984034833092</v>
      </c>
      <c r="N10" s="22"/>
      <c r="O10" s="22"/>
      <c r="P10" s="22"/>
      <c r="Q10" s="22"/>
      <c r="R10" s="38"/>
      <c r="S10" s="58"/>
      <c r="T10" s="38"/>
      <c r="U10" s="58"/>
      <c r="V10" s="22"/>
    </row>
    <row r="11" ht="25" customHeight="1" spans="1:22">
      <c r="A11" s="23">
        <v>512400</v>
      </c>
      <c r="B11" s="23" t="s">
        <v>37</v>
      </c>
      <c r="C11" s="24">
        <v>44496.4094907407</v>
      </c>
      <c r="D11" s="25" t="s">
        <v>23</v>
      </c>
      <c r="E11" s="23">
        <v>1.22</v>
      </c>
      <c r="F11" s="23">
        <v>1100</v>
      </c>
      <c r="G11" s="23">
        <f>F11*E11*100*-1</f>
        <v>-134200</v>
      </c>
      <c r="H11" s="30">
        <f>ABS(G11/B2*100)</f>
        <v>24.3468795355588</v>
      </c>
      <c r="I11" s="23">
        <v>-13</v>
      </c>
      <c r="J11" s="43"/>
      <c r="K11" s="44"/>
      <c r="L11" s="45"/>
      <c r="N11" s="59">
        <v>-6.68</v>
      </c>
      <c r="O11" s="60">
        <v>-1.66</v>
      </c>
      <c r="P11" s="23">
        <v>356</v>
      </c>
      <c r="Q11" s="23">
        <v>312</v>
      </c>
      <c r="R11" s="23" t="s">
        <v>38</v>
      </c>
      <c r="S11" s="72"/>
      <c r="T11" s="23" t="s">
        <v>39</v>
      </c>
      <c r="U11" s="72"/>
      <c r="V11" s="79" t="s">
        <v>40</v>
      </c>
    </row>
    <row r="12" ht="25" customHeight="1" spans="1:22">
      <c r="A12" s="22"/>
      <c r="B12" s="22"/>
      <c r="C12" s="24">
        <v>44501.4114583333</v>
      </c>
      <c r="D12" s="26" t="s">
        <v>36</v>
      </c>
      <c r="E12" s="23">
        <v>1.24</v>
      </c>
      <c r="F12" s="23">
        <v>1100</v>
      </c>
      <c r="G12" s="23">
        <f>F12*E12*100</f>
        <v>136400</v>
      </c>
      <c r="H12" s="31"/>
      <c r="I12" s="23">
        <v>-12</v>
      </c>
      <c r="J12" s="46">
        <f>SUM(I12,I11,G11,G12)</f>
        <v>2175</v>
      </c>
      <c r="K12" s="47">
        <f>-(J12*100/G11)</f>
        <v>1.62071535022355</v>
      </c>
      <c r="L12" s="48">
        <f>100*J12/B2</f>
        <v>0.394593613933237</v>
      </c>
      <c r="N12" s="38"/>
      <c r="O12" s="22"/>
      <c r="P12" s="22"/>
      <c r="Q12" s="22"/>
      <c r="R12" s="23" t="s">
        <v>41</v>
      </c>
      <c r="S12" s="72"/>
      <c r="T12" s="23" t="s">
        <v>42</v>
      </c>
      <c r="U12" s="72"/>
      <c r="V12" s="58"/>
    </row>
    <row r="13" ht="25" customHeight="1" spans="1:22">
      <c r="A13" s="23">
        <v>512400</v>
      </c>
      <c r="B13" s="23" t="s">
        <v>43</v>
      </c>
      <c r="C13" s="24">
        <v>44503.4094907407</v>
      </c>
      <c r="D13" s="25" t="s">
        <v>23</v>
      </c>
      <c r="E13" s="23">
        <v>1.329</v>
      </c>
      <c r="F13" s="23">
        <v>750</v>
      </c>
      <c r="G13" s="23">
        <f t="shared" ref="G13:G17" si="0">F13*E13*100*-1</f>
        <v>-99675</v>
      </c>
      <c r="H13" s="30">
        <f>ABS(G13/B2*100)</f>
        <v>18.0832728592163</v>
      </c>
      <c r="I13" s="23">
        <v>-10</v>
      </c>
      <c r="J13" s="43"/>
      <c r="K13" s="44"/>
      <c r="L13" s="45"/>
      <c r="N13" s="59">
        <v>30.69</v>
      </c>
      <c r="O13" s="60">
        <v>-3.45</v>
      </c>
      <c r="P13" s="23">
        <v>33</v>
      </c>
      <c r="Q13" s="23">
        <v>325</v>
      </c>
      <c r="R13" s="23" t="s">
        <v>44</v>
      </c>
      <c r="S13" s="72"/>
      <c r="T13" s="23" t="s">
        <v>45</v>
      </c>
      <c r="U13" s="23" t="s">
        <v>46</v>
      </c>
      <c r="V13" s="77" t="s">
        <v>47</v>
      </c>
    </row>
    <row r="14" ht="25" customHeight="1" spans="1:22">
      <c r="A14" s="22"/>
      <c r="B14" s="22"/>
      <c r="C14" s="24">
        <v>44504.4114583333</v>
      </c>
      <c r="D14" s="26" t="s">
        <v>36</v>
      </c>
      <c r="E14" s="23">
        <v>1.338</v>
      </c>
      <c r="F14" s="23">
        <v>750</v>
      </c>
      <c r="G14" s="23">
        <f t="shared" ref="G14:G18" si="1">F14*E14*100</f>
        <v>100350</v>
      </c>
      <c r="H14" s="31"/>
      <c r="I14" s="23">
        <v>-10</v>
      </c>
      <c r="J14" s="46">
        <f t="shared" ref="J14:J18" si="2">SUM(I14,I13,G13,G14)</f>
        <v>655.000000000015</v>
      </c>
      <c r="K14" s="47">
        <f>-(J14*100/G13)</f>
        <v>0.657135690995751</v>
      </c>
      <c r="L14" s="48">
        <f>100*J14/B2</f>
        <v>0.118831640058058</v>
      </c>
      <c r="N14" s="38"/>
      <c r="O14" s="22"/>
      <c r="P14" s="22"/>
      <c r="Q14" s="22"/>
      <c r="R14" s="23" t="s">
        <v>48</v>
      </c>
      <c r="S14" s="23" t="s">
        <v>49</v>
      </c>
      <c r="T14" s="22"/>
      <c r="U14" s="22"/>
      <c r="V14" s="22"/>
    </row>
    <row r="15" ht="25" customHeight="1" spans="1:22">
      <c r="A15" s="17">
        <v>603195</v>
      </c>
      <c r="B15" s="17" t="s">
        <v>50</v>
      </c>
      <c r="C15" s="18">
        <v>44503.5520833333</v>
      </c>
      <c r="D15" s="19" t="s">
        <v>23</v>
      </c>
      <c r="E15" s="17">
        <v>155.71</v>
      </c>
      <c r="F15" s="17">
        <v>10</v>
      </c>
      <c r="G15" s="17">
        <f t="shared" si="0"/>
        <v>-155710</v>
      </c>
      <c r="H15" s="30">
        <f>ABS(G15/B2*100)</f>
        <v>28.2492743105951</v>
      </c>
      <c r="I15" s="17">
        <v>-23.4</v>
      </c>
      <c r="J15" s="49"/>
      <c r="K15" s="50"/>
      <c r="L15" s="51"/>
      <c r="N15" s="61">
        <v>-22.39</v>
      </c>
      <c r="O15" s="23">
        <v>1.42</v>
      </c>
      <c r="P15" s="23">
        <v>225</v>
      </c>
      <c r="Q15" s="23">
        <v>132</v>
      </c>
      <c r="R15" s="23" t="s">
        <v>51</v>
      </c>
      <c r="S15" s="72"/>
      <c r="T15" s="23" t="s">
        <v>52</v>
      </c>
      <c r="U15" s="71"/>
      <c r="V15" s="80" t="s">
        <v>40</v>
      </c>
    </row>
    <row r="16" ht="25" customHeight="1" spans="1:22">
      <c r="A16" s="22"/>
      <c r="B16" s="22"/>
      <c r="C16" s="18">
        <v>44505.5665509259</v>
      </c>
      <c r="D16" s="21" t="s">
        <v>36</v>
      </c>
      <c r="E16" s="17">
        <v>159.95</v>
      </c>
      <c r="F16" s="17">
        <v>10</v>
      </c>
      <c r="G16" s="17">
        <f t="shared" si="1"/>
        <v>159950</v>
      </c>
      <c r="H16" s="31"/>
      <c r="I16" s="17">
        <v>-184</v>
      </c>
      <c r="J16" s="40">
        <f t="shared" si="2"/>
        <v>4032.60000000001</v>
      </c>
      <c r="K16" s="41">
        <f>-(J16*100/G15)</f>
        <v>2.58981439856143</v>
      </c>
      <c r="L16" s="42">
        <f>100*J16/B2</f>
        <v>0.731603773584907</v>
      </c>
      <c r="N16" s="38"/>
      <c r="O16" s="22"/>
      <c r="P16" s="22"/>
      <c r="Q16" s="22"/>
      <c r="R16" s="23" t="s">
        <v>53</v>
      </c>
      <c r="S16" s="72"/>
      <c r="T16" s="38"/>
      <c r="U16" s="58"/>
      <c r="V16" s="22"/>
    </row>
    <row r="17" ht="25" customHeight="1" spans="1:22">
      <c r="A17" s="23">
        <v>601360</v>
      </c>
      <c r="B17" s="23" t="s">
        <v>54</v>
      </c>
      <c r="C17" s="24">
        <v>44509.5520833333</v>
      </c>
      <c r="D17" s="25" t="s">
        <v>23</v>
      </c>
      <c r="E17" s="23">
        <v>12.47</v>
      </c>
      <c r="F17" s="23">
        <v>80</v>
      </c>
      <c r="G17" s="23">
        <f t="shared" si="0"/>
        <v>-99760</v>
      </c>
      <c r="H17" s="32">
        <f>ABS(G17/B2*100)</f>
        <v>18.0986937590711</v>
      </c>
      <c r="I17" s="23">
        <v>-15</v>
      </c>
      <c r="J17" s="52"/>
      <c r="K17" s="53"/>
      <c r="L17" s="54"/>
      <c r="N17" s="62">
        <v>-21</v>
      </c>
      <c r="O17" s="62">
        <v>3</v>
      </c>
      <c r="P17" s="63">
        <v>261</v>
      </c>
      <c r="Q17" s="63">
        <v>65</v>
      </c>
      <c r="R17" s="73" t="s">
        <v>55</v>
      </c>
      <c r="S17" s="63"/>
      <c r="T17" s="73" t="s">
        <v>56</v>
      </c>
      <c r="U17" s="63"/>
      <c r="V17" s="81" t="s">
        <v>57</v>
      </c>
    </row>
    <row r="18" ht="25" customHeight="1" spans="1:22">
      <c r="A18" s="27"/>
      <c r="B18" s="27"/>
      <c r="C18" s="24">
        <v>44510.4114583333</v>
      </c>
      <c r="D18" s="26" t="s">
        <v>36</v>
      </c>
      <c r="E18" s="23">
        <v>12.42</v>
      </c>
      <c r="F18" s="23">
        <v>80</v>
      </c>
      <c r="G18" s="23">
        <f t="shared" si="1"/>
        <v>99360</v>
      </c>
      <c r="H18" s="32"/>
      <c r="I18" s="23">
        <v>-110</v>
      </c>
      <c r="J18" s="46">
        <f t="shared" si="2"/>
        <v>-525</v>
      </c>
      <c r="K18" s="47">
        <f>-(J18*100/G17)</f>
        <v>-0.52626303127506</v>
      </c>
      <c r="L18" s="48">
        <f>100*J18/B2</f>
        <v>-0.0952467343976778</v>
      </c>
      <c r="N18" s="64"/>
      <c r="O18" s="64"/>
      <c r="P18" s="65"/>
      <c r="Q18" s="65"/>
      <c r="R18" s="74"/>
      <c r="S18" s="65"/>
      <c r="T18" s="74"/>
      <c r="U18" s="65"/>
      <c r="V18" s="65"/>
    </row>
    <row r="19" ht="25" customHeight="1" spans="1:22">
      <c r="A19"/>
      <c r="B19"/>
      <c r="C19"/>
      <c r="D19"/>
      <c r="E19"/>
      <c r="F19"/>
      <c r="G19"/>
      <c r="H19"/>
      <c r="I19"/>
      <c r="J19"/>
      <c r="K19"/>
      <c r="L19"/>
      <c r="N19" s="66"/>
      <c r="O19" s="66"/>
      <c r="P19" s="67"/>
      <c r="Q19" s="75"/>
      <c r="R19" s="75"/>
      <c r="S19" s="75"/>
      <c r="T19" s="75"/>
      <c r="U19" s="75"/>
      <c r="V19" s="75"/>
    </row>
    <row r="20" ht="25" customHeight="1" spans="1:22">
      <c r="A20"/>
      <c r="B20"/>
      <c r="C20"/>
      <c r="D20"/>
      <c r="E20"/>
      <c r="F20"/>
      <c r="G20"/>
      <c r="H20"/>
      <c r="I20"/>
      <c r="J20"/>
      <c r="K20"/>
      <c r="L20"/>
      <c r="N20" s="66"/>
      <c r="O20" s="66"/>
      <c r="P20" s="68"/>
      <c r="Q20" s="68"/>
      <c r="R20" s="66"/>
      <c r="S20" s="66"/>
      <c r="T20" s="66"/>
      <c r="U20" s="66"/>
      <c r="V20" s="68"/>
    </row>
    <row r="21" ht="25" customHeight="1" spans="1:22">
      <c r="A21"/>
      <c r="B21"/>
      <c r="C21"/>
      <c r="D21"/>
      <c r="E21"/>
      <c r="F21"/>
      <c r="G21"/>
      <c r="H21"/>
      <c r="I21"/>
      <c r="J21"/>
      <c r="K21"/>
      <c r="L21"/>
      <c r="N21" s="66"/>
      <c r="O21" s="66"/>
      <c r="P21" s="68"/>
      <c r="Q21" s="68"/>
      <c r="R21" s="66"/>
      <c r="S21" s="66"/>
      <c r="T21" s="66"/>
      <c r="U21" s="66"/>
      <c r="V21" s="68"/>
    </row>
    <row r="22" ht="25" customHeight="1" spans="1:22">
      <c r="A22"/>
      <c r="B22"/>
      <c r="C22"/>
      <c r="D22"/>
      <c r="E22"/>
      <c r="F22"/>
      <c r="G22"/>
      <c r="H22"/>
      <c r="I22"/>
      <c r="J22"/>
      <c r="K22"/>
      <c r="L22"/>
      <c r="N22" s="66"/>
      <c r="O22" s="66"/>
      <c r="P22" s="67"/>
      <c r="Q22" s="75"/>
      <c r="R22" s="75"/>
      <c r="S22" s="75"/>
      <c r="T22" s="75"/>
      <c r="U22" s="75"/>
      <c r="V22" s="75"/>
    </row>
    <row r="23" spans="1:12">
      <c r="A23"/>
      <c r="B23"/>
      <c r="C23"/>
      <c r="D23"/>
      <c r="E23"/>
      <c r="F23"/>
      <c r="G23"/>
      <c r="H23"/>
      <c r="I23"/>
      <c r="J23"/>
      <c r="K23"/>
      <c r="L23"/>
    </row>
    <row r="24" spans="1:12">
      <c r="A24"/>
      <c r="B24"/>
      <c r="C24"/>
      <c r="D24"/>
      <c r="E24"/>
      <c r="F24"/>
      <c r="G24"/>
      <c r="H24"/>
      <c r="I24"/>
      <c r="J24"/>
      <c r="K24"/>
      <c r="L24"/>
    </row>
    <row r="25" spans="1:12">
      <c r="A25"/>
      <c r="B25"/>
      <c r="C25"/>
      <c r="D25"/>
      <c r="E25"/>
      <c r="F25"/>
      <c r="G25"/>
      <c r="H25"/>
      <c r="I25"/>
      <c r="J25"/>
      <c r="K25"/>
      <c r="L25"/>
    </row>
    <row r="26" spans="1:12">
      <c r="A26"/>
      <c r="B26"/>
      <c r="C26"/>
      <c r="D26"/>
      <c r="E26"/>
      <c r="F26"/>
      <c r="G26"/>
      <c r="H26"/>
      <c r="I26"/>
      <c r="J26"/>
      <c r="K26"/>
      <c r="L26"/>
    </row>
    <row r="27" spans="1:12">
      <c r="A27"/>
      <c r="B27"/>
      <c r="C27"/>
      <c r="D27"/>
      <c r="E27"/>
      <c r="F27"/>
      <c r="G27"/>
      <c r="H27"/>
      <c r="I27"/>
      <c r="J27"/>
      <c r="K27"/>
      <c r="L27"/>
    </row>
    <row r="28" spans="1:12">
      <c r="A28"/>
      <c r="B28"/>
      <c r="C28"/>
      <c r="D28"/>
      <c r="E28"/>
      <c r="F28"/>
      <c r="G28"/>
      <c r="H28"/>
      <c r="I28"/>
      <c r="J28"/>
      <c r="K28"/>
      <c r="L28"/>
    </row>
    <row r="29" spans="1:12">
      <c r="A29"/>
      <c r="B29"/>
      <c r="C29"/>
      <c r="D29"/>
      <c r="E29"/>
      <c r="F29"/>
      <c r="G29"/>
      <c r="H29"/>
      <c r="I29"/>
      <c r="J29"/>
      <c r="K29"/>
      <c r="L29"/>
    </row>
    <row r="30" spans="4:8">
      <c r="D30"/>
      <c r="E30"/>
      <c r="F30"/>
      <c r="G30"/>
      <c r="H30"/>
    </row>
    <row r="31" spans="4:8">
      <c r="D31"/>
      <c r="E31"/>
      <c r="F31"/>
      <c r="G31"/>
      <c r="H31"/>
    </row>
    <row r="32" spans="4:8">
      <c r="D32"/>
      <c r="E32"/>
      <c r="F32"/>
      <c r="G32"/>
      <c r="H32"/>
    </row>
    <row r="33" spans="4:8">
      <c r="D33"/>
      <c r="E33"/>
      <c r="F33"/>
      <c r="G33"/>
      <c r="H33"/>
    </row>
    <row r="34" spans="4:8">
      <c r="D34"/>
      <c r="E34"/>
      <c r="F34"/>
      <c r="G34"/>
      <c r="H34"/>
    </row>
    <row r="35" spans="4:8">
      <c r="D35"/>
      <c r="E35"/>
      <c r="F35"/>
      <c r="G35"/>
      <c r="H35"/>
    </row>
  </sheetData>
  <mergeCells count="64">
    <mergeCell ref="A1:V1"/>
    <mergeCell ref="H2:L2"/>
    <mergeCell ref="N3:O3"/>
    <mergeCell ref="P3:Q3"/>
    <mergeCell ref="R3:S3"/>
    <mergeCell ref="T3:U3"/>
    <mergeCell ref="R6:S6"/>
    <mergeCell ref="R11:S11"/>
    <mergeCell ref="T11:U11"/>
    <mergeCell ref="R12:S12"/>
    <mergeCell ref="T12:U12"/>
    <mergeCell ref="R13:S13"/>
    <mergeCell ref="R15:S15"/>
    <mergeCell ref="R16:S16"/>
    <mergeCell ref="A4:A10"/>
    <mergeCell ref="A11:A12"/>
    <mergeCell ref="A13:A14"/>
    <mergeCell ref="A15:A16"/>
    <mergeCell ref="A17:A18"/>
    <mergeCell ref="B4:B10"/>
    <mergeCell ref="B11:B12"/>
    <mergeCell ref="B13:B14"/>
    <mergeCell ref="B15:B16"/>
    <mergeCell ref="B17:B18"/>
    <mergeCell ref="H7:H10"/>
    <mergeCell ref="M3:M42"/>
    <mergeCell ref="N4:N10"/>
    <mergeCell ref="N11:N12"/>
    <mergeCell ref="N13:N14"/>
    <mergeCell ref="N15:N16"/>
    <mergeCell ref="N17:N18"/>
    <mergeCell ref="O4:O10"/>
    <mergeCell ref="O11:O12"/>
    <mergeCell ref="O13:O14"/>
    <mergeCell ref="O15:O16"/>
    <mergeCell ref="O17:O18"/>
    <mergeCell ref="P4:P10"/>
    <mergeCell ref="P11:P12"/>
    <mergeCell ref="P13:P14"/>
    <mergeCell ref="P15:P16"/>
    <mergeCell ref="P17:P18"/>
    <mergeCell ref="Q4:Q10"/>
    <mergeCell ref="Q11:Q12"/>
    <mergeCell ref="Q13:Q14"/>
    <mergeCell ref="Q15:Q16"/>
    <mergeCell ref="Q17:Q18"/>
    <mergeCell ref="T13:T14"/>
    <mergeCell ref="U13:U14"/>
    <mergeCell ref="V4:V7"/>
    <mergeCell ref="V8:V10"/>
    <mergeCell ref="V11:V12"/>
    <mergeCell ref="V13:V14"/>
    <mergeCell ref="V15:V16"/>
    <mergeCell ref="V17:V18"/>
    <mergeCell ref="J4:L9"/>
    <mergeCell ref="R4:S5"/>
    <mergeCell ref="T4:U5"/>
    <mergeCell ref="R7:S8"/>
    <mergeCell ref="T6:U7"/>
    <mergeCell ref="R9:S10"/>
    <mergeCell ref="T8:U10"/>
    <mergeCell ref="T15:U16"/>
    <mergeCell ref="R17:S18"/>
    <mergeCell ref="T17:U18"/>
  </mergeCells>
  <conditionalFormatting sqref="H5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{ee6ccc45-b268-41a9-bbc0-e0162f2bfe72}</x14:id>
        </ext>
      </extLst>
    </cfRule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{00c9a6ae-5bc7-48be-91a6-70e98d73157b}</x14:id>
        </ext>
      </extLst>
    </cfRule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{6b334e5b-f474-4773-a00a-ad19bddfa8c9}</x14:id>
        </ext>
      </extLst>
    </cfRule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{858735e0-4a73-4660-9209-74d301ba3df5}</x14:id>
        </ext>
      </extLst>
    </cfRule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{f14eebc3-a591-4248-932e-b68248433715}</x14:id>
        </ext>
      </extLst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{47759975-e741-48a2-b915-e390b3edda16}</x14:id>
        </ext>
      </extLst>
    </cfRule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{80105cb4-a7f1-4b1a-84d6-c893aa399b64}</x14:id>
        </ext>
      </extLst>
    </cfRule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{7f1a320f-f61d-48b0-935e-d284c504f250}</x14:id>
        </ext>
      </extLst>
    </cfRule>
  </conditionalFormatting>
  <conditionalFormatting sqref="H6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{37d24977-1e39-44ec-86fa-de233b1d2034}</x14:id>
        </ext>
      </extLst>
    </cfRule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{f33f967c-bcae-4312-afdd-a5e5f444f96c}</x14:id>
        </ext>
      </extLst>
    </cfRule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{5f5fe930-faeb-4dec-b312-d179075f2e70}</x14:id>
        </ext>
      </extLst>
    </cfRule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{e90a012d-ff1a-4ce0-8963-097ebc4f0725}</x14:id>
        </ext>
      </extLst>
    </cfRule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{87c562d1-d745-433a-81fb-bb42c9add88a}</x14:id>
        </ext>
      </extLst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{184c65f3-1916-4e45-b7ec-eef0b52d8d1d}</x14:id>
        </ext>
      </extLst>
    </cfRule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{d29c0b93-92ea-4ce1-af50-14b0e8fdafc1}</x14:id>
        </ext>
      </extLst>
    </cfRule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{8a6a42d9-c12a-443f-b0cf-6585cadb93c6}</x14:id>
        </ext>
      </extLst>
    </cfRule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{625f06f2-e930-43cd-934d-2f9fe9150738}</x14:id>
        </ext>
      </extLst>
    </cfRule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{9e016e5b-2f54-4a89-b9c6-2ae512d54c11}</x14:id>
        </ext>
      </extLst>
    </cfRule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{99e8f419-620d-4389-b304-1cfa91f5616b}</x14:id>
        </ext>
      </extLst>
    </cfRule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{adbf4e2a-181b-491a-84df-c21462d9f031}</x14:id>
        </ext>
      </extLst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{46615f0a-e393-46ac-93d4-598b74ef068c}</x14:id>
        </ext>
      </extLst>
    </cfRule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{e6c4c58c-6fb5-42bf-a2c1-b51f0741d19b}</x14:id>
        </ext>
      </extLst>
    </cfRule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{2fac538f-2520-4f7e-8323-bdeacce00da9}</x14:id>
        </ext>
      </extLst>
    </cfRule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{266c3dec-f307-4155-9e8d-33eb9a7ebebe}</x14:id>
        </ext>
      </extLst>
    </cfRule>
  </conditionalFormatting>
  <conditionalFormatting sqref="H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{5a919ed0-47c6-43e8-887a-706dfd0d9170}</x14:id>
        </ext>
      </extLst>
    </cfRule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{cc067397-1f51-4022-838a-d8cb67153370}</x14:id>
        </ext>
      </extLst>
    </cfRule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{e08df591-6cd5-418b-b5cd-7881c0e05540}</x14:id>
        </ext>
      </extLst>
    </cfRule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{08769410-355b-4075-920a-2c6aa06720a6}</x14:id>
        </ext>
      </extLst>
    </cfRule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{cc65f96a-aa51-43e2-9842-4c8c1d5a72a7}</x14:id>
        </ext>
      </extLst>
    </cfRule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{7b7faf3e-b3f9-4a08-a260-41512ec0be95}</x14:id>
        </ext>
      </extLst>
    </cfRule>
  </conditionalFormatting>
  <conditionalFormatting sqref="H11">
    <cfRule type="dataBar" priority="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{83528638-7383-43a6-8dd5-5e0ad0708caf}</x14:id>
        </ext>
      </extLst>
    </cfRule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{862dd506-5eac-4246-b566-608dc71af107}</x14:id>
        </ext>
      </extLst>
    </cfRule>
  </conditionalFormatting>
  <conditionalFormatting sqref="H13">
    <cfRule type="dataBar" priority="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{876ccade-9c73-4bf2-835c-57292674ba2a}</x14:id>
        </ext>
      </extLst>
    </cfRule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{9b017ef3-00be-46c0-a7de-e1891e3a899c}</x14:id>
        </ext>
      </extLst>
    </cfRule>
  </conditionalFormatting>
  <conditionalFormatting sqref="U20">
    <cfRule type="dataBar" priority="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{d43b047f-9853-47be-b2db-100627664ae6}</x14:id>
        </ext>
      </extLst>
    </cfRule>
  </conditionalFormatting>
  <conditionalFormatting sqref="U21">
    <cfRule type="dataBar" priority="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{4e50d1c4-c3bb-4466-95bd-90c0cde4d870}</x14:id>
        </ext>
      </extLst>
    </cfRule>
  </conditionalFormatting>
  <conditionalFormatting sqref="H4:H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{1822ec21-4279-4cf7-9cb1-41a4e0b866f6}</x14:id>
        </ext>
      </extLst>
    </cfRule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{5e603dc5-c59a-4643-a133-c5f551edaac6}</x14:id>
        </ext>
      </extLst>
    </cfRule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{198254f1-0832-4e6d-8934-defce193deae}</x14:id>
        </ext>
      </extLst>
    </cfRule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{80092385-da40-436e-869c-0c504038f19d}</x14:id>
        </ext>
      </extLst>
    </cfRule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{e810736b-19fb-4b5c-95a8-f9083ae9fbd4}</x14:id>
        </ext>
      </extLst>
    </cfRule>
    <cfRule type="dataBar" priority="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{331cf870-854f-45ad-a327-2d65ac26be6b}</x14:id>
        </ext>
      </extLst>
    </cfRule>
    <cfRule type="dataBar" priority="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{751c09a7-2376-42b1-9c34-e09fbf2758c7}</x14:id>
        </ext>
      </extLst>
    </cfRule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{08697d03-af38-4f92-9c6d-4826225c699f}</x14:id>
        </ext>
      </extLst>
    </cfRule>
  </conditionalFormatting>
  <conditionalFormatting sqref="H11:H12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{adc60c2a-fb14-4927-97ff-f538c3c95775}</x14:id>
        </ext>
      </extLst>
    </cfRule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{77b2de0b-2f70-4ff6-989b-5f300ee326b2}</x14:id>
        </ext>
      </extLst>
    </cfRule>
    <cfRule type="dataBar" priority="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{7f8513a1-8e39-4fbe-b425-1813c413d547}</x14:id>
        </ext>
      </extLst>
    </cfRule>
    <cfRule type="dataBar" priority="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{f49b87d0-9f67-4c12-b839-e00820826e5f}</x14:id>
        </ext>
      </extLst>
    </cfRule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{83a8542b-b1aa-4321-9567-174ceb96e8ce}</x14:id>
        </ext>
      </extLst>
    </cfRule>
  </conditionalFormatting>
  <conditionalFormatting sqref="H11:H1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{566a4e00-e904-49e2-8c35-23646627b63e}</x14:id>
        </ext>
      </extLst>
    </cfRule>
  </conditionalFormatting>
  <conditionalFormatting sqref="H13:H16">
    <cfRule type="dataBar" priority="1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{90df8c6c-5e3f-48bd-b338-b061b4ee76d9}</x14:id>
        </ext>
      </extLst>
    </cfRule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{0b41f45a-ab3a-432d-ad51-1c90e3a4ec13}</x14:id>
        </ext>
      </extLst>
    </cfRule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{31af9bbf-1022-4d5c-b882-74772244cb1c}</x14:id>
        </ext>
      </extLst>
    </cfRule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{c2568506-ddb8-4a78-9d23-5e71d32fff9e}</x14:id>
        </ext>
      </extLst>
    </cfRule>
  </conditionalFormatting>
  <conditionalFormatting sqref="H17:H1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{c94edd81-89f6-4b03-8dbe-e6eb821b5ecc}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{ba5b571a-8298-4bdf-add9-6b73786a744c}</x14:id>
        </ext>
      </extLst>
    </cfRule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{250bc0dd-26a4-4969-8fb8-95606ded5ad9}</x14:id>
        </ext>
      </extLst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{6fb29ca3-a5fd-4d17-9a97-12fcab6fe3f7}</x14:id>
        </ext>
      </extLst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{56c17446-edac-4cd2-9ae9-39b57b448d19}</x14:id>
        </ext>
      </extLst>
    </cfRule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{42c16dfa-c578-459e-9ed4-4539c65f5a97}</x14:id>
        </ext>
      </extLst>
    </cfRule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{59e46045-0430-4463-8105-191daaa49f36}</x14:id>
        </ext>
      </extLst>
    </cfRule>
  </conditionalFormatting>
  <conditionalFormatting sqref="H4:H16 H19:H47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{b8782059-5b46-4439-b368-ec4cad54240e}</x14:id>
        </ext>
      </extLst>
    </cfRule>
  </conditionalFormatting>
  <conditionalFormatting sqref="H30:H51 H13:H1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{3b531108-8931-4d11-a497-a012c0bfd3a3}</x14:id>
        </ext>
      </extLst>
    </cfRule>
  </conditionalFormatting>
  <pageMargins left="0.393055555555556" right="0.393055555555556" top="1" bottom="1" header="0.5" footer="0.5"/>
  <pageSetup paperSize="9" orientation="landscape" horizontalDpi="6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6ccc45-b268-41a9-bbc0-e0162f2bfe7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0c9a6ae-5bc7-48be-91a6-70e98d73157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b334e5b-f474-4773-a00a-ad19bddfa8c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58735e0-4a73-4660-9209-74d301ba3df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14eebc3-a591-4248-932e-b6824843371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7759975-e741-48a2-b915-e390b3edda1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0105cb4-a7f1-4b1a-84d6-c893aa399b6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f1a320f-f61d-48b0-935e-d284c504f25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H5</xm:sqref>
        </x14:conditionalFormatting>
        <x14:conditionalFormatting xmlns:xm="http://schemas.microsoft.com/office/excel/2006/main">
          <x14:cfRule type="dataBar" id="{37d24977-1e39-44ec-86fa-de233b1d203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33f967c-bcae-4312-afdd-a5e5f444f96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f5fe930-faeb-4dec-b312-d179075f2e7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90a012d-ff1a-4ce0-8963-097ebc4f072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7c562d1-d745-433a-81fb-bb42c9add88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84c65f3-1916-4e45-b7ec-eef0b52d8d1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29c0b93-92ea-4ce1-af50-14b0e8fdafc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a6a42d9-c12a-443f-b0cf-6585cadb93c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25f06f2-e930-43cd-934d-2f9fe915073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e016e5b-2f54-4a89-b9c6-2ae512d54c1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9e8f419-620d-4389-b304-1cfa91f5616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dbf4e2a-181b-491a-84df-c21462d9f03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6615f0a-e393-46ac-93d4-598b74ef068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6c4c58c-6fb5-42bf-a2c1-b51f0741d19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fac538f-2520-4f7e-8323-bdeacce00da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66c3dec-f307-4155-9e8d-33eb9a7ebeb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H6</xm:sqref>
        </x14:conditionalFormatting>
        <x14:conditionalFormatting xmlns:xm="http://schemas.microsoft.com/office/excel/2006/main">
          <x14:cfRule type="dataBar" id="{5a919ed0-47c6-43e8-887a-706dfd0d917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c067397-1f51-4022-838a-d8cb6715337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08df591-6cd5-418b-b5cd-7881c0e0554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8769410-355b-4075-920a-2c6aa06720a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c65f96a-aa51-43e2-9842-4c8c1d5a72a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b7faf3e-b3f9-4a08-a260-41512ec0be9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H7</xm:sqref>
        </x14:conditionalFormatting>
        <x14:conditionalFormatting xmlns:xm="http://schemas.microsoft.com/office/excel/2006/main">
          <x14:cfRule type="dataBar" id="{83528638-7383-43a6-8dd5-5e0ad0708ca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62dd506-5eac-4246-b566-608dc71af10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H11</xm:sqref>
        </x14:conditionalFormatting>
        <x14:conditionalFormatting xmlns:xm="http://schemas.microsoft.com/office/excel/2006/main">
          <x14:cfRule type="dataBar" id="{876ccade-9c73-4bf2-835c-57292674ba2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b017ef3-00be-46c0-a7de-e1891e3a899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H13</xm:sqref>
        </x14:conditionalFormatting>
        <x14:conditionalFormatting xmlns:xm="http://schemas.microsoft.com/office/excel/2006/main">
          <x14:cfRule type="dataBar" id="{d43b047f-9853-47be-b2db-100627664ae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U20</xm:sqref>
        </x14:conditionalFormatting>
        <x14:conditionalFormatting xmlns:xm="http://schemas.microsoft.com/office/excel/2006/main">
          <x14:cfRule type="dataBar" id="{4e50d1c4-c3bb-4466-95bd-90c0cde4d87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U21</xm:sqref>
        </x14:conditionalFormatting>
        <x14:conditionalFormatting xmlns:xm="http://schemas.microsoft.com/office/excel/2006/main">
          <x14:cfRule type="dataBar" id="{1822ec21-4279-4cf7-9cb1-41a4e0b866f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e603dc5-c59a-4643-a133-c5f551edaac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98254f1-0832-4e6d-8934-defce193dea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0092385-da40-436e-869c-0c504038f19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810736b-19fb-4b5c-95a8-f9083ae9fbd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31cf870-854f-45ad-a327-2d65ac26be6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51c09a7-2376-42b1-9c34-e09fbf2758c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8697d03-af38-4f92-9c6d-4826225c699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H4:H6</xm:sqref>
        </x14:conditionalFormatting>
        <x14:conditionalFormatting xmlns:xm="http://schemas.microsoft.com/office/excel/2006/main">
          <x14:cfRule type="dataBar" id="{adc60c2a-fb14-4927-97ff-f538c3c9577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7b2de0b-2f70-4ff6-989b-5f300ee326b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f8513a1-8e39-4fbe-b425-1813c413d54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49b87d0-9f67-4c12-b839-e00820826e5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3a8542b-b1aa-4321-9567-174ceb96e8c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H11:H12</xm:sqref>
        </x14:conditionalFormatting>
        <x14:conditionalFormatting xmlns:xm="http://schemas.microsoft.com/office/excel/2006/main">
          <x14:cfRule type="dataBar" id="{566a4e00-e904-49e2-8c35-23646627b63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H11:H16</xm:sqref>
        </x14:conditionalFormatting>
        <x14:conditionalFormatting xmlns:xm="http://schemas.microsoft.com/office/excel/2006/main">
          <x14:cfRule type="dataBar" id="{90df8c6c-5e3f-48bd-b338-b061b4ee76d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b41f45a-ab3a-432d-ad51-1c90e3a4ec1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1af9bbf-1022-4d5c-b882-74772244cb1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2568506-ddb8-4a78-9d23-5e71d32fff9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H13:H16</xm:sqref>
        </x14:conditionalFormatting>
        <x14:conditionalFormatting xmlns:xm="http://schemas.microsoft.com/office/excel/2006/main">
          <x14:cfRule type="dataBar" id="{c94edd81-89f6-4b03-8dbe-e6eb821b5ec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a5b571a-8298-4bdf-add9-6b73786a744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50bc0dd-26a4-4969-8fb8-95606ded5ad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fb29ca3-a5fd-4d17-9a97-12fcab6fe3f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6c17446-edac-4cd2-9ae9-39b57b448d1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2c16dfa-c578-459e-9ed4-4539c65f5a9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9e46045-0430-4463-8105-191daaa49f3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H17:H18</xm:sqref>
        </x14:conditionalFormatting>
        <x14:conditionalFormatting xmlns:xm="http://schemas.microsoft.com/office/excel/2006/main">
          <x14:cfRule type="dataBar" id="{b8782059-5b46-4439-b368-ec4cad54240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H4:H16 H19:H47</xm:sqref>
        </x14:conditionalFormatting>
        <x14:conditionalFormatting xmlns:xm="http://schemas.microsoft.com/office/excel/2006/main">
          <x14:cfRule type="dataBar" id="{3b531108-8931-4d11-a497-a012c0bfd3a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H30:H51 H13:H16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379"/>
  <sheetViews>
    <sheetView topLeftCell="A129" workbookViewId="0">
      <selection activeCell="B148" sqref="B148"/>
    </sheetView>
  </sheetViews>
  <sheetFormatPr defaultColWidth="9.23076923076923" defaultRowHeight="16.8"/>
  <cols>
    <col min="1" max="2" width="20.6923076923077" style="1" customWidth="1"/>
    <col min="3" max="6" width="20.6923076923077" style="2" customWidth="1"/>
    <col min="7" max="20" width="20.6923076923077" style="1" customWidth="1"/>
    <col min="21" max="35" width="15.6923076923077" style="1" customWidth="1"/>
    <col min="36" max="39" width="10.6923076923077" style="1" customWidth="1"/>
  </cols>
  <sheetData>
    <row r="1" ht="23.2" customHeight="1" spans="1:22">
      <c r="A1" s="3" t="s">
        <v>5</v>
      </c>
      <c r="B1" s="3" t="s">
        <v>6</v>
      </c>
      <c r="C1" s="4" t="s">
        <v>58</v>
      </c>
      <c r="D1" s="4" t="s">
        <v>59</v>
      </c>
      <c r="E1" s="4" t="s">
        <v>60</v>
      </c>
      <c r="F1" s="4" t="s">
        <v>61</v>
      </c>
      <c r="G1" s="3" t="s">
        <v>62</v>
      </c>
      <c r="H1" s="3" t="s">
        <v>63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12"/>
    </row>
    <row r="2" ht="23.2" customHeight="1" spans="1:16">
      <c r="A2" s="82" t="s">
        <v>64</v>
      </c>
      <c r="B2" s="5" t="s">
        <v>65</v>
      </c>
      <c r="C2" s="6">
        <v>0.74</v>
      </c>
      <c r="D2" s="6">
        <v>-1.37</v>
      </c>
      <c r="E2" s="6">
        <f>(C2*0.75+C3*0.25)</f>
        <v>0.62</v>
      </c>
      <c r="F2" s="6">
        <f>(D2*0.75+D3*0.25)</f>
        <v>-0.9275</v>
      </c>
      <c r="J2" s="9"/>
      <c r="K2" s="9"/>
      <c r="L2" s="9"/>
      <c r="M2" s="9"/>
      <c r="N2" s="9"/>
      <c r="O2" s="9"/>
      <c r="P2" s="9"/>
    </row>
    <row r="3" ht="23.2" customHeight="1" spans="1:30">
      <c r="A3" s="5">
        <v>399001</v>
      </c>
      <c r="B3" s="5" t="s">
        <v>66</v>
      </c>
      <c r="C3" s="6">
        <v>0.26</v>
      </c>
      <c r="D3" s="6">
        <v>0.4</v>
      </c>
      <c r="G3" s="9"/>
      <c r="H3" s="9"/>
      <c r="I3" s="9"/>
      <c r="J3" s="9"/>
      <c r="K3" s="9"/>
      <c r="L3" s="9"/>
      <c r="M3" s="9"/>
      <c r="N3" s="9"/>
      <c r="O3" s="9"/>
      <c r="P3" s="9"/>
      <c r="W3" s="12"/>
      <c r="X3" s="12"/>
      <c r="Y3" s="12"/>
      <c r="Z3" s="12"/>
      <c r="AA3" s="12"/>
      <c r="AB3" s="12"/>
      <c r="AC3" s="12"/>
      <c r="AD3" s="12"/>
    </row>
    <row r="4" ht="23.2" customHeight="1" spans="9:30"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V4" s="12"/>
      <c r="W4" s="12"/>
      <c r="X4" s="12"/>
      <c r="Y4" s="12"/>
      <c r="Z4" s="12"/>
      <c r="AA4" s="12"/>
      <c r="AB4" s="12"/>
      <c r="AC4" s="12"/>
      <c r="AD4" s="12"/>
    </row>
    <row r="5" ht="23.2" customHeight="1" spans="1:30">
      <c r="A5" s="7" t="s">
        <v>67</v>
      </c>
      <c r="C5" s="8">
        <v>30.81</v>
      </c>
      <c r="D5" s="8">
        <v>-3.41</v>
      </c>
      <c r="E5" s="8">
        <f>((C5)/(E2+100))*100</f>
        <v>30.6201550387597</v>
      </c>
      <c r="F5" s="8">
        <f>((D5)/(F2+100))*100</f>
        <v>-3.44192384364985</v>
      </c>
      <c r="G5" s="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ht="23.2" customHeight="1" spans="9:30"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ht="23.2" customHeight="1" spans="1:30">
      <c r="A7" s="9" t="s">
        <v>68</v>
      </c>
      <c r="B7" s="9" t="s">
        <v>69</v>
      </c>
      <c r="C7" s="10">
        <v>5.17994571666922</v>
      </c>
      <c r="D7" s="10">
        <v>-1.55068428068045</v>
      </c>
      <c r="E7" s="11">
        <f>(C7)/(E2+100)*100</f>
        <v>5.14802794342001</v>
      </c>
      <c r="F7" s="11">
        <f>(D7)/(F2+100)*100</f>
        <v>-1.56520152482319</v>
      </c>
      <c r="G7" s="9">
        <f>RANK(E7,E7:E399,0)</f>
        <v>217</v>
      </c>
      <c r="H7" s="9">
        <f>RANK(F7,F7:F399,0)</f>
        <v>320</v>
      </c>
      <c r="I7" s="9"/>
      <c r="J7" s="9" t="s">
        <v>70</v>
      </c>
      <c r="K7" s="9" t="s">
        <v>71</v>
      </c>
      <c r="L7" s="9"/>
      <c r="M7" s="9"/>
      <c r="N7" s="9"/>
      <c r="O7" s="9"/>
      <c r="P7" s="9"/>
      <c r="Q7" s="9"/>
      <c r="R7" s="9"/>
      <c r="S7" s="9"/>
      <c r="T7" s="9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ht="23.2" customHeight="1" spans="1:30">
      <c r="A8" s="9" t="s">
        <v>72</v>
      </c>
      <c r="B8" s="9" t="s">
        <v>73</v>
      </c>
      <c r="C8" s="10">
        <v>4.88232337859247</v>
      </c>
      <c r="D8" s="10">
        <v>-0.524523545997307</v>
      </c>
      <c r="E8" s="11">
        <f>(C8)/(E2+100)*100</f>
        <v>4.85223949373134</v>
      </c>
      <c r="F8" s="11">
        <f>(D8)/(F2+100)*100</f>
        <v>-0.529434046781202</v>
      </c>
      <c r="G8" s="9">
        <f>RANK(E8,E7:E399,0)</f>
        <v>220</v>
      </c>
      <c r="H8" s="9">
        <f>RANK(F8,F7:F399,0)</f>
        <v>297</v>
      </c>
      <c r="I8" s="9"/>
      <c r="J8" s="9" t="s">
        <v>70</v>
      </c>
      <c r="K8" s="9" t="s">
        <v>71</v>
      </c>
      <c r="L8" s="9"/>
      <c r="M8" s="9"/>
      <c r="N8" s="9"/>
      <c r="O8" s="9"/>
      <c r="P8" s="9"/>
      <c r="Q8" s="9"/>
      <c r="R8" s="9"/>
      <c r="S8" s="9"/>
      <c r="T8" s="9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ht="23.2" customHeight="1" spans="1:30">
      <c r="A9" s="9" t="s">
        <v>74</v>
      </c>
      <c r="B9" s="9" t="s">
        <v>75</v>
      </c>
      <c r="C9" s="10">
        <v>4.61318900922442</v>
      </c>
      <c r="D9" s="10">
        <v>-0.0590746102951037</v>
      </c>
      <c r="E9" s="11">
        <f>(C9)/(E2+100)*100</f>
        <v>4.58476347567523</v>
      </c>
      <c r="F9" s="11">
        <f>(D9)/(F2+100)*100</f>
        <v>-0.0596276568120353</v>
      </c>
      <c r="G9" s="9">
        <f>RANK(E9,E7:E399,0)</f>
        <v>221</v>
      </c>
      <c r="H9" s="9">
        <f>RANK(F9,F7:F399,0)</f>
        <v>270</v>
      </c>
      <c r="I9" s="9"/>
      <c r="J9" s="9" t="s">
        <v>70</v>
      </c>
      <c r="K9" s="9" t="s">
        <v>71</v>
      </c>
      <c r="L9" s="9"/>
      <c r="M9" s="9"/>
      <c r="N9" s="9"/>
      <c r="O9" s="9"/>
      <c r="P9" s="9"/>
      <c r="Q9" s="9"/>
      <c r="R9" s="9"/>
      <c r="S9" s="9"/>
      <c r="T9" s="9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ht="23.2" customHeight="1" spans="1:30">
      <c r="A10" s="9" t="s">
        <v>76</v>
      </c>
      <c r="B10" s="9" t="s">
        <v>77</v>
      </c>
      <c r="C10" s="10">
        <v>-1.22445294159213</v>
      </c>
      <c r="D10" s="10">
        <v>-0.190014518854668</v>
      </c>
      <c r="E10" s="11">
        <f>(C10)/(E2+100)*100</f>
        <v>-1.21690811130206</v>
      </c>
      <c r="F10" s="11">
        <f>(D10)/(F2+100)*100</f>
        <v>-0.19179340266438</v>
      </c>
      <c r="G10" s="9">
        <f>RANK(E10,E7:E399,0)</f>
        <v>292</v>
      </c>
      <c r="H10" s="9">
        <f>RANK(F10,F7:F399,0)</f>
        <v>280</v>
      </c>
      <c r="I10" s="9"/>
      <c r="J10" s="9" t="s">
        <v>70</v>
      </c>
      <c r="K10" s="9" t="s">
        <v>71</v>
      </c>
      <c r="L10" s="9"/>
      <c r="M10" s="9"/>
      <c r="N10" s="9"/>
      <c r="O10" s="9"/>
      <c r="P10" s="9"/>
      <c r="Q10" s="9"/>
      <c r="R10" s="9"/>
      <c r="S10" s="9"/>
      <c r="T10" s="9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ht="23.2" customHeight="1" spans="1:30">
      <c r="A11" s="9" t="s">
        <v>78</v>
      </c>
      <c r="B11" s="9" t="s">
        <v>79</v>
      </c>
      <c r="C11" s="10">
        <v>10.1596011364269</v>
      </c>
      <c r="D11" s="10">
        <v>-1.30698158996338</v>
      </c>
      <c r="E11" s="11">
        <f>(C11)/(E2+100)*100</f>
        <v>10.096999738051</v>
      </c>
      <c r="F11" s="11">
        <f>(D11)/(F2+100)*100</f>
        <v>-1.31921733070568</v>
      </c>
      <c r="G11" s="9">
        <f>RANK(E11,E7:E399,0)</f>
        <v>161</v>
      </c>
      <c r="H11" s="9">
        <f>RANK(F11,F7:F399,0)</f>
        <v>317</v>
      </c>
      <c r="I11" s="9"/>
      <c r="J11" s="9" t="s">
        <v>70</v>
      </c>
      <c r="K11" s="9" t="s">
        <v>71</v>
      </c>
      <c r="L11" s="9"/>
      <c r="M11" s="9"/>
      <c r="N11" s="9"/>
      <c r="O11" s="9"/>
      <c r="P11" s="9"/>
      <c r="Q11" s="9"/>
      <c r="R11" s="9"/>
      <c r="S11" s="9"/>
      <c r="T11" s="9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ht="23.2" customHeight="1" spans="1:30">
      <c r="A12" s="9" t="s">
        <v>80</v>
      </c>
      <c r="B12" s="9" t="s">
        <v>81</v>
      </c>
      <c r="C12" s="10">
        <v>11.2815508025696</v>
      </c>
      <c r="D12" s="10">
        <v>-0.0783761389484593</v>
      </c>
      <c r="E12" s="11">
        <f>(C12)/(E2+100)*100</f>
        <v>11.2120361782644</v>
      </c>
      <c r="F12" s="11">
        <f>(D12)/(F2+100)*100</f>
        <v>-0.0791098831143449</v>
      </c>
      <c r="G12" s="9">
        <f>RANK(E12,E7:E399,0)</f>
        <v>153</v>
      </c>
      <c r="H12" s="9">
        <f>RANK(F12,F7:F399,0)</f>
        <v>273</v>
      </c>
      <c r="I12" s="9"/>
      <c r="J12" s="9" t="s">
        <v>70</v>
      </c>
      <c r="K12" s="9" t="s">
        <v>71</v>
      </c>
      <c r="L12" s="9"/>
      <c r="M12" s="9"/>
      <c r="N12" s="9"/>
      <c r="O12" s="9"/>
      <c r="P12" s="9"/>
      <c r="Q12" s="9"/>
      <c r="R12" s="9"/>
      <c r="S12" s="9"/>
      <c r="T12" s="9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ht="23.2" customHeight="1" spans="1:30">
      <c r="A13" s="9" t="s">
        <v>82</v>
      </c>
      <c r="B13" s="9" t="s">
        <v>83</v>
      </c>
      <c r="C13" s="10">
        <v>30.679042949742</v>
      </c>
      <c r="D13" s="10">
        <v>-3.59128932841129</v>
      </c>
      <c r="E13" s="11">
        <f>(C13)/(E2+100)*100</f>
        <v>30.4900049192427</v>
      </c>
      <c r="F13" s="11">
        <f>(D13)/(F2+100)*100</f>
        <v>-3.62491037211263</v>
      </c>
      <c r="G13" s="9">
        <f>RANK(E13,E7:E399,0)</f>
        <v>53</v>
      </c>
      <c r="H13" s="9">
        <f>RANK(F13,F7:F399,0)</f>
        <v>345</v>
      </c>
      <c r="I13" s="9"/>
      <c r="J13" s="9" t="s">
        <v>70</v>
      </c>
      <c r="K13" s="9" t="s">
        <v>71</v>
      </c>
      <c r="L13" s="9"/>
      <c r="M13" s="9"/>
      <c r="N13" s="9"/>
      <c r="O13" s="9"/>
      <c r="P13" s="9"/>
      <c r="Q13" s="9"/>
      <c r="R13" s="9"/>
      <c r="S13" s="9"/>
      <c r="T13" s="9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ht="23.2" customHeight="1" spans="1:30">
      <c r="A14" s="9" t="s">
        <v>84</v>
      </c>
      <c r="B14" s="9" t="s">
        <v>85</v>
      </c>
      <c r="C14" s="10">
        <v>0.0444329456230716</v>
      </c>
      <c r="D14" s="10">
        <v>3.29228741242294</v>
      </c>
      <c r="E14" s="11">
        <f>(C14)/(E2+100)*100</f>
        <v>0.0441591588382743</v>
      </c>
      <c r="F14" s="11">
        <f>(D14)/(F2+100)*100</f>
        <v>3.3231092507234</v>
      </c>
      <c r="G14" s="9">
        <f>RANK(E14,E7:E399,0)</f>
        <v>272</v>
      </c>
      <c r="H14" s="9">
        <f>RANK(F14,F7:F399,0)</f>
        <v>124</v>
      </c>
      <c r="I14" s="9"/>
      <c r="J14" s="9" t="s">
        <v>70</v>
      </c>
      <c r="K14" s="9" t="s">
        <v>71</v>
      </c>
      <c r="L14" s="9"/>
      <c r="M14" s="9"/>
      <c r="N14" s="9"/>
      <c r="O14" s="9"/>
      <c r="P14" s="9"/>
      <c r="Q14" s="9"/>
      <c r="R14" s="9"/>
      <c r="S14" s="9"/>
      <c r="T14" s="9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ht="23.2" customHeight="1" spans="1:30">
      <c r="A15" s="9" t="s">
        <v>86</v>
      </c>
      <c r="B15" s="9" t="s">
        <v>87</v>
      </c>
      <c r="C15" s="10">
        <v>-5.08627551310479</v>
      </c>
      <c r="D15" s="10">
        <v>5.00432423932699</v>
      </c>
      <c r="E15" s="11">
        <f>(C15)/(E2+100)*100</f>
        <v>-5.05493491662173</v>
      </c>
      <c r="F15" s="11">
        <f>(D15)/(F2+100)*100</f>
        <v>5.05117387703651</v>
      </c>
      <c r="G15" s="9">
        <f>RANK(E15,E7:E399,0)</f>
        <v>327</v>
      </c>
      <c r="H15" s="9">
        <f>RANK(F15,F7:F399,0)</f>
        <v>37</v>
      </c>
      <c r="I15" s="9"/>
      <c r="J15" s="9" t="s">
        <v>70</v>
      </c>
      <c r="K15" s="9" t="s">
        <v>71</v>
      </c>
      <c r="L15" s="9"/>
      <c r="M15" s="9"/>
      <c r="N15" s="9"/>
      <c r="O15" s="9"/>
      <c r="P15" s="9"/>
      <c r="Q15" s="9"/>
      <c r="R15" s="9"/>
      <c r="S15" s="9"/>
      <c r="T15" s="9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ht="23.2" customHeight="1" spans="1:30">
      <c r="A16" s="9" t="s">
        <v>88</v>
      </c>
      <c r="B16" s="9" t="s">
        <v>89</v>
      </c>
      <c r="C16" s="10">
        <v>7.87104063650541</v>
      </c>
      <c r="D16" s="10">
        <v>1.21106220373416</v>
      </c>
      <c r="E16" s="11">
        <f>(C16)/(E2+100)*100</f>
        <v>7.82254088303062</v>
      </c>
      <c r="F16" s="11">
        <f>(D16)/(F2+100)*100</f>
        <v>1.22239996339465</v>
      </c>
      <c r="G16" s="9">
        <f>RANK(E16,E7:E399,0)</f>
        <v>185</v>
      </c>
      <c r="H16" s="9">
        <f>RANK(F16,F7:F399,0)</f>
        <v>209</v>
      </c>
      <c r="I16" s="9"/>
      <c r="J16" s="9" t="s">
        <v>70</v>
      </c>
      <c r="K16" s="9" t="s">
        <v>71</v>
      </c>
      <c r="L16" s="9"/>
      <c r="M16" s="9"/>
      <c r="N16" s="9"/>
      <c r="O16" s="9"/>
      <c r="P16" s="9"/>
      <c r="Q16" s="9"/>
      <c r="R16" s="9"/>
      <c r="S16" s="9"/>
      <c r="T16" s="9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ht="23.2" customHeight="1" spans="1:30">
      <c r="A17" s="9" t="s">
        <v>90</v>
      </c>
      <c r="B17" s="9" t="s">
        <v>91</v>
      </c>
      <c r="C17" s="10">
        <v>38.1809830982501</v>
      </c>
      <c r="D17" s="10">
        <v>-3.28287324906455</v>
      </c>
      <c r="E17" s="11">
        <f>(C17)/(E2+100)*100</f>
        <v>37.9457196365037</v>
      </c>
      <c r="F17" s="11">
        <f>(D17)/(F2+100)*100</f>
        <v>-3.31360695355881</v>
      </c>
      <c r="G17" s="9">
        <f>RANK(E17,E7:E399,0)</f>
        <v>37</v>
      </c>
      <c r="H17" s="9">
        <f>RANK(F17,F7:F399,0)</f>
        <v>343</v>
      </c>
      <c r="I17" s="9"/>
      <c r="J17" s="9" t="s">
        <v>70</v>
      </c>
      <c r="K17" s="9" t="s">
        <v>71</v>
      </c>
      <c r="L17" s="9"/>
      <c r="M17" s="9"/>
      <c r="N17" s="9"/>
      <c r="O17" s="9"/>
      <c r="P17" s="9"/>
      <c r="Q17" s="9"/>
      <c r="R17" s="9"/>
      <c r="S17" s="9"/>
      <c r="T17" s="9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ht="23.2" customHeight="1" spans="1:30">
      <c r="A18" s="9" t="s">
        <v>92</v>
      </c>
      <c r="B18" s="9" t="s">
        <v>93</v>
      </c>
      <c r="C18" s="10">
        <v>0.521698535275919</v>
      </c>
      <c r="D18" s="10">
        <v>6.2997535719722</v>
      </c>
      <c r="E18" s="11">
        <f>(C18)/(E2+100)*100</f>
        <v>0.518483934879665</v>
      </c>
      <c r="F18" s="11">
        <f>(D18)/(F2+100)*100</f>
        <v>6.35873080014353</v>
      </c>
      <c r="G18" s="9">
        <f>RANK(E18,E7:E399,0)</f>
        <v>265</v>
      </c>
      <c r="H18" s="9">
        <f>RANK(F18,F7:F399,0)</f>
        <v>13</v>
      </c>
      <c r="I18" s="9"/>
      <c r="J18" s="9" t="s">
        <v>70</v>
      </c>
      <c r="K18" s="9" t="s">
        <v>71</v>
      </c>
      <c r="L18" s="9"/>
      <c r="M18" s="9"/>
      <c r="N18" s="9"/>
      <c r="O18" s="9"/>
      <c r="P18" s="9"/>
      <c r="Q18" s="9"/>
      <c r="R18" s="9"/>
      <c r="S18" s="9"/>
      <c r="T18" s="9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ht="23.2" customHeight="1" spans="1:30">
      <c r="A19" s="9" t="s">
        <v>94</v>
      </c>
      <c r="B19" s="9" t="s">
        <v>95</v>
      </c>
      <c r="C19" s="10">
        <v>10.8344636794875</v>
      </c>
      <c r="D19" s="10">
        <v>7.24659174752422</v>
      </c>
      <c r="E19" s="11">
        <f>(C19)/(E2+100)*100</f>
        <v>10.7677039152131</v>
      </c>
      <c r="F19" s="11">
        <f>(D19)/(F2+100)*100</f>
        <v>7.31443311466272</v>
      </c>
      <c r="G19" s="9">
        <f>RANK(E19,E7:E399,0)</f>
        <v>156</v>
      </c>
      <c r="H19" s="9">
        <f>RANK(F19,F7:F399,0)</f>
        <v>6</v>
      </c>
      <c r="I19" s="9"/>
      <c r="J19" s="9" t="s">
        <v>70</v>
      </c>
      <c r="K19" s="9" t="s">
        <v>71</v>
      </c>
      <c r="L19" s="9"/>
      <c r="M19" s="9"/>
      <c r="N19" s="9"/>
      <c r="O19" s="9"/>
      <c r="P19" s="9"/>
      <c r="Q19" s="9"/>
      <c r="R19" s="9"/>
      <c r="S19" s="9"/>
      <c r="T19" s="9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ht="23.2" customHeight="1" spans="1:30">
      <c r="A20" s="9" t="s">
        <v>96</v>
      </c>
      <c r="B20" s="9" t="s">
        <v>97</v>
      </c>
      <c r="C20" s="10">
        <v>1.88213283442469</v>
      </c>
      <c r="D20" s="10">
        <v>4.54749075271018</v>
      </c>
      <c r="E20" s="11">
        <f>(C20)/(E2+100)*100</f>
        <v>1.87053551423643</v>
      </c>
      <c r="F20" s="11">
        <f>(D20)/(F2+100)*100</f>
        <v>4.59006359253091</v>
      </c>
      <c r="G20" s="9">
        <f>RANK(E20,E7:E399,0)</f>
        <v>252</v>
      </c>
      <c r="H20" s="9">
        <f>RANK(F20,F7:F399,0)</f>
        <v>58</v>
      </c>
      <c r="I20" s="9"/>
      <c r="J20" s="9" t="s">
        <v>70</v>
      </c>
      <c r="K20" s="9" t="s">
        <v>71</v>
      </c>
      <c r="L20" s="9"/>
      <c r="M20" s="9"/>
      <c r="N20" s="9"/>
      <c r="O20" s="9"/>
      <c r="P20" s="9"/>
      <c r="Q20" s="9"/>
      <c r="R20" s="9"/>
      <c r="S20" s="9"/>
      <c r="T20" s="9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ht="23.2" customHeight="1" spans="1:30">
      <c r="A21" s="9" t="s">
        <v>98</v>
      </c>
      <c r="B21" s="9" t="s">
        <v>99</v>
      </c>
      <c r="C21" s="10">
        <v>0.022052071413586</v>
      </c>
      <c r="D21" s="10">
        <v>3.38828898097304</v>
      </c>
      <c r="E21" s="11">
        <f>(C21)/(E2+100)*100</f>
        <v>0.021916191029205</v>
      </c>
      <c r="F21" s="11">
        <f>(D21)/(F2+100)*100</f>
        <v>3.42000956973231</v>
      </c>
      <c r="G21" s="9">
        <f>RANK(E21,E7:E399,0)</f>
        <v>273</v>
      </c>
      <c r="H21" s="9">
        <f>RANK(F21,F7:F399,0)</f>
        <v>120</v>
      </c>
      <c r="I21" s="9"/>
      <c r="J21" s="9" t="s">
        <v>70</v>
      </c>
      <c r="K21" s="9" t="s">
        <v>71</v>
      </c>
      <c r="L21" s="9"/>
      <c r="M21" s="9"/>
      <c r="N21" s="9"/>
      <c r="O21" s="9"/>
      <c r="P21" s="9"/>
      <c r="Q21" s="9"/>
      <c r="R21" s="9"/>
      <c r="S21" s="9"/>
      <c r="T21" s="9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ht="23.2" customHeight="1" spans="1:30">
      <c r="A22" s="9" t="s">
        <v>100</v>
      </c>
      <c r="B22" s="9" t="s">
        <v>101</v>
      </c>
      <c r="C22" s="10">
        <v>-0.821425780671102</v>
      </c>
      <c r="D22" s="10">
        <v>-2.15559693606977</v>
      </c>
      <c r="E22" s="11">
        <f>(C22)/(E2+100)*100</f>
        <v>-0.816364321875474</v>
      </c>
      <c r="F22" s="11">
        <f>(D22)/(F2+100)*100</f>
        <v>-2.17577727025135</v>
      </c>
      <c r="G22" s="9">
        <f>RANK(E22,E7:E399,0)</f>
        <v>286</v>
      </c>
      <c r="H22" s="9">
        <f>RANK(F22,F7:F399,0)</f>
        <v>334</v>
      </c>
      <c r="I22" s="9"/>
      <c r="J22" s="9" t="s">
        <v>70</v>
      </c>
      <c r="K22" s="9" t="s">
        <v>71</v>
      </c>
      <c r="L22" s="9"/>
      <c r="M22" s="9"/>
      <c r="N22" s="9"/>
      <c r="O22" s="9"/>
      <c r="P22" s="9"/>
      <c r="Q22" s="9"/>
      <c r="R22" s="9"/>
      <c r="S22" s="9"/>
      <c r="T22" s="9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ht="23.2" customHeight="1" spans="1:30">
      <c r="A23" s="9" t="s">
        <v>102</v>
      </c>
      <c r="B23" s="9" t="s">
        <v>103</v>
      </c>
      <c r="C23" s="10">
        <v>-6.64384603681728</v>
      </c>
      <c r="D23" s="10">
        <v>-1.61140328373525</v>
      </c>
      <c r="E23" s="11">
        <f>(C23)/(E2+100)*100</f>
        <v>-6.60290800717281</v>
      </c>
      <c r="F23" s="11">
        <f>(D23)/(F2+100)*100</f>
        <v>-1.626488968922</v>
      </c>
      <c r="G23" s="9">
        <f>RANK(E23,E7:E399,0)</f>
        <v>332</v>
      </c>
      <c r="H23" s="9">
        <f>RANK(F23,F7:F399,0)</f>
        <v>323</v>
      </c>
      <c r="I23" s="9"/>
      <c r="J23" s="9" t="s">
        <v>70</v>
      </c>
      <c r="K23" s="9" t="s">
        <v>71</v>
      </c>
      <c r="L23" s="9"/>
      <c r="M23" s="9"/>
      <c r="N23" s="9"/>
      <c r="O23" s="9"/>
      <c r="P23" s="9"/>
      <c r="Q23" s="9"/>
      <c r="R23" s="9"/>
      <c r="S23" s="9"/>
      <c r="T23" s="9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ht="23.2" customHeight="1" spans="1:30">
      <c r="A24" s="9" t="s">
        <v>104</v>
      </c>
      <c r="B24" s="9" t="s">
        <v>105</v>
      </c>
      <c r="C24" s="10">
        <v>6.45847711065104</v>
      </c>
      <c r="D24" s="10">
        <v>1.56277147324817</v>
      </c>
      <c r="E24" s="10">
        <f>(C24)/(E2+100)*100</f>
        <v>6.41868128667366</v>
      </c>
      <c r="F24" s="10">
        <f>(D24)/(F2+100)*100</f>
        <v>1.57740187564477</v>
      </c>
      <c r="G24" s="9">
        <f>RANK(E24,E7:E399,0)</f>
        <v>203</v>
      </c>
      <c r="H24" s="9">
        <f>RANK(F24,F7:F399,0)</f>
        <v>196</v>
      </c>
      <c r="I24" s="9"/>
      <c r="J24" s="9" t="s">
        <v>70</v>
      </c>
      <c r="K24" s="9" t="s">
        <v>71</v>
      </c>
      <c r="L24" s="9"/>
      <c r="M24" s="9"/>
      <c r="N24" s="9"/>
      <c r="O24" s="9"/>
      <c r="P24" s="9"/>
      <c r="Q24" s="9"/>
      <c r="R24" s="9"/>
      <c r="S24" s="9"/>
      <c r="T24" s="9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ht="23.2" customHeight="1" spans="1:30">
      <c r="A25" s="9" t="s">
        <v>106</v>
      </c>
      <c r="B25" s="9" t="s">
        <v>107</v>
      </c>
      <c r="C25" s="10">
        <v>9.16405552168549</v>
      </c>
      <c r="D25" s="10">
        <v>2.87537161372215</v>
      </c>
      <c r="E25" s="10">
        <f>(C25)/(E2+100)*100</f>
        <v>9.10758847315195</v>
      </c>
      <c r="F25" s="10">
        <f>(D25)/(F2+100)*100</f>
        <v>2.90229035678129</v>
      </c>
      <c r="G25" s="9">
        <f>RANK(E25,E7:E399,0)</f>
        <v>173</v>
      </c>
      <c r="H25" s="9">
        <f>RANK(F25,F7:F399,0)</f>
        <v>137</v>
      </c>
      <c r="I25" s="9"/>
      <c r="J25" s="9" t="s">
        <v>70</v>
      </c>
      <c r="K25" s="9" t="s">
        <v>71</v>
      </c>
      <c r="L25" s="9"/>
      <c r="M25" s="9"/>
      <c r="N25" s="9"/>
      <c r="O25" s="9"/>
      <c r="P25" s="9"/>
      <c r="Q25" s="9"/>
      <c r="R25" s="9"/>
      <c r="S25" s="9"/>
      <c r="T25" s="9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ht="23.2" customHeight="1" spans="1:30">
      <c r="A26" s="9" t="s">
        <v>108</v>
      </c>
      <c r="B26" s="9" t="s">
        <v>109</v>
      </c>
      <c r="C26" s="10">
        <v>38.6179562295365</v>
      </c>
      <c r="D26" s="10">
        <v>1.91159774097194</v>
      </c>
      <c r="E26" s="10">
        <f>(C26)/(E2+100)*100</f>
        <v>38.3800002281221</v>
      </c>
      <c r="F26" s="10">
        <f>(D26)/(F2+100)*100</f>
        <v>1.92949379592919</v>
      </c>
      <c r="G26" s="9">
        <f>RANK(E26,E7:E399,0)</f>
        <v>36</v>
      </c>
      <c r="H26" s="9">
        <f>RANK(F26,F7:F399,0)</f>
        <v>177</v>
      </c>
      <c r="I26" s="9"/>
      <c r="J26" s="9" t="s">
        <v>70</v>
      </c>
      <c r="K26" s="9" t="s">
        <v>71</v>
      </c>
      <c r="L26" s="9"/>
      <c r="M26" s="9"/>
      <c r="N26" s="9"/>
      <c r="O26" s="9"/>
      <c r="P26" s="9"/>
      <c r="Q26" s="9"/>
      <c r="R26" s="9"/>
      <c r="S26" s="9"/>
      <c r="T26" s="9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ht="23.2" customHeight="1" spans="1:30">
      <c r="A27" s="9" t="s">
        <v>110</v>
      </c>
      <c r="B27" s="9" t="s">
        <v>111</v>
      </c>
      <c r="C27" s="10">
        <v>16.9243067243119</v>
      </c>
      <c r="D27" s="10">
        <v>5.47527521545831</v>
      </c>
      <c r="E27" s="10">
        <f>(C27)/(E2+100)*100</f>
        <v>16.8200225842893</v>
      </c>
      <c r="F27" s="10">
        <f>(D27)/(F2+100)*100</f>
        <v>5.52653381660734</v>
      </c>
      <c r="G27" s="9">
        <f>RANK(E27,E7:E399,0)</f>
        <v>101</v>
      </c>
      <c r="H27" s="9">
        <f>RANK(F27,F7:F399,0)</f>
        <v>31</v>
      </c>
      <c r="I27" s="9"/>
      <c r="J27" s="9" t="s">
        <v>70</v>
      </c>
      <c r="K27" s="9" t="s">
        <v>71</v>
      </c>
      <c r="L27" s="9"/>
      <c r="M27" s="9"/>
      <c r="N27" s="9"/>
      <c r="O27" s="9"/>
      <c r="P27" s="9"/>
      <c r="Q27" s="9"/>
      <c r="R27" s="9"/>
      <c r="S27" s="9"/>
      <c r="T27" s="9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ht="23.2" customHeight="1" spans="1:30">
      <c r="A28" s="9" t="s">
        <v>112</v>
      </c>
      <c r="B28" s="9" t="s">
        <v>113</v>
      </c>
      <c r="C28" s="10">
        <v>21.2496144629766</v>
      </c>
      <c r="D28" s="10">
        <v>5.99777034559644</v>
      </c>
      <c r="E28" s="10">
        <f>(C28)/(E2+100)*100</f>
        <v>21.1186786553137</v>
      </c>
      <c r="F28" s="10">
        <f>(D28)/(F2+100)*100</f>
        <v>6.05392045784293</v>
      </c>
      <c r="G28" s="9">
        <f>RANK(E28,E7:E399,0)</f>
        <v>84</v>
      </c>
      <c r="H28" s="9">
        <f>RANK(F28,F7:F399,0)</f>
        <v>19</v>
      </c>
      <c r="I28" s="9"/>
      <c r="J28" s="9" t="s">
        <v>70</v>
      </c>
      <c r="K28" s="9" t="s">
        <v>71</v>
      </c>
      <c r="L28" s="9"/>
      <c r="M28" s="9"/>
      <c r="N28" s="9"/>
      <c r="O28" s="9"/>
      <c r="P28" s="9"/>
      <c r="Q28" s="9"/>
      <c r="R28" s="9"/>
      <c r="S28" s="9"/>
      <c r="T28" s="9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ht="23.2" customHeight="1" spans="1:30">
      <c r="A29" s="9" t="s">
        <v>114</v>
      </c>
      <c r="B29" s="9" t="s">
        <v>115</v>
      </c>
      <c r="C29" s="10">
        <v>15.4195666222499</v>
      </c>
      <c r="D29" s="10">
        <v>-2.97952836152381</v>
      </c>
      <c r="E29" s="10">
        <f>(C29)/(E2+100)*100</f>
        <v>15.3245543850625</v>
      </c>
      <c r="F29" s="10">
        <f>(D29)/(F2+100)*100</f>
        <v>-3.00742220245155</v>
      </c>
      <c r="G29" s="9">
        <f>RANK(E29,E7:E399,0)</f>
        <v>114</v>
      </c>
      <c r="H29" s="9">
        <f>RANK(F29,F7:F399,0)</f>
        <v>341</v>
      </c>
      <c r="I29" s="9"/>
      <c r="J29" s="9" t="s">
        <v>70</v>
      </c>
      <c r="K29" s="9" t="s">
        <v>71</v>
      </c>
      <c r="L29" s="9"/>
      <c r="M29" s="9"/>
      <c r="N29" s="9"/>
      <c r="O29" s="9"/>
      <c r="P29" s="9"/>
      <c r="Q29" s="9"/>
      <c r="R29" s="9"/>
      <c r="S29" s="9"/>
      <c r="T29" s="9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ht="23.2" customHeight="1" spans="1:30">
      <c r="A30" s="9" t="s">
        <v>116</v>
      </c>
      <c r="B30" s="9" t="s">
        <v>117</v>
      </c>
      <c r="C30" s="10">
        <v>0.713478196756631</v>
      </c>
      <c r="D30" s="10">
        <v>0.47300763450918</v>
      </c>
      <c r="E30" s="10">
        <f>(C30)/(E2+100)*100</f>
        <v>0.709081889044555</v>
      </c>
      <c r="F30" s="10">
        <f>(D30)/(F2+100)*100</f>
        <v>0.477435852036822</v>
      </c>
      <c r="G30" s="9">
        <f>RANK(E30,E7:E399,0)</f>
        <v>263</v>
      </c>
      <c r="H30" s="9">
        <f>RANK(F30,F7:F399,0)</f>
        <v>245</v>
      </c>
      <c r="I30" s="9"/>
      <c r="J30" s="9" t="s">
        <v>70</v>
      </c>
      <c r="K30" s="9" t="s">
        <v>71</v>
      </c>
      <c r="L30" s="9"/>
      <c r="M30" s="9"/>
      <c r="N30" s="9"/>
      <c r="O30" s="9"/>
      <c r="P30" s="9"/>
      <c r="Q30" s="9"/>
      <c r="R30" s="9"/>
      <c r="S30" s="9"/>
      <c r="T30" s="9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ht="23.2" customHeight="1" spans="1:30">
      <c r="A31" s="9" t="s">
        <v>118</v>
      </c>
      <c r="B31" s="9" t="s">
        <v>119</v>
      </c>
      <c r="C31" s="10">
        <v>2.00616868153296</v>
      </c>
      <c r="D31" s="10">
        <v>1.87326068022009</v>
      </c>
      <c r="E31" s="10">
        <f>(C31)/(E2+100)*100</f>
        <v>1.99380707765152</v>
      </c>
      <c r="F31" s="10">
        <f>(D31)/(F2+100)*100</f>
        <v>1.89079783009421</v>
      </c>
      <c r="G31" s="9">
        <f>RANK(E31,E7:E399,0)</f>
        <v>250</v>
      </c>
      <c r="H31" s="9">
        <f>RANK(F31,F7:F399,0)</f>
        <v>180</v>
      </c>
      <c r="I31" s="9"/>
      <c r="J31" s="9" t="s">
        <v>70</v>
      </c>
      <c r="K31" s="9" t="s">
        <v>71</v>
      </c>
      <c r="L31" s="9"/>
      <c r="M31" s="9"/>
      <c r="N31" s="9"/>
      <c r="O31" s="9"/>
      <c r="P31" s="9"/>
      <c r="Q31" s="9"/>
      <c r="R31" s="9"/>
      <c r="S31" s="9"/>
      <c r="T31" s="9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ht="23.2" customHeight="1" spans="1:30">
      <c r="A32" s="9" t="s">
        <v>120</v>
      </c>
      <c r="B32" s="9" t="s">
        <v>121</v>
      </c>
      <c r="C32" s="10">
        <v>26.971035019023</v>
      </c>
      <c r="D32" s="10">
        <v>-3.33349777649355</v>
      </c>
      <c r="E32" s="10">
        <f>(C32)/(E2+100)*100</f>
        <v>26.8048449801461</v>
      </c>
      <c r="F32" s="10">
        <f>(D32)/(F2+100)*100</f>
        <v>-3.36470541925716</v>
      </c>
      <c r="G32" s="9">
        <f>RANK(E32,E7:E399,0)</f>
        <v>63</v>
      </c>
      <c r="H32" s="9">
        <f>RANK(F32,F7:F399,0)</f>
        <v>344</v>
      </c>
      <c r="I32" s="9"/>
      <c r="J32" s="9" t="s">
        <v>70</v>
      </c>
      <c r="K32" s="9" t="s">
        <v>71</v>
      </c>
      <c r="L32" s="9"/>
      <c r="M32" s="9"/>
      <c r="N32" s="9"/>
      <c r="O32" s="9"/>
      <c r="P32" s="9"/>
      <c r="Q32" s="9"/>
      <c r="R32" s="9"/>
      <c r="S32" s="9"/>
      <c r="T32" s="9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ht="23.2" customHeight="1" spans="1:30">
      <c r="A33" s="9" t="s">
        <v>122</v>
      </c>
      <c r="B33" s="9" t="s">
        <v>123</v>
      </c>
      <c r="C33" s="10">
        <v>-18.396277805905</v>
      </c>
      <c r="D33" s="10">
        <v>-1.05755557800347</v>
      </c>
      <c r="E33" s="10">
        <f>(C33)/(E2+100)*100</f>
        <v>-18.2829236790946</v>
      </c>
      <c r="F33" s="10">
        <f>(D33)/(F2+100)*100</f>
        <v>-1.06745623457919</v>
      </c>
      <c r="G33" s="9">
        <f>RANK(E33,E7:E399,0)</f>
        <v>356</v>
      </c>
      <c r="H33" s="9">
        <f>RANK(F33,F7:F399,0)</f>
        <v>312</v>
      </c>
      <c r="I33" s="9"/>
      <c r="J33" s="9" t="s">
        <v>70</v>
      </c>
      <c r="K33" s="9" t="s">
        <v>71</v>
      </c>
      <c r="L33" s="9"/>
      <c r="M33" s="9"/>
      <c r="N33" s="9"/>
      <c r="O33" s="9"/>
      <c r="P33" s="9"/>
      <c r="Q33" s="9"/>
      <c r="R33" s="9"/>
      <c r="S33" s="9"/>
      <c r="T33" s="9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ht="23.2" customHeight="1" spans="1:30">
      <c r="A34" s="9" t="s">
        <v>124</v>
      </c>
      <c r="B34" s="9" t="s">
        <v>125</v>
      </c>
      <c r="C34" s="10">
        <v>-36.6467089716698</v>
      </c>
      <c r="D34" s="10">
        <v>-0.877575606513797</v>
      </c>
      <c r="E34" s="10">
        <f>(C34)/(E2+100)*100</f>
        <v>-36.4208993954182</v>
      </c>
      <c r="F34" s="10">
        <f>(D34)/(F2+100)*100</f>
        <v>-0.885791321016222</v>
      </c>
      <c r="G34" s="9">
        <f>RANK(E34,E7:E399,0)</f>
        <v>359</v>
      </c>
      <c r="H34" s="9">
        <f>RANK(F34,F7:F399,0)</f>
        <v>308</v>
      </c>
      <c r="I34" s="9"/>
      <c r="J34" s="9" t="s">
        <v>70</v>
      </c>
      <c r="K34" s="9" t="s">
        <v>71</v>
      </c>
      <c r="L34" s="9"/>
      <c r="M34" s="9"/>
      <c r="N34" s="9"/>
      <c r="O34" s="9"/>
      <c r="P34" s="9"/>
      <c r="Q34" s="9"/>
      <c r="R34" s="9"/>
      <c r="S34" s="9"/>
      <c r="T34" s="9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ht="23.2" customHeight="1" spans="1:30">
      <c r="A35" s="9" t="s">
        <v>126</v>
      </c>
      <c r="B35" s="9" t="s">
        <v>127</v>
      </c>
      <c r="C35" s="10">
        <v>-7.38408351192177</v>
      </c>
      <c r="D35" s="10">
        <v>-2.2254558775643</v>
      </c>
      <c r="E35" s="10">
        <f>(C35)/(E2+100)*100</f>
        <v>-7.33858428932794</v>
      </c>
      <c r="F35" s="10">
        <f>(D35)/(F2+100)*100</f>
        <v>-2.24629021934876</v>
      </c>
      <c r="G35" s="9">
        <f>RANK(E35,E7:E399,0)</f>
        <v>334</v>
      </c>
      <c r="H35" s="9">
        <f>RANK(F35,F7:F399,0)</f>
        <v>336</v>
      </c>
      <c r="I35" s="12"/>
      <c r="J35" s="12" t="s">
        <v>70</v>
      </c>
      <c r="K35" s="12" t="s">
        <v>71</v>
      </c>
      <c r="L35" s="12"/>
      <c r="M35" s="12"/>
      <c r="N35" s="12"/>
      <c r="O35" s="12"/>
      <c r="P35" s="12"/>
      <c r="Q35" s="9"/>
      <c r="R35" s="9"/>
      <c r="S35" s="9"/>
      <c r="T35" s="9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ht="23.2" customHeight="1" spans="1:30">
      <c r="A36" s="9" t="s">
        <v>128</v>
      </c>
      <c r="B36" s="9" t="s">
        <v>129</v>
      </c>
      <c r="C36" s="10">
        <v>-5.08599136844077</v>
      </c>
      <c r="D36" s="10">
        <v>1.86668728734921</v>
      </c>
      <c r="E36" s="10">
        <f>(C36)/(E2+100)*100</f>
        <v>-5.05465252279941</v>
      </c>
      <c r="F36" s="10">
        <f>(D36)/(F2+100)*100</f>
        <v>1.88416289823029</v>
      </c>
      <c r="G36" s="9">
        <f>RANK(E36,E7:E399,0)</f>
        <v>326</v>
      </c>
      <c r="H36" s="9">
        <f>RANK(F36,F7:F399,0)</f>
        <v>181</v>
      </c>
      <c r="I36" s="12"/>
      <c r="J36" s="12" t="s">
        <v>70</v>
      </c>
      <c r="K36" s="12" t="s">
        <v>71</v>
      </c>
      <c r="L36" s="12"/>
      <c r="M36" s="12"/>
      <c r="N36" s="12"/>
      <c r="O36" s="12"/>
      <c r="P36" s="12"/>
      <c r="Q36" s="9"/>
      <c r="R36" s="9"/>
      <c r="S36" s="9"/>
      <c r="T36" s="9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ht="20.4" customHeight="1" spans="1:30">
      <c r="A37" s="9" t="s">
        <v>130</v>
      </c>
      <c r="B37" s="9" t="s">
        <v>131</v>
      </c>
      <c r="C37" s="10">
        <v>39.0571652245908</v>
      </c>
      <c r="D37" s="10">
        <v>-1.69008982903506</v>
      </c>
      <c r="E37" s="10">
        <f>(C37)/(E2+100)*100</f>
        <v>38.8165029065701</v>
      </c>
      <c r="F37" s="10">
        <f>(D37)/(F2+100)*100</f>
        <v>-1.70591216435949</v>
      </c>
      <c r="G37" s="9">
        <f>RANK(E37,E7:E399,0)</f>
        <v>33</v>
      </c>
      <c r="H37" s="9">
        <f>RANK(F37,F7:F399,0)</f>
        <v>325</v>
      </c>
      <c r="I37" s="12"/>
      <c r="J37" s="12" t="s">
        <v>70</v>
      </c>
      <c r="K37" s="12" t="s">
        <v>71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ht="20.4" customHeight="1" spans="1:30">
      <c r="A38" s="9" t="s">
        <v>132</v>
      </c>
      <c r="B38" s="9" t="s">
        <v>133</v>
      </c>
      <c r="C38" s="10">
        <v>32.6788167212506</v>
      </c>
      <c r="D38" s="10">
        <v>-6.29766952591832</v>
      </c>
      <c r="E38" s="10">
        <f>(C38)/(E2+100)*100</f>
        <v>32.4774564910064</v>
      </c>
      <c r="F38" s="10">
        <f>(D38)/(F2+100)*100</f>
        <v>-6.35662724360273</v>
      </c>
      <c r="G38" s="9">
        <f>RANK(E38,E7:E399,0)</f>
        <v>47</v>
      </c>
      <c r="H38" s="9">
        <f>RANK(F38,F7:F399,0)</f>
        <v>355</v>
      </c>
      <c r="I38" s="12"/>
      <c r="J38" s="12" t="s">
        <v>70</v>
      </c>
      <c r="K38" s="12" t="s">
        <v>71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ht="20.4" customHeight="1" spans="1:30">
      <c r="A39" s="9" t="s">
        <v>134</v>
      </c>
      <c r="B39" s="9" t="s">
        <v>135</v>
      </c>
      <c r="C39" s="10">
        <v>0.487569744228502</v>
      </c>
      <c r="D39" s="10">
        <v>4.19784103449877</v>
      </c>
      <c r="E39" s="10">
        <f>(C39)/(E2+100)*100</f>
        <v>0.484565438509742</v>
      </c>
      <c r="F39" s="10">
        <f>(D39)/(F2+100)*100</f>
        <v>4.23714051275457</v>
      </c>
      <c r="G39" s="9">
        <f>RANK(E39,E7:E399,0)</f>
        <v>268</v>
      </c>
      <c r="H39" s="9">
        <f>RANK(F39,F7:F399,0)</f>
        <v>74</v>
      </c>
      <c r="I39" s="12"/>
      <c r="J39" s="12" t="s">
        <v>70</v>
      </c>
      <c r="K39" s="12" t="s">
        <v>71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ht="20.4" customHeight="1" spans="1:30">
      <c r="A40" s="9" t="s">
        <v>136</v>
      </c>
      <c r="B40" s="9" t="s">
        <v>137</v>
      </c>
      <c r="C40" s="10">
        <v>15.3916788634182</v>
      </c>
      <c r="D40" s="10">
        <v>5.18401753923811</v>
      </c>
      <c r="E40" s="10">
        <f>(C40)/(E2+100)*100</f>
        <v>15.2968384649356</v>
      </c>
      <c r="F40" s="10">
        <f>(D40)/(F2+100)*100</f>
        <v>5.23254943525005</v>
      </c>
      <c r="G40" s="9">
        <f>RANK(E40,E7:E399,0)</f>
        <v>115</v>
      </c>
      <c r="H40" s="9">
        <f>RANK(F40,F7:F399,0)</f>
        <v>34</v>
      </c>
      <c r="I40" s="12"/>
      <c r="J40" s="12" t="s">
        <v>70</v>
      </c>
      <c r="K40" s="12" t="s">
        <v>71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ht="20.4" customHeight="1" spans="1:30">
      <c r="A41" s="9" t="s">
        <v>138</v>
      </c>
      <c r="B41" s="9" t="s">
        <v>139</v>
      </c>
      <c r="C41" s="10">
        <v>1.68245565902232</v>
      </c>
      <c r="D41" s="10">
        <v>0.443987437626546</v>
      </c>
      <c r="E41" s="10">
        <f>(C41)/(E2+100)*100</f>
        <v>1.67208870902636</v>
      </c>
      <c r="F41" s="10">
        <f>(D41)/(F2+100)*100</f>
        <v>0.448143972975898</v>
      </c>
      <c r="G41" s="9">
        <f>RANK(E41,E7:E399,0)</f>
        <v>256</v>
      </c>
      <c r="H41" s="9">
        <f>RANK(F41,F7:F399,0)</f>
        <v>247</v>
      </c>
      <c r="I41" s="12"/>
      <c r="J41" s="12" t="s">
        <v>70</v>
      </c>
      <c r="K41" s="12" t="s">
        <v>71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ht="20.4" customHeight="1" spans="1:30">
      <c r="A42" s="9" t="s">
        <v>140</v>
      </c>
      <c r="B42" s="9" t="s">
        <v>141</v>
      </c>
      <c r="C42" s="10">
        <v>9.02780585769547</v>
      </c>
      <c r="D42" s="10">
        <v>-1.84048335289057</v>
      </c>
      <c r="E42" s="10">
        <f>(C42)/(E2+100)*100</f>
        <v>8.97217835191361</v>
      </c>
      <c r="F42" s="10">
        <f>(D42)/(F2+100)*100</f>
        <v>-1.85771364696618</v>
      </c>
      <c r="G42" s="9">
        <f>RANK(E42,E7:E399,0)</f>
        <v>174</v>
      </c>
      <c r="H42" s="9">
        <f>RANK(F42,F7:F399,0)</f>
        <v>329</v>
      </c>
      <c r="I42" s="12"/>
      <c r="J42" s="12" t="s">
        <v>70</v>
      </c>
      <c r="K42" s="12" t="s">
        <v>71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ht="20.4" customHeight="1" spans="1:30">
      <c r="A43" s="9" t="s">
        <v>142</v>
      </c>
      <c r="B43" s="9" t="s">
        <v>143</v>
      </c>
      <c r="C43" s="10">
        <v>-3.90223567473516</v>
      </c>
      <c r="D43" s="10">
        <v>-0.645554202192445</v>
      </c>
      <c r="E43" s="10">
        <f>(C43)/(E2+100)*100</f>
        <v>-3.87819089120966</v>
      </c>
      <c r="F43" s="10">
        <f>(D43)/(F2+100)*100</f>
        <v>-0.651597771523324</v>
      </c>
      <c r="G43" s="9">
        <f>RANK(E43,E7:E399,0)</f>
        <v>317</v>
      </c>
      <c r="H43" s="9">
        <f>RANK(F43,F7:F399,0)</f>
        <v>303</v>
      </c>
      <c r="I43" s="12"/>
      <c r="J43" s="12" t="s">
        <v>70</v>
      </c>
      <c r="K43" s="12" t="s">
        <v>71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ht="20.4" customHeight="1" spans="1:30">
      <c r="A44" s="9" t="s">
        <v>144</v>
      </c>
      <c r="B44" s="9" t="s">
        <v>145</v>
      </c>
      <c r="C44" s="10">
        <v>-4.58996301431185</v>
      </c>
      <c r="D44" s="10">
        <v>4.2648956296654</v>
      </c>
      <c r="E44" s="10">
        <f>(C44)/(E2+100)*100</f>
        <v>-4.56168059462518</v>
      </c>
      <c r="F44" s="10">
        <f>(D44)/(F2+100)*100</f>
        <v>4.30482286170774</v>
      </c>
      <c r="G44" s="9">
        <f>RANK(E44,E7:E399,0)</f>
        <v>323</v>
      </c>
      <c r="H44" s="9">
        <f>RANK(F44,F7:F399,0)</f>
        <v>73</v>
      </c>
      <c r="I44" s="12"/>
      <c r="J44" s="12" t="s">
        <v>70</v>
      </c>
      <c r="K44" s="12" t="s">
        <v>71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 ht="20.4" customHeight="1" spans="1:30">
      <c r="A45" s="9" t="s">
        <v>146</v>
      </c>
      <c r="B45" s="9" t="s">
        <v>147</v>
      </c>
      <c r="C45" s="10">
        <v>36.5825315110219</v>
      </c>
      <c r="D45" s="10">
        <v>1.55560667185694</v>
      </c>
      <c r="E45" s="10">
        <f>(C45)/(E2+100)*100</f>
        <v>36.3571173832458</v>
      </c>
      <c r="F45" s="10">
        <f>(D45)/(F2+100)*100</f>
        <v>1.5701699985939</v>
      </c>
      <c r="G45" s="9">
        <f>RANK(E45,E7:E399,0)</f>
        <v>40</v>
      </c>
      <c r="H45" s="9">
        <f>RANK(F45,F7:F399,0)</f>
        <v>198</v>
      </c>
      <c r="I45" s="12"/>
      <c r="J45" s="12" t="s">
        <v>70</v>
      </c>
      <c r="K45" s="12" t="s">
        <v>71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ht="20.4" customHeight="1" spans="1:30">
      <c r="A46" s="9" t="s">
        <v>148</v>
      </c>
      <c r="B46" s="9" t="s">
        <v>149</v>
      </c>
      <c r="C46" s="10">
        <v>46.6757526948334</v>
      </c>
      <c r="D46" s="10">
        <v>-0.490896558680628</v>
      </c>
      <c r="E46" s="10">
        <f>(C46)/(E2+100)*100</f>
        <v>46.3881461884649</v>
      </c>
      <c r="F46" s="10">
        <f>(D46)/(F2+100)*100</f>
        <v>-0.495492249292819</v>
      </c>
      <c r="G46" s="9">
        <f>RANK(E46,E7:E399,0)</f>
        <v>18</v>
      </c>
      <c r="H46" s="9">
        <f>RANK(F46,F7:F399,0)</f>
        <v>296</v>
      </c>
      <c r="I46" s="12"/>
      <c r="J46" s="12" t="s">
        <v>70</v>
      </c>
      <c r="K46" s="12" t="s">
        <v>71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ht="20.4" customHeight="1" spans="1:30">
      <c r="A47" s="9" t="s">
        <v>150</v>
      </c>
      <c r="B47" s="9" t="s">
        <v>151</v>
      </c>
      <c r="C47" s="10">
        <v>13.5388655292488</v>
      </c>
      <c r="D47" s="10">
        <v>-0.455946620380979</v>
      </c>
      <c r="E47" s="10">
        <f>(C47)/(E2+100)*100</f>
        <v>13.4554417901499</v>
      </c>
      <c r="F47" s="10">
        <f>(D47)/(F2+100)*100</f>
        <v>-0.460215115577965</v>
      </c>
      <c r="G47" s="9">
        <f>RANK(E47,E7:E399,0)</f>
        <v>132</v>
      </c>
      <c r="H47" s="9">
        <f>RANK(F47,F7:F399,0)</f>
        <v>291</v>
      </c>
      <c r="I47" s="12"/>
      <c r="J47" s="12" t="s">
        <v>70</v>
      </c>
      <c r="K47" s="12" t="s">
        <v>71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ht="20.4" customHeight="1" spans="1:30">
      <c r="A48" s="9" t="s">
        <v>152</v>
      </c>
      <c r="B48" s="9" t="s">
        <v>153</v>
      </c>
      <c r="C48" s="10">
        <v>22.7561814523979</v>
      </c>
      <c r="D48" s="10">
        <v>2.72347127185837</v>
      </c>
      <c r="E48" s="10">
        <f>(C48)/(E2+100)*100</f>
        <v>22.615962484991</v>
      </c>
      <c r="F48" s="10">
        <f>(D48)/(F2+100)*100</f>
        <v>2.74896794959082</v>
      </c>
      <c r="G48" s="9">
        <f>RANK(E48,E7:E399,0)</f>
        <v>77</v>
      </c>
      <c r="H48" s="9">
        <f>RANK(F48,F7:F399,0)</f>
        <v>144</v>
      </c>
      <c r="I48" s="12"/>
      <c r="J48" s="12" t="s">
        <v>70</v>
      </c>
      <c r="K48" s="12" t="s">
        <v>71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ht="20.4" customHeight="1" spans="1:30">
      <c r="A49" s="9" t="s">
        <v>154</v>
      </c>
      <c r="B49" s="9" t="s">
        <v>155</v>
      </c>
      <c r="C49" s="10">
        <v>16.7503359778038</v>
      </c>
      <c r="D49" s="10">
        <v>0.19246700034227</v>
      </c>
      <c r="E49" s="10">
        <f>(C49)/(E2+100)*100</f>
        <v>16.6471238101807</v>
      </c>
      <c r="F49" s="10">
        <f>(D49)/(F2+100)*100</f>
        <v>0.194268843869157</v>
      </c>
      <c r="G49" s="9">
        <f>RANK(E49,E7:E399,0)</f>
        <v>103</v>
      </c>
      <c r="H49" s="9">
        <f>RANK(F49,F7:F399,0)</f>
        <v>260</v>
      </c>
      <c r="I49" s="12"/>
      <c r="J49" s="12" t="s">
        <v>70</v>
      </c>
      <c r="K49" s="12" t="s">
        <v>71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 ht="20.4" customHeight="1" spans="1:30">
      <c r="A50" s="9" t="s">
        <v>156</v>
      </c>
      <c r="B50" s="9" t="s">
        <v>157</v>
      </c>
      <c r="C50" s="10">
        <v>-8.17531000980099</v>
      </c>
      <c r="D50" s="10">
        <v>0.927378749912189</v>
      </c>
      <c r="E50" s="10">
        <f>(C50)/(E2+100)*100</f>
        <v>-8.12493541025739</v>
      </c>
      <c r="F50" s="10">
        <f>(D50)/(F2+100)*100</f>
        <v>0.9360607130255</v>
      </c>
      <c r="G50" s="9">
        <f>RANK(E50,E7:E399,0)</f>
        <v>341</v>
      </c>
      <c r="H50" s="9">
        <f>RANK(F50,F7:F399,0)</f>
        <v>222</v>
      </c>
      <c r="I50" s="12"/>
      <c r="J50" s="12" t="s">
        <v>70</v>
      </c>
      <c r="K50" s="12" t="s">
        <v>71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 ht="20.4" customHeight="1" spans="1:30">
      <c r="A51" s="9" t="s">
        <v>158</v>
      </c>
      <c r="B51" s="9" t="s">
        <v>159</v>
      </c>
      <c r="C51" s="10">
        <v>-2.11730769230769</v>
      </c>
      <c r="D51" s="10">
        <v>-0.389447727895418</v>
      </c>
      <c r="E51" s="10">
        <f>(C51)/(E2+100)*100</f>
        <v>-2.10426127241869</v>
      </c>
      <c r="F51" s="10">
        <f>(D51)/(F2+100)*100</f>
        <v>-0.39309367170044</v>
      </c>
      <c r="G51" s="9">
        <f>RANK(E51,E7:E399,0)</f>
        <v>304</v>
      </c>
      <c r="H51" s="9">
        <f>RANK(F51,F7:F399,0)</f>
        <v>287</v>
      </c>
      <c r="I51" s="12"/>
      <c r="J51" s="12" t="s">
        <v>70</v>
      </c>
      <c r="K51" s="12" t="s">
        <v>71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 ht="20.4" customHeight="1" spans="1:30">
      <c r="A52" s="9" t="s">
        <v>160</v>
      </c>
      <c r="B52" s="9" t="s">
        <v>161</v>
      </c>
      <c r="C52" s="10">
        <v>-0.632627925204342</v>
      </c>
      <c r="D52" s="10">
        <v>0.824392356796453</v>
      </c>
      <c r="E52" s="10">
        <f>(C52)/(E2+100)*100</f>
        <v>-0.628729800441604</v>
      </c>
      <c r="F52" s="10">
        <f>(D52)/(F2+100)*100</f>
        <v>0.832110178703932</v>
      </c>
      <c r="G52" s="9">
        <f>RANK(E52,E7:E399,0)</f>
        <v>282</v>
      </c>
      <c r="H52" s="9">
        <f>RANK(F52,F7:F399,0)</f>
        <v>227</v>
      </c>
      <c r="I52" s="12"/>
      <c r="J52" s="12" t="s">
        <v>70</v>
      </c>
      <c r="K52" s="12" t="s">
        <v>71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 ht="20.4" customHeight="1" spans="1:30">
      <c r="A53" s="9" t="s">
        <v>162</v>
      </c>
      <c r="B53" s="9" t="s">
        <v>163</v>
      </c>
      <c r="C53" s="10">
        <v>1.25060591371788</v>
      </c>
      <c r="D53" s="10">
        <v>-0.402908570747407</v>
      </c>
      <c r="E53" s="10">
        <f>(C53)/(E2+100)*100</f>
        <v>1.2428999341263</v>
      </c>
      <c r="F53" s="10">
        <f>(D53)/(F2+100)*100</f>
        <v>-0.406680532688089</v>
      </c>
      <c r="G53" s="9">
        <f>RANK(E53,E7:E399,0)</f>
        <v>258</v>
      </c>
      <c r="H53" s="9">
        <f>RANK(F53,F7:F399,0)</f>
        <v>289</v>
      </c>
      <c r="I53" s="12"/>
      <c r="J53" s="12" t="s">
        <v>70</v>
      </c>
      <c r="K53" s="12" t="s">
        <v>71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 ht="20.4" customHeight="1" spans="1:30">
      <c r="A54" s="9" t="s">
        <v>164</v>
      </c>
      <c r="B54" s="9" t="s">
        <v>165</v>
      </c>
      <c r="C54" s="10">
        <v>-10.3297643429342</v>
      </c>
      <c r="D54" s="10">
        <v>5.8869449419112</v>
      </c>
      <c r="E54" s="10">
        <f>(C54)/(E2+100)*100</f>
        <v>-10.2661144334468</v>
      </c>
      <c r="F54" s="10">
        <f>(D54)/(F2+100)*100</f>
        <v>5.94205752545984</v>
      </c>
      <c r="G54" s="9">
        <f>RANK(E54,E7:E399,0)</f>
        <v>348</v>
      </c>
      <c r="H54" s="9">
        <f>RANK(F54,F7:F399,0)</f>
        <v>21</v>
      </c>
      <c r="I54" s="12"/>
      <c r="J54" s="12" t="s">
        <v>70</v>
      </c>
      <c r="K54" s="12" t="s">
        <v>71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 ht="20.4" customHeight="1" spans="1:30">
      <c r="A55" s="9" t="s">
        <v>166</v>
      </c>
      <c r="B55" s="9" t="s">
        <v>167</v>
      </c>
      <c r="C55" s="10">
        <v>3.17899101589496</v>
      </c>
      <c r="D55" s="10">
        <v>0.692118035976869</v>
      </c>
      <c r="E55" s="10">
        <f>(C55)/(E2+100)*100</f>
        <v>3.15940271903693</v>
      </c>
      <c r="F55" s="10">
        <f>(D55)/(F2+100)*100</f>
        <v>0.698597528049529</v>
      </c>
      <c r="G55" s="9">
        <f>RANK(E55,E7:E399,0)</f>
        <v>233</v>
      </c>
      <c r="H55" s="9">
        <f>RANK(F55,F7:F399,0)</f>
        <v>230</v>
      </c>
      <c r="I55" s="12"/>
      <c r="J55" s="12" t="s">
        <v>70</v>
      </c>
      <c r="K55" s="12" t="s">
        <v>71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 ht="20.4" customHeight="1" spans="1:30">
      <c r="A56" s="9" t="s">
        <v>168</v>
      </c>
      <c r="B56" s="9" t="s">
        <v>169</v>
      </c>
      <c r="C56" s="10">
        <v>86.0609859195989</v>
      </c>
      <c r="D56" s="10">
        <v>-8.90087852641646</v>
      </c>
      <c r="E56" s="10">
        <f>(C56)/(E2+100)*100</f>
        <v>85.5306956068365</v>
      </c>
      <c r="F56" s="10">
        <f>(D56)/(F2+100)*100</f>
        <v>-8.9842070467753</v>
      </c>
      <c r="G56" s="9">
        <f>RANK(E56,E7:E399,0)</f>
        <v>5</v>
      </c>
      <c r="H56" s="9">
        <f>RANK(F56,F7:F399,0)</f>
        <v>360</v>
      </c>
      <c r="I56" s="12"/>
      <c r="J56" s="12" t="s">
        <v>70</v>
      </c>
      <c r="K56" s="12" t="s">
        <v>71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 ht="20.4" customHeight="1" spans="1:30">
      <c r="A57" s="9" t="s">
        <v>170</v>
      </c>
      <c r="B57" s="9" t="s">
        <v>171</v>
      </c>
      <c r="C57" s="10">
        <v>-0.145447934184798</v>
      </c>
      <c r="D57" s="10">
        <v>0.183929711488772</v>
      </c>
      <c r="E57" s="10">
        <f>(C57)/(E2+100)*100</f>
        <v>-0.144551713560722</v>
      </c>
      <c r="F57" s="10">
        <f>(D57)/(F2+100)*100</f>
        <v>0.185651630360364</v>
      </c>
      <c r="G57" s="9">
        <f>RANK(E57,E7:E399,0)</f>
        <v>275</v>
      </c>
      <c r="H57" s="9">
        <f>RANK(F57,F7:F399,0)</f>
        <v>261</v>
      </c>
      <c r="I57" s="12"/>
      <c r="J57" s="12" t="s">
        <v>70</v>
      </c>
      <c r="K57" s="12" t="s">
        <v>71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 ht="20.4" customHeight="1" spans="1:30">
      <c r="A58" s="9" t="s">
        <v>172</v>
      </c>
      <c r="B58" s="9" t="s">
        <v>173</v>
      </c>
      <c r="C58" s="10">
        <v>17.23979825768</v>
      </c>
      <c r="D58" s="10">
        <v>-0.18848144182726</v>
      </c>
      <c r="E58" s="10">
        <f>(C58)/(E2+100)*100</f>
        <v>17.1335701229179</v>
      </c>
      <c r="F58" s="10">
        <f>(D58)/(F2+100)*100</f>
        <v>-0.190245973228958</v>
      </c>
      <c r="G58" s="9">
        <f>RANK(E58,E7:E399,0)</f>
        <v>97</v>
      </c>
      <c r="H58" s="9">
        <f>RANK(F58,F7:F399,0)</f>
        <v>279</v>
      </c>
      <c r="I58" s="12"/>
      <c r="J58" s="12" t="s">
        <v>70</v>
      </c>
      <c r="K58" s="12" t="s">
        <v>71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 ht="20.4" customHeight="1" spans="1:30">
      <c r="A59" s="9" t="s">
        <v>174</v>
      </c>
      <c r="B59" s="9" t="s">
        <v>175</v>
      </c>
      <c r="C59" s="10">
        <v>-6.50329877474082</v>
      </c>
      <c r="D59" s="10">
        <v>-0.248743053717914</v>
      </c>
      <c r="E59" s="10">
        <f>(C59)/(E2+100)*100</f>
        <v>-6.46322676877442</v>
      </c>
      <c r="F59" s="10">
        <f>(D59)/(F2+100)*100</f>
        <v>-0.251071744144858</v>
      </c>
      <c r="G59" s="9">
        <f>RANK(E59,E7:E399,0)</f>
        <v>331</v>
      </c>
      <c r="H59" s="9">
        <f>RANK(F59,F7:F399,0)</f>
        <v>284</v>
      </c>
      <c r="I59" s="12"/>
      <c r="J59" s="12" t="s">
        <v>70</v>
      </c>
      <c r="K59" s="12" t="s">
        <v>71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 ht="20.4" customHeight="1" spans="1:30">
      <c r="A60" s="9" t="s">
        <v>176</v>
      </c>
      <c r="B60" s="9" t="s">
        <v>177</v>
      </c>
      <c r="C60" s="10">
        <v>-7.51140680589335</v>
      </c>
      <c r="D60" s="10">
        <v>6.17839465577515</v>
      </c>
      <c r="E60" s="10">
        <f>(C60)/(E2+100)*100</f>
        <v>-7.46512304302659</v>
      </c>
      <c r="F60" s="10">
        <f>(D60)/(F2+100)*100</f>
        <v>6.23623574228484</v>
      </c>
      <c r="G60" s="9">
        <f>RANK(E60,E7:E399,0)</f>
        <v>335</v>
      </c>
      <c r="H60" s="9">
        <f>RANK(F60,F7:F399,0)</f>
        <v>16</v>
      </c>
      <c r="I60" s="12"/>
      <c r="J60" s="12" t="s">
        <v>70</v>
      </c>
      <c r="K60" s="12" t="s">
        <v>71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ht="20.4" customHeight="1" spans="1:30">
      <c r="A61" s="9" t="s">
        <v>178</v>
      </c>
      <c r="B61" s="9" t="s">
        <v>179</v>
      </c>
      <c r="C61" s="10">
        <v>-21.0002195214432</v>
      </c>
      <c r="D61" s="10">
        <v>1.17181010798033</v>
      </c>
      <c r="E61" s="10">
        <f>(C61)/(E2+100)*100</f>
        <v>-20.8708204347478</v>
      </c>
      <c r="F61" s="10">
        <f>(D61)/(F2+100)*100</f>
        <v>1.18278039615466</v>
      </c>
      <c r="G61" s="9">
        <f>RANK(E61,E7:E399,0)</f>
        <v>358</v>
      </c>
      <c r="H61" s="9">
        <f>RANK(F61,F7:F399,0)</f>
        <v>211</v>
      </c>
      <c r="I61" s="12"/>
      <c r="J61" s="12" t="s">
        <v>70</v>
      </c>
      <c r="K61" s="12" t="s">
        <v>71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ht="20.4" customHeight="1" spans="1:30">
      <c r="A62" s="9" t="s">
        <v>180</v>
      </c>
      <c r="B62" s="9" t="s">
        <v>181</v>
      </c>
      <c r="C62" s="10">
        <v>-2.28707440753389</v>
      </c>
      <c r="D62" s="10">
        <v>4.38339505831629</v>
      </c>
      <c r="E62" s="10">
        <f>(C62)/(E2+100)*100</f>
        <v>-2.27298191963217</v>
      </c>
      <c r="F62" s="10">
        <f>(D62)/(F2+100)*100</f>
        <v>4.42443166198117</v>
      </c>
      <c r="G62" s="9">
        <f>RANK(E62,E7:E399,0)</f>
        <v>305</v>
      </c>
      <c r="H62" s="9">
        <f>RANK(F62,F7:F399,0)</f>
        <v>64</v>
      </c>
      <c r="I62" s="12"/>
      <c r="J62" s="12" t="s">
        <v>70</v>
      </c>
      <c r="K62" s="12" t="s">
        <v>71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ht="20.4" customHeight="1" spans="1:30">
      <c r="A63" s="9" t="s">
        <v>182</v>
      </c>
      <c r="B63" s="9" t="s">
        <v>183</v>
      </c>
      <c r="C63" s="10">
        <v>-6.86027079567544</v>
      </c>
      <c r="D63" s="10">
        <v>0.304850054175175</v>
      </c>
      <c r="E63" s="10">
        <f>(C63)/(E2+100)*100</f>
        <v>-6.81799920063152</v>
      </c>
      <c r="F63" s="10">
        <f>(D63)/(F2+100)*100</f>
        <v>0.307704008857327</v>
      </c>
      <c r="G63" s="9">
        <f>RANK(E63,E7:E399,0)</f>
        <v>333</v>
      </c>
      <c r="H63" s="9">
        <f>RANK(F63,F7:F399,0)</f>
        <v>251</v>
      </c>
      <c r="I63" s="12"/>
      <c r="J63" s="12" t="s">
        <v>70</v>
      </c>
      <c r="K63" s="12" t="s">
        <v>71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ht="20.4" customHeight="1" spans="1:30">
      <c r="A64" s="9" t="s">
        <v>184</v>
      </c>
      <c r="B64" s="9" t="s">
        <v>185</v>
      </c>
      <c r="C64" s="10">
        <v>23.2634713059723</v>
      </c>
      <c r="D64" s="10">
        <v>3.86356033922985</v>
      </c>
      <c r="E64" s="10">
        <f>(C64)/(E2+100)*100</f>
        <v>23.1201265215388</v>
      </c>
      <c r="F64" s="10">
        <f>(D64)/(F2+100)*100</f>
        <v>3.89973033811588</v>
      </c>
      <c r="G64" s="9">
        <f>RANK(E64,E7:E399,0)</f>
        <v>75</v>
      </c>
      <c r="H64" s="9">
        <f>RANK(F64,F7:F399,0)</f>
        <v>94</v>
      </c>
      <c r="I64" s="12"/>
      <c r="J64" s="13">
        <v>44225</v>
      </c>
      <c r="K64" s="12" t="s">
        <v>71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ht="20.4" customHeight="1" spans="1:30">
      <c r="A65" s="9" t="s">
        <v>186</v>
      </c>
      <c r="B65" s="9" t="s">
        <v>187</v>
      </c>
      <c r="C65" s="10">
        <v>-1.50594318716003</v>
      </c>
      <c r="D65" s="10">
        <v>1.59315635444264</v>
      </c>
      <c r="E65" s="10">
        <f>(C65)/(E2+100)*100</f>
        <v>-1.49666387115885</v>
      </c>
      <c r="F65" s="10">
        <f>(D65)/(F2+100)*100</f>
        <v>1.60807121496141</v>
      </c>
      <c r="G65" s="9">
        <f>RANK(E65,E7:E399,0)</f>
        <v>295</v>
      </c>
      <c r="H65" s="9">
        <f>RANK(F65,F7:F399,0)</f>
        <v>195</v>
      </c>
      <c r="I65" s="12"/>
      <c r="J65" s="12" t="s">
        <v>70</v>
      </c>
      <c r="K65" s="12" t="s">
        <v>71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ht="20.4" customHeight="1" spans="1:30">
      <c r="A66" s="9" t="s">
        <v>188</v>
      </c>
      <c r="B66" s="9" t="s">
        <v>189</v>
      </c>
      <c r="C66" s="10">
        <v>25.5486328566356</v>
      </c>
      <c r="D66" s="10">
        <v>4.8167313497197</v>
      </c>
      <c r="E66" s="10">
        <f>(C66)/(E2+100)*100</f>
        <v>25.3912073709358</v>
      </c>
      <c r="F66" s="10">
        <f>(D66)/(F2+100)*100</f>
        <v>4.86182477450322</v>
      </c>
      <c r="G66" s="9">
        <f>RANK(E66,E7:E399,0)</f>
        <v>66</v>
      </c>
      <c r="H66" s="9">
        <f>RANK(F66,F7:F399,0)</f>
        <v>44</v>
      </c>
      <c r="I66" s="12"/>
      <c r="J66" s="12" t="s">
        <v>70</v>
      </c>
      <c r="K66" s="12" t="s">
        <v>71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 ht="20.4" customHeight="1" spans="1:30">
      <c r="A67" s="9" t="s">
        <v>190</v>
      </c>
      <c r="B67" s="9" t="s">
        <v>191</v>
      </c>
      <c r="C67" s="10">
        <v>14.3338875158436</v>
      </c>
      <c r="D67" s="10">
        <v>4.15233215229788</v>
      </c>
      <c r="E67" s="10">
        <f>(C67)/(E2+100)*100</f>
        <v>14.2455650127644</v>
      </c>
      <c r="F67" s="10">
        <f>(D67)/(F2+100)*100</f>
        <v>4.19120558409032</v>
      </c>
      <c r="G67" s="9">
        <f>RANK(E67,E7:E399,0)</f>
        <v>123</v>
      </c>
      <c r="H67" s="9">
        <f>RANK(F67,F7:F399,0)</f>
        <v>76</v>
      </c>
      <c r="I67" s="12"/>
      <c r="J67" s="12" t="s">
        <v>70</v>
      </c>
      <c r="K67" s="12" t="s">
        <v>71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ht="20.4" customHeight="1" spans="1:30">
      <c r="A68" s="9" t="s">
        <v>192</v>
      </c>
      <c r="B68" s="9" t="s">
        <v>193</v>
      </c>
      <c r="C68" s="10">
        <v>55.9569123720629</v>
      </c>
      <c r="D68" s="10">
        <v>-5.19345218133933</v>
      </c>
      <c r="E68" s="10">
        <f>(C68)/(E2+100)*100</f>
        <v>55.612117245143</v>
      </c>
      <c r="F68" s="10">
        <f>(D68)/(F2+100)*100</f>
        <v>-5.242072402876</v>
      </c>
      <c r="G68" s="9">
        <f>RANK(E68,E7:E399,0)</f>
        <v>13</v>
      </c>
      <c r="H68" s="9">
        <f>RANK(F68,F7:F399,0)</f>
        <v>352</v>
      </c>
      <c r="I68" s="12"/>
      <c r="J68" s="12" t="s">
        <v>70</v>
      </c>
      <c r="K68" s="12" t="s">
        <v>71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ht="20.4" customHeight="1" spans="1:30">
      <c r="A69" s="9" t="s">
        <v>194</v>
      </c>
      <c r="B69" s="9" t="s">
        <v>195</v>
      </c>
      <c r="C69" s="10">
        <v>39.5726161369193</v>
      </c>
      <c r="D69" s="10">
        <v>-0.227212349165956</v>
      </c>
      <c r="E69" s="10">
        <f>(C69)/(E2+100)*100</f>
        <v>39.3287777150858</v>
      </c>
      <c r="F69" s="10">
        <f>(D69)/(F2+100)*100</f>
        <v>-0.229339472775953</v>
      </c>
      <c r="G69" s="9">
        <f>RANK(E69,E7:E399,0)</f>
        <v>32</v>
      </c>
      <c r="H69" s="9">
        <f>RANK(F69,F7:F399,0)</f>
        <v>283</v>
      </c>
      <c r="I69" s="12"/>
      <c r="J69" s="12" t="s">
        <v>70</v>
      </c>
      <c r="K69" s="12" t="s">
        <v>71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ht="20.4" customHeight="1" spans="1:30">
      <c r="A70" s="9" t="s">
        <v>196</v>
      </c>
      <c r="B70" s="9" t="s">
        <v>197</v>
      </c>
      <c r="C70" s="10">
        <v>17.1770946966086</v>
      </c>
      <c r="D70" s="10">
        <v>0.680882903105127</v>
      </c>
      <c r="E70" s="10">
        <f>(C70)/(E2+100)*100</f>
        <v>17.0712529284522</v>
      </c>
      <c r="F70" s="10">
        <f>(D70)/(F2+100)*100</f>
        <v>0.687257213762776</v>
      </c>
      <c r="G70" s="9">
        <f>RANK(E70,E7:E399,0)</f>
        <v>98</v>
      </c>
      <c r="H70" s="9">
        <f>RANK(F70,F7:F399,0)</f>
        <v>231</v>
      </c>
      <c r="I70" s="12"/>
      <c r="J70" s="12" t="s">
        <v>70</v>
      </c>
      <c r="K70" s="12" t="s">
        <v>71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ht="20.4" customHeight="1" spans="1:30">
      <c r="A71" s="9" t="s">
        <v>198</v>
      </c>
      <c r="B71" s="9" t="s">
        <v>199</v>
      </c>
      <c r="C71" s="10">
        <v>4.98234790144368</v>
      </c>
      <c r="D71" s="10">
        <v>0.499289422888841</v>
      </c>
      <c r="E71" s="10">
        <f>(C71)/(E2+100)*100</f>
        <v>4.95164768579177</v>
      </c>
      <c r="F71" s="10">
        <f>(D71)/(F2+100)*100</f>
        <v>0.503963686077207</v>
      </c>
      <c r="G71" s="9">
        <f>RANK(E71,E7:E399,0)</f>
        <v>219</v>
      </c>
      <c r="H71" s="9">
        <f>RANK(F71,F7:F399,0)</f>
        <v>243</v>
      </c>
      <c r="I71" s="12"/>
      <c r="J71" s="12" t="s">
        <v>70</v>
      </c>
      <c r="K71" s="12" t="s">
        <v>71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ht="23.2" customHeight="1" spans="1:30">
      <c r="A72" s="9" t="s">
        <v>200</v>
      </c>
      <c r="B72" s="9" t="s">
        <v>201</v>
      </c>
      <c r="C72" s="10">
        <v>7.52717056930381</v>
      </c>
      <c r="D72" s="10">
        <v>-1.82602159895565</v>
      </c>
      <c r="E72" s="10">
        <f>(C72)/(E2+100)*100</f>
        <v>7.48078967332917</v>
      </c>
      <c r="F72" s="10">
        <f>(D72)/(F2+100)*100</f>
        <v>-1.84311650453521</v>
      </c>
      <c r="G72" s="9">
        <f>RANK(E72,E7:E399,0)</f>
        <v>188</v>
      </c>
      <c r="H72" s="9">
        <f>RANK(F72,F7:F399,0)</f>
        <v>327</v>
      </c>
      <c r="J72" s="12" t="s">
        <v>70</v>
      </c>
      <c r="K72" s="12" t="s">
        <v>71</v>
      </c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ht="23.2" customHeight="1" spans="1:30">
      <c r="A73" s="9" t="s">
        <v>202</v>
      </c>
      <c r="B73" s="9" t="s">
        <v>203</v>
      </c>
      <c r="C73" s="10">
        <v>-0.749572302862484</v>
      </c>
      <c r="D73" s="10">
        <v>-0.0674811763034554</v>
      </c>
      <c r="E73" s="10">
        <f>(C73)/(E2+100)*100</f>
        <v>-0.74495359060076</v>
      </c>
      <c r="F73" s="10">
        <f>(D73)/(F2+100)*100</f>
        <v>-0.0681129236704993</v>
      </c>
      <c r="G73" s="9">
        <f>RANK(E73,E7:E399,0)</f>
        <v>283</v>
      </c>
      <c r="H73" s="9">
        <f>RANK(F73,F7:F399,0)</f>
        <v>271</v>
      </c>
      <c r="J73" s="12" t="s">
        <v>70</v>
      </c>
      <c r="K73" s="12" t="s">
        <v>71</v>
      </c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ht="23.2" customHeight="1" spans="1:11">
      <c r="A74" s="9" t="s">
        <v>204</v>
      </c>
      <c r="B74" s="9" t="s">
        <v>205</v>
      </c>
      <c r="C74" s="10">
        <v>0.754746192402222</v>
      </c>
      <c r="D74" s="10">
        <v>4.69313768299128</v>
      </c>
      <c r="E74" s="10">
        <f>(C74)/(E2+100)*100</f>
        <v>0.75009559968418</v>
      </c>
      <c r="F74" s="10">
        <f>(D74)/(F2+100)*100</f>
        <v>4.7370740447564</v>
      </c>
      <c r="G74" s="9">
        <f>RANK(E74,E7:E399,0)</f>
        <v>262</v>
      </c>
      <c r="H74" s="9">
        <f>RANK(F74,F7:F399,0)</f>
        <v>48</v>
      </c>
      <c r="J74" s="12" t="s">
        <v>70</v>
      </c>
      <c r="K74" s="12" t="s">
        <v>71</v>
      </c>
    </row>
    <row r="75" ht="23.2" customHeight="1" spans="1:11">
      <c r="A75" s="9" t="s">
        <v>206</v>
      </c>
      <c r="B75" s="9" t="s">
        <v>207</v>
      </c>
      <c r="C75" s="10">
        <v>8.0215806124526</v>
      </c>
      <c r="D75" s="10">
        <v>-0.842057470160401</v>
      </c>
      <c r="E75" s="10">
        <f>(C75)/(E2+100)*100</f>
        <v>7.9721532622268</v>
      </c>
      <c r="F75" s="10">
        <f>(D75)/(F2+100)*100</f>
        <v>-0.849940669873477</v>
      </c>
      <c r="G75" s="9">
        <f>RANK(E75,E7:E399,0)</f>
        <v>184</v>
      </c>
      <c r="H75" s="9">
        <f>RANK(F75,F7:F399,0)</f>
        <v>307</v>
      </c>
      <c r="J75" s="12" t="s">
        <v>70</v>
      </c>
      <c r="K75" s="12" t="s">
        <v>71</v>
      </c>
    </row>
    <row r="76" ht="23.2" customHeight="1" spans="1:11">
      <c r="A76" s="9" t="s">
        <v>208</v>
      </c>
      <c r="B76" s="9" t="s">
        <v>209</v>
      </c>
      <c r="C76" s="10">
        <v>14.7214802394276</v>
      </c>
      <c r="D76" s="10">
        <v>1.42555483731954</v>
      </c>
      <c r="E76" s="10">
        <f>(C76)/(E2+100)*100</f>
        <v>14.6307694687215</v>
      </c>
      <c r="F76" s="10">
        <f>(D76)/(F2+100)*100</f>
        <v>1.43890064076261</v>
      </c>
      <c r="G76" s="9">
        <f>RANK(E76,E7:E399,0)</f>
        <v>121</v>
      </c>
      <c r="H76" s="9">
        <f>RANK(F76,F7:F399,0)</f>
        <v>202</v>
      </c>
      <c r="J76" s="12" t="s">
        <v>70</v>
      </c>
      <c r="K76" s="12" t="s">
        <v>71</v>
      </c>
    </row>
    <row r="77" ht="23.2" customHeight="1" spans="1:11">
      <c r="A77" s="9" t="s">
        <v>210</v>
      </c>
      <c r="B77" s="9" t="s">
        <v>211</v>
      </c>
      <c r="C77" s="10">
        <v>8.36449865510129</v>
      </c>
      <c r="D77" s="10">
        <v>6.02884535791324</v>
      </c>
      <c r="E77" s="10">
        <f>(C77)/(E2+100)*100</f>
        <v>8.31295831355724</v>
      </c>
      <c r="F77" s="10">
        <f>(D77)/(F2+100)*100</f>
        <v>6.08528638917282</v>
      </c>
      <c r="G77" s="9">
        <f>RANK(E77,E7:E399,0)</f>
        <v>181</v>
      </c>
      <c r="H77" s="9">
        <f>RANK(F77,F7:F399,0)</f>
        <v>17</v>
      </c>
      <c r="J77" s="12" t="s">
        <v>70</v>
      </c>
      <c r="K77" s="12" t="s">
        <v>71</v>
      </c>
    </row>
    <row r="78" ht="23.2" customHeight="1" spans="1:11">
      <c r="A78" s="9" t="s">
        <v>212</v>
      </c>
      <c r="B78" s="9" t="s">
        <v>213</v>
      </c>
      <c r="C78" s="10">
        <v>44.5856109937496</v>
      </c>
      <c r="D78" s="10">
        <v>0.780834914610999</v>
      </c>
      <c r="E78" s="10">
        <f>(C78)/(E2+100)*100</f>
        <v>44.3108835159507</v>
      </c>
      <c r="F78" s="10">
        <f>(D78)/(F2+100)*100</f>
        <v>0.788144959106713</v>
      </c>
      <c r="G78" s="9">
        <f>RANK(E78,E7:E399,0)</f>
        <v>22</v>
      </c>
      <c r="H78" s="9">
        <f>RANK(F78,F7:F399,0)</f>
        <v>228</v>
      </c>
      <c r="J78" s="12" t="s">
        <v>70</v>
      </c>
      <c r="K78" s="12" t="s">
        <v>71</v>
      </c>
    </row>
    <row r="79" ht="23.2" customHeight="1" spans="1:11">
      <c r="A79" s="9" t="s">
        <v>214</v>
      </c>
      <c r="B79" s="9" t="s">
        <v>215</v>
      </c>
      <c r="C79" s="10">
        <v>61.4343260404975</v>
      </c>
      <c r="D79" s="10">
        <v>-5.40292174007053</v>
      </c>
      <c r="E79" s="10">
        <f>(C79)/(E2+100)*100</f>
        <v>61.0557802032375</v>
      </c>
      <c r="F79" s="10">
        <f>(D79)/(F2+100)*100</f>
        <v>-5.453502980212</v>
      </c>
      <c r="G79" s="9">
        <f>RANK(E79,E7:E399,0)</f>
        <v>11</v>
      </c>
      <c r="H79" s="9">
        <f>RANK(F79,F7:F399,0)</f>
        <v>353</v>
      </c>
      <c r="J79" s="12" t="s">
        <v>70</v>
      </c>
      <c r="K79" s="12" t="s">
        <v>71</v>
      </c>
    </row>
    <row r="80" ht="23.2" customHeight="1" spans="1:11">
      <c r="A80" s="9" t="s">
        <v>216</v>
      </c>
      <c r="B80" s="9" t="s">
        <v>217</v>
      </c>
      <c r="C80" s="10">
        <v>0.508701472556898</v>
      </c>
      <c r="D80" s="10">
        <v>0.366928495040022</v>
      </c>
      <c r="E80" s="10">
        <f>(C80)/(E2+100)*100</f>
        <v>0.505566957420888</v>
      </c>
      <c r="F80" s="10">
        <f>(D80)/(F2+100)*100</f>
        <v>0.370363617593199</v>
      </c>
      <c r="G80" s="9">
        <f>RANK(E80,E7:E399,0)</f>
        <v>267</v>
      </c>
      <c r="H80" s="9">
        <f>RANK(F80,F7:F399,0)</f>
        <v>249</v>
      </c>
      <c r="J80" s="12" t="s">
        <v>70</v>
      </c>
      <c r="K80" s="12" t="s">
        <v>71</v>
      </c>
    </row>
    <row r="81" ht="23.2" customHeight="1" spans="1:11">
      <c r="A81" s="9" t="s">
        <v>218</v>
      </c>
      <c r="B81" s="9" t="s">
        <v>219</v>
      </c>
      <c r="C81" s="10">
        <v>50.4819367598828</v>
      </c>
      <c r="D81" s="10">
        <v>-3.93639124180918</v>
      </c>
      <c r="E81" s="10">
        <f>(C81)/(E2+100)*100</f>
        <v>50.1708773204958</v>
      </c>
      <c r="F81" s="10">
        <f>(D81)/(F2+100)*100</f>
        <v>-3.97324307129545</v>
      </c>
      <c r="G81" s="9">
        <f>RANK(E81,E7:E399,0)</f>
        <v>16</v>
      </c>
      <c r="H81" s="9">
        <f>RANK(F81,F7:F399,0)</f>
        <v>348</v>
      </c>
      <c r="J81" s="12" t="s">
        <v>70</v>
      </c>
      <c r="K81" s="12" t="s">
        <v>71</v>
      </c>
    </row>
    <row r="82" ht="23.2" customHeight="1" spans="1:11">
      <c r="A82" s="9" t="s">
        <v>220</v>
      </c>
      <c r="B82" s="9" t="s">
        <v>221</v>
      </c>
      <c r="C82" s="10">
        <v>17.0131609497111</v>
      </c>
      <c r="D82" s="10">
        <v>2.74868912766856</v>
      </c>
      <c r="E82" s="10">
        <f>(C82)/(E2+100)*100</f>
        <v>16.9083293080015</v>
      </c>
      <c r="F82" s="10">
        <f>(D82)/(F2+100)*100</f>
        <v>2.77442189070484</v>
      </c>
      <c r="G82" s="9">
        <f>RANK(E82,E7:E399,0)</f>
        <v>99</v>
      </c>
      <c r="H82" s="9">
        <f>RANK(F82,F7:F399,0)</f>
        <v>141</v>
      </c>
      <c r="J82" s="12" t="s">
        <v>70</v>
      </c>
      <c r="K82" s="12" t="s">
        <v>71</v>
      </c>
    </row>
    <row r="83" ht="23.2" customHeight="1" spans="1:11">
      <c r="A83" s="9" t="s">
        <v>222</v>
      </c>
      <c r="B83" s="9" t="s">
        <v>223</v>
      </c>
      <c r="C83" s="10">
        <v>32.1061933386426</v>
      </c>
      <c r="D83" s="10">
        <v>0.216417972209115</v>
      </c>
      <c r="E83" s="10">
        <f>(C83)/(E2+100)*100</f>
        <v>31.908361497359</v>
      </c>
      <c r="F83" s="10">
        <f>(D83)/(F2+100)*100</f>
        <v>0.218444040686483</v>
      </c>
      <c r="G83" s="9">
        <f>RANK(E83,E7:E399,0)</f>
        <v>49</v>
      </c>
      <c r="H83" s="9">
        <f>RANK(F83,F7:F399,0)</f>
        <v>258</v>
      </c>
      <c r="J83" s="12" t="s">
        <v>70</v>
      </c>
      <c r="K83" s="12" t="s">
        <v>71</v>
      </c>
    </row>
    <row r="84" ht="23.2" customHeight="1" spans="1:11">
      <c r="A84" s="9" t="s">
        <v>224</v>
      </c>
      <c r="B84" s="9" t="s">
        <v>225</v>
      </c>
      <c r="C84" s="10">
        <v>-3.07031034985186</v>
      </c>
      <c r="D84" s="10">
        <v>-1.00651028211222</v>
      </c>
      <c r="E84" s="10">
        <f>(C84)/(E2+100)*100</f>
        <v>-3.05139172118054</v>
      </c>
      <c r="F84" s="10">
        <f>(D84)/(F2+100)*100</f>
        <v>-1.01593306125537</v>
      </c>
      <c r="G84" s="9">
        <f>RANK(E84,E7:E399,0)</f>
        <v>313</v>
      </c>
      <c r="H84" s="9">
        <f>RANK(F84,F7:F399,0)</f>
        <v>311</v>
      </c>
      <c r="J84" s="12" t="s">
        <v>70</v>
      </c>
      <c r="K84" s="12" t="s">
        <v>71</v>
      </c>
    </row>
    <row r="85" ht="23.2" customHeight="1" spans="1:11">
      <c r="A85" s="9" t="s">
        <v>226</v>
      </c>
      <c r="B85" s="9" t="s">
        <v>227</v>
      </c>
      <c r="C85" s="10">
        <v>7.72317165925209</v>
      </c>
      <c r="D85" s="10">
        <v>-0.457130335761196</v>
      </c>
      <c r="E85" s="10">
        <f>(C85)/(E2+100)*100</f>
        <v>7.67558304437696</v>
      </c>
      <c r="F85" s="10">
        <f>(D85)/(F2+100)*100</f>
        <v>-0.461409912701503</v>
      </c>
      <c r="G85" s="9">
        <f>RANK(E85,E7:E399,0)</f>
        <v>187</v>
      </c>
      <c r="H85" s="9">
        <f>RANK(F85,F7:F399,0)</f>
        <v>292</v>
      </c>
      <c r="J85" s="12" t="s">
        <v>70</v>
      </c>
      <c r="K85" s="12" t="s">
        <v>71</v>
      </c>
    </row>
    <row r="86" ht="23.2" customHeight="1" spans="1:11">
      <c r="A86" s="9" t="s">
        <v>228</v>
      </c>
      <c r="B86" s="9" t="s">
        <v>229</v>
      </c>
      <c r="C86" s="10">
        <v>15.7253043695742</v>
      </c>
      <c r="D86" s="10">
        <v>1.78377755244642</v>
      </c>
      <c r="E86" s="10">
        <f>(C86)/(E2+100)*100</f>
        <v>15.6284082384955</v>
      </c>
      <c r="F86" s="10">
        <f>(D86)/(F2+100)*100</f>
        <v>1.80047697640255</v>
      </c>
      <c r="G86" s="9">
        <f>RANK(E86,E7:E399,0)</f>
        <v>111</v>
      </c>
      <c r="H86" s="9">
        <f>RANK(F86,F7:F399,0)</f>
        <v>185</v>
      </c>
      <c r="J86" s="12" t="s">
        <v>70</v>
      </c>
      <c r="K86" s="12" t="s">
        <v>71</v>
      </c>
    </row>
    <row r="87" ht="23.2" customHeight="1" spans="1:11">
      <c r="A87" s="9" t="s">
        <v>230</v>
      </c>
      <c r="B87" s="9" t="s">
        <v>231</v>
      </c>
      <c r="C87" s="10">
        <v>17.7194972338603</v>
      </c>
      <c r="D87" s="10">
        <v>-0.87966632450203</v>
      </c>
      <c r="E87" s="10">
        <f>(C87)/(E2+100)*100</f>
        <v>17.6103132914533</v>
      </c>
      <c r="F87" s="10">
        <f>(D87)/(F2+100)*100</f>
        <v>-0.887901611952893</v>
      </c>
      <c r="G87" s="9">
        <f>RANK(E87,E7:E399,0)</f>
        <v>96</v>
      </c>
      <c r="H87" s="9">
        <f>RANK(F87,F7:F399,0)</f>
        <v>309</v>
      </c>
      <c r="J87" s="12" t="s">
        <v>70</v>
      </c>
      <c r="K87" s="12" t="s">
        <v>71</v>
      </c>
    </row>
    <row r="88" ht="23.2" customHeight="1" spans="1:11">
      <c r="A88" s="9" t="s">
        <v>232</v>
      </c>
      <c r="B88" s="9" t="s">
        <v>233</v>
      </c>
      <c r="C88" s="10">
        <v>11.7656927163428</v>
      </c>
      <c r="D88" s="10">
        <v>2.48698818039638</v>
      </c>
      <c r="E88" s="10">
        <f>(C88)/(E2+100)*100</f>
        <v>11.6931949079137</v>
      </c>
      <c r="F88" s="10">
        <f>(D88)/(F2+100)*100</f>
        <v>2.51027094339638</v>
      </c>
      <c r="G88" s="9">
        <f>RANK(E88,E7:E399,0)</f>
        <v>147</v>
      </c>
      <c r="H88" s="9">
        <f>RANK(F88,F7:F399,0)</f>
        <v>151</v>
      </c>
      <c r="J88" s="12" t="s">
        <v>70</v>
      </c>
      <c r="K88" s="12" t="s">
        <v>71</v>
      </c>
    </row>
    <row r="89" ht="23.2" customHeight="1" spans="1:11">
      <c r="A89" s="9" t="s">
        <v>234</v>
      </c>
      <c r="B89" s="9" t="s">
        <v>235</v>
      </c>
      <c r="C89" s="10">
        <v>2.07539815504968</v>
      </c>
      <c r="D89" s="10">
        <v>-0.0816632528749408</v>
      </c>
      <c r="E89" s="10">
        <f>(C89)/(E2+100)*100</f>
        <v>2.06260997321574</v>
      </c>
      <c r="F89" s="10">
        <f>(D89)/(F2+100)*100</f>
        <v>-0.0824277704458259</v>
      </c>
      <c r="G89" s="9">
        <f>RANK(E89,E7:E399,0)</f>
        <v>248</v>
      </c>
      <c r="H89" s="9">
        <f>RANK(F89,F7:F399,0)</f>
        <v>274</v>
      </c>
      <c r="J89" s="12" t="s">
        <v>70</v>
      </c>
      <c r="K89" s="12" t="s">
        <v>71</v>
      </c>
    </row>
    <row r="90" ht="23.2" customHeight="1" spans="1:11">
      <c r="A90" s="9" t="s">
        <v>236</v>
      </c>
      <c r="B90" s="9" t="s">
        <v>237</v>
      </c>
      <c r="C90" s="10">
        <v>12.203027783019</v>
      </c>
      <c r="D90" s="10">
        <v>-2.51584419211571</v>
      </c>
      <c r="E90" s="10">
        <f>(C90)/(E2+100)*100</f>
        <v>12.1278352047495</v>
      </c>
      <c r="F90" s="10">
        <f>(D90)/(F2+100)*100</f>
        <v>-2.53939710022025</v>
      </c>
      <c r="G90" s="9">
        <f>RANK(E90,E7:E399,0)</f>
        <v>143</v>
      </c>
      <c r="H90" s="9">
        <f>RANK(F90,F7:F399,0)</f>
        <v>339</v>
      </c>
      <c r="J90" s="12" t="s">
        <v>70</v>
      </c>
      <c r="K90" s="12" t="s">
        <v>71</v>
      </c>
    </row>
    <row r="91" ht="23.2" customHeight="1" spans="1:11">
      <c r="A91" s="9" t="s">
        <v>238</v>
      </c>
      <c r="B91" s="9" t="s">
        <v>239</v>
      </c>
      <c r="C91" s="10">
        <v>-2.92740895780207</v>
      </c>
      <c r="D91" s="10">
        <v>0.626390754119563</v>
      </c>
      <c r="E91" s="10">
        <f>(C91)/(E2+100)*100</f>
        <v>-2.90937085847949</v>
      </c>
      <c r="F91" s="10">
        <f>(D91)/(F2+100)*100</f>
        <v>0.632254918488545</v>
      </c>
      <c r="G91" s="9">
        <f>RANK(E91,E7:E399,0)</f>
        <v>311</v>
      </c>
      <c r="H91" s="9">
        <f>RANK(F91,F7:F399,0)</f>
        <v>236</v>
      </c>
      <c r="J91" s="12" t="s">
        <v>70</v>
      </c>
      <c r="K91" s="12" t="s">
        <v>71</v>
      </c>
    </row>
    <row r="92" ht="23.2" customHeight="1" spans="1:11">
      <c r="A92" s="9" t="s">
        <v>240</v>
      </c>
      <c r="B92" s="9" t="s">
        <v>241</v>
      </c>
      <c r="C92" s="10">
        <v>2.24410623694419</v>
      </c>
      <c r="D92" s="10">
        <v>3.54915728922155</v>
      </c>
      <c r="E92" s="10">
        <f>(C92)/(E2+100)*100</f>
        <v>2.23027851018107</v>
      </c>
      <c r="F92" s="10">
        <f>(D92)/(F2+100)*100</f>
        <v>3.58238389989306</v>
      </c>
      <c r="G92" s="9">
        <f>RANK(E92,E7:E399,0)</f>
        <v>247</v>
      </c>
      <c r="H92" s="9">
        <f>RANK(F92,F7:F399,0)</f>
        <v>112</v>
      </c>
      <c r="J92" s="12" t="s">
        <v>242</v>
      </c>
      <c r="K92" s="12" t="s">
        <v>71</v>
      </c>
    </row>
    <row r="93" ht="23.2" customHeight="1" spans="1:11">
      <c r="A93" s="9" t="s">
        <v>243</v>
      </c>
      <c r="B93" s="9" t="s">
        <v>244</v>
      </c>
      <c r="C93" s="10">
        <v>-14.9647763473927</v>
      </c>
      <c r="D93" s="10">
        <v>-3.8727634194831</v>
      </c>
      <c r="E93" s="10">
        <f>(C93)/(E2+100)*100</f>
        <v>-14.8725664354926</v>
      </c>
      <c r="F93" s="10">
        <f>(D93)/(F2+100)*100</f>
        <v>-3.90901957605098</v>
      </c>
      <c r="G93" s="9">
        <f>RANK(E93,E7:E399,0)</f>
        <v>353</v>
      </c>
      <c r="H93" s="9">
        <f>RANK(F93,F7:F399,0)</f>
        <v>347</v>
      </c>
      <c r="J93" s="12" t="s">
        <v>242</v>
      </c>
      <c r="K93" s="12" t="s">
        <v>71</v>
      </c>
    </row>
    <row r="94" ht="23.2" customHeight="1" spans="1:11">
      <c r="A94" s="9" t="s">
        <v>245</v>
      </c>
      <c r="B94" s="9" t="s">
        <v>246</v>
      </c>
      <c r="C94" s="10">
        <v>-0.874512907329682</v>
      </c>
      <c r="D94" s="10">
        <v>2.97089459827885</v>
      </c>
      <c r="E94" s="10">
        <f>(C94)/(E2+100)*100</f>
        <v>-0.869124336443731</v>
      </c>
      <c r="F94" s="10">
        <f>(D94)/(F2+100)*100</f>
        <v>2.99870761137435</v>
      </c>
      <c r="G94" s="9">
        <f>RANK(E94,E7:E399,0)</f>
        <v>288</v>
      </c>
      <c r="H94" s="9">
        <f>RANK(F94,F7:F399,0)</f>
        <v>134</v>
      </c>
      <c r="J94" s="12" t="s">
        <v>242</v>
      </c>
      <c r="K94" s="12" t="s">
        <v>71</v>
      </c>
    </row>
    <row r="95" ht="23.2" customHeight="1" spans="1:11">
      <c r="A95" s="9" t="s">
        <v>247</v>
      </c>
      <c r="B95" s="9" t="s">
        <v>248</v>
      </c>
      <c r="C95" s="10">
        <v>-10.2566151571755</v>
      </c>
      <c r="D95" s="10">
        <v>-6.20347653599207</v>
      </c>
      <c r="E95" s="10">
        <f>(C95)/(E2+100)*100</f>
        <v>-10.1934159781113</v>
      </c>
      <c r="F95" s="10">
        <f>(D95)/(F2+100)*100</f>
        <v>-6.26155243482508</v>
      </c>
      <c r="G95" s="9">
        <f>RANK(E95,E7:E399,0)</f>
        <v>347</v>
      </c>
      <c r="H95" s="9">
        <f>RANK(F95,F7:F399,0)</f>
        <v>354</v>
      </c>
      <c r="J95" s="12" t="s">
        <v>242</v>
      </c>
      <c r="K95" s="12" t="s">
        <v>71</v>
      </c>
    </row>
    <row r="96" ht="23.2" customHeight="1" spans="1:11">
      <c r="A96" s="9" t="s">
        <v>249</v>
      </c>
      <c r="B96" s="9" t="s">
        <v>250</v>
      </c>
      <c r="C96" s="10">
        <v>13.8217825755448</v>
      </c>
      <c r="D96" s="10">
        <v>1.81000753795902</v>
      </c>
      <c r="E96" s="10">
        <f>(C96)/(E2+100)*100</f>
        <v>13.7366155590785</v>
      </c>
      <c r="F96" s="10">
        <f>(D96)/(F2+100)*100</f>
        <v>1.82695252260619</v>
      </c>
      <c r="G96" s="9">
        <f>RANK(E96,E7:E399,0)</f>
        <v>126</v>
      </c>
      <c r="H96" s="9">
        <f>RANK(F96,F7:F399,0)</f>
        <v>183</v>
      </c>
      <c r="J96" s="12" t="s">
        <v>242</v>
      </c>
      <c r="K96" s="12" t="s">
        <v>71</v>
      </c>
    </row>
    <row r="97" ht="23.2" customHeight="1" spans="1:11">
      <c r="A97" s="9" t="s">
        <v>251</v>
      </c>
      <c r="B97" s="9" t="s">
        <v>252</v>
      </c>
      <c r="C97" s="10">
        <v>9.78901543631014</v>
      </c>
      <c r="D97" s="10">
        <v>1.36259630299343</v>
      </c>
      <c r="E97" s="10">
        <f>(C97)/(E2+100)*100</f>
        <v>9.72869751173737</v>
      </c>
      <c r="F97" s="10">
        <f>(D97)/(F2+100)*100</f>
        <v>1.37535269927924</v>
      </c>
      <c r="G97" s="9">
        <f>RANK(E97,E7:E399,0)</f>
        <v>165</v>
      </c>
      <c r="H97" s="9">
        <f>RANK(F97,F7:F399,0)</f>
        <v>204</v>
      </c>
      <c r="J97" s="12" t="s">
        <v>70</v>
      </c>
      <c r="K97" s="12" t="s">
        <v>71</v>
      </c>
    </row>
    <row r="98" ht="23.2" customHeight="1" spans="1:11">
      <c r="A98" s="9" t="s">
        <v>253</v>
      </c>
      <c r="B98" s="9" t="s">
        <v>254</v>
      </c>
      <c r="C98" s="10">
        <v>9.55946479452905</v>
      </c>
      <c r="D98" s="10">
        <v>3.90539729809825</v>
      </c>
      <c r="E98" s="10">
        <f>(C98)/(E2+100)*100</f>
        <v>9.50056131437989</v>
      </c>
      <c r="F98" s="10">
        <f>(D98)/(F2+100)*100</f>
        <v>3.94195896752202</v>
      </c>
      <c r="G98" s="9">
        <f>RANK(E98,E7:E399,0)</f>
        <v>170</v>
      </c>
      <c r="H98" s="9">
        <f>RANK(F98,F7:F399,0)</f>
        <v>92</v>
      </c>
      <c r="J98" s="12" t="s">
        <v>70</v>
      </c>
      <c r="K98" s="12" t="s">
        <v>71</v>
      </c>
    </row>
    <row r="99" ht="23.2" customHeight="1" spans="1:11">
      <c r="A99" s="9" t="s">
        <v>255</v>
      </c>
      <c r="B99" s="9" t="s">
        <v>256</v>
      </c>
      <c r="C99" s="10">
        <v>6.0621067090675</v>
      </c>
      <c r="D99" s="10">
        <v>3.46764098080514</v>
      </c>
      <c r="E99" s="10">
        <f>(C99)/(E2+100)*100</f>
        <v>6.02475323898579</v>
      </c>
      <c r="F99" s="10">
        <f>(D99)/(F2+100)*100</f>
        <v>3.50010444957495</v>
      </c>
      <c r="G99" s="9">
        <f>RANK(E99,E7:E399,0)</f>
        <v>208</v>
      </c>
      <c r="H99" s="9">
        <f>RANK(F99,F7:F399,0)</f>
        <v>116</v>
      </c>
      <c r="J99" s="12" t="s">
        <v>70</v>
      </c>
      <c r="K99" s="12" t="s">
        <v>71</v>
      </c>
    </row>
    <row r="100" ht="23.2" customHeight="1" spans="1:11">
      <c r="A100" s="9" t="s">
        <v>257</v>
      </c>
      <c r="B100" s="9" t="s">
        <v>258</v>
      </c>
      <c r="C100" s="10">
        <v>24.3066863742265</v>
      </c>
      <c r="D100" s="10">
        <v>-3.80042555460235</v>
      </c>
      <c r="E100" s="10">
        <f>(C100)/(E2+100)*100</f>
        <v>24.1569135104617</v>
      </c>
      <c r="F100" s="10">
        <f>(D100)/(F2+100)*100</f>
        <v>-3.83600449630558</v>
      </c>
      <c r="G100" s="9">
        <f>RANK(E100,E7:E399,0)</f>
        <v>73</v>
      </c>
      <c r="H100" s="9">
        <f>RANK(F100,F7:F399,0)</f>
        <v>346</v>
      </c>
      <c r="J100" s="12" t="s">
        <v>70</v>
      </c>
      <c r="K100" s="12" t="s">
        <v>71</v>
      </c>
    </row>
    <row r="101" ht="23.2" customHeight="1" spans="1:11">
      <c r="A101" s="9" t="s">
        <v>259</v>
      </c>
      <c r="B101" s="9" t="s">
        <v>260</v>
      </c>
      <c r="C101" s="10">
        <v>21.039329133911</v>
      </c>
      <c r="D101" s="10">
        <v>-3.94020505803927</v>
      </c>
      <c r="E101" s="10">
        <f>(C101)/(E2+100)*100</f>
        <v>20.9096890617283</v>
      </c>
      <c r="F101" s="10">
        <f>(D101)/(F2+100)*100</f>
        <v>-3.97709259182848</v>
      </c>
      <c r="G101" s="9">
        <f>RANK(E101,E7:E399,0)</f>
        <v>85</v>
      </c>
      <c r="H101" s="9">
        <f>RANK(F101,F7:F399,0)</f>
        <v>349</v>
      </c>
      <c r="J101" s="12" t="s">
        <v>70</v>
      </c>
      <c r="K101" s="12" t="s">
        <v>71</v>
      </c>
    </row>
    <row r="102" ht="23.2" customHeight="1" spans="1:11">
      <c r="A102" s="9" t="s">
        <v>261</v>
      </c>
      <c r="B102" s="9" t="s">
        <v>262</v>
      </c>
      <c r="C102" s="10">
        <v>20.8332793942715</v>
      </c>
      <c r="D102" s="10">
        <v>-0.181559798288001</v>
      </c>
      <c r="E102" s="10">
        <f>(C102)/(E2+100)*100</f>
        <v>20.7049089587274</v>
      </c>
      <c r="F102" s="10">
        <f>(D102)/(F2+100)*100</f>
        <v>-0.183259530432765</v>
      </c>
      <c r="G102" s="9">
        <f>RANK(E102,E7:E399,0)</f>
        <v>86</v>
      </c>
      <c r="H102" s="9">
        <f>RANK(F102,F7:F399,0)</f>
        <v>277</v>
      </c>
      <c r="J102" s="12" t="s">
        <v>70</v>
      </c>
      <c r="K102" s="12" t="s">
        <v>71</v>
      </c>
    </row>
    <row r="103" ht="23.2" customHeight="1" spans="1:11">
      <c r="A103" s="9" t="s">
        <v>263</v>
      </c>
      <c r="B103" s="9" t="s">
        <v>264</v>
      </c>
      <c r="C103" s="10">
        <v>21.5404347239098</v>
      </c>
      <c r="D103" s="10">
        <v>2.95210788998618</v>
      </c>
      <c r="E103" s="10">
        <f>(C103)/(E2+100)*100</f>
        <v>21.4077069408764</v>
      </c>
      <c r="F103" s="10">
        <f>(D103)/(F2+100)*100</f>
        <v>2.97974502509393</v>
      </c>
      <c r="G103" s="9">
        <f>RANK(E103,E7:E399,0)</f>
        <v>83</v>
      </c>
      <c r="H103" s="9">
        <f>RANK(F103,F7:F399,0)</f>
        <v>135</v>
      </c>
      <c r="J103" s="12" t="s">
        <v>70</v>
      </c>
      <c r="K103" s="12" t="s">
        <v>71</v>
      </c>
    </row>
    <row r="104" ht="23.2" customHeight="1" spans="1:11">
      <c r="A104" s="9" t="s">
        <v>265</v>
      </c>
      <c r="B104" s="9" t="s">
        <v>266</v>
      </c>
      <c r="C104" s="10">
        <v>5.05673616006983</v>
      </c>
      <c r="D104" s="10">
        <v>1.3924214687252</v>
      </c>
      <c r="E104" s="10">
        <f>(C104)/(E2+100)*100</f>
        <v>5.02557757907954</v>
      </c>
      <c r="F104" s="10">
        <f>(D104)/(F2+100)*100</f>
        <v>1.40545708317161</v>
      </c>
      <c r="G104" s="9">
        <f>RANK(E104,E7:E399,0)</f>
        <v>218</v>
      </c>
      <c r="H104" s="9">
        <f>RANK(F104,F7:F399,0)</f>
        <v>203</v>
      </c>
      <c r="J104" s="12" t="s">
        <v>70</v>
      </c>
      <c r="K104" s="12" t="s">
        <v>71</v>
      </c>
    </row>
    <row r="105" ht="23.2" customHeight="1" spans="1:11">
      <c r="A105" s="9" t="s">
        <v>267</v>
      </c>
      <c r="B105" s="9" t="s">
        <v>268</v>
      </c>
      <c r="C105" s="10">
        <v>12.4714855022674</v>
      </c>
      <c r="D105" s="10">
        <v>3.41078513127638</v>
      </c>
      <c r="E105" s="10">
        <f>(C105)/(E2+100)*100</f>
        <v>12.3946387420666</v>
      </c>
      <c r="F105" s="10">
        <f>(D105)/(F2+100)*100</f>
        <v>3.44271632519254</v>
      </c>
      <c r="G105" s="9">
        <f>RANK(E105,E7:E399,0)</f>
        <v>139</v>
      </c>
      <c r="H105" s="9">
        <f>RANK(F105,F7:F399,0)</f>
        <v>119</v>
      </c>
      <c r="J105" s="12" t="s">
        <v>70</v>
      </c>
      <c r="K105" s="12" t="s">
        <v>71</v>
      </c>
    </row>
    <row r="106" ht="23.2" customHeight="1" spans="1:11">
      <c r="A106" s="9" t="s">
        <v>269</v>
      </c>
      <c r="B106" s="9" t="s">
        <v>270</v>
      </c>
      <c r="C106" s="10">
        <v>23.895113600996</v>
      </c>
      <c r="D106" s="10">
        <v>0.957904934846233</v>
      </c>
      <c r="E106" s="10">
        <f>(C106)/(E2+100)*100</f>
        <v>23.7478767650526</v>
      </c>
      <c r="F106" s="10">
        <f>(D106)/(F2+100)*100</f>
        <v>0.966872678943433</v>
      </c>
      <c r="G106" s="9">
        <f>RANK(E106,E7:E399,0)</f>
        <v>74</v>
      </c>
      <c r="H106" s="9">
        <f>RANK(F106,F7:F399,0)</f>
        <v>220</v>
      </c>
      <c r="J106" s="12" t="s">
        <v>70</v>
      </c>
      <c r="K106" s="12" t="s">
        <v>71</v>
      </c>
    </row>
    <row r="107" ht="23.2" customHeight="1" spans="1:11">
      <c r="A107" s="9" t="s">
        <v>271</v>
      </c>
      <c r="B107" s="9" t="s">
        <v>272</v>
      </c>
      <c r="C107" s="10">
        <v>62.9938627225057</v>
      </c>
      <c r="D107" s="10">
        <v>-0.957611885703828</v>
      </c>
      <c r="E107" s="10">
        <f>(C107)/(E2+100)*100</f>
        <v>62.6057073370162</v>
      </c>
      <c r="F107" s="10">
        <f>(D107)/(F2+100)*100</f>
        <v>-0.966576886324488</v>
      </c>
      <c r="G107" s="9">
        <f>RANK(E107,E7:E399,0)</f>
        <v>10</v>
      </c>
      <c r="H107" s="9">
        <f>RANK(F107,F7:F399,0)</f>
        <v>310</v>
      </c>
      <c r="J107" s="12" t="s">
        <v>70</v>
      </c>
      <c r="K107" s="12" t="s">
        <v>71</v>
      </c>
    </row>
    <row r="108" ht="23.2" customHeight="1" spans="1:11">
      <c r="A108" s="9" t="s">
        <v>273</v>
      </c>
      <c r="B108" s="9" t="s">
        <v>274</v>
      </c>
      <c r="C108" s="10">
        <v>29.3367735386177</v>
      </c>
      <c r="D108" s="10">
        <v>1.2516639183041</v>
      </c>
      <c r="E108" s="10">
        <f>(C108)/(E2+100)*100</f>
        <v>29.1560062995605</v>
      </c>
      <c r="F108" s="10">
        <f>(D108)/(F2+100)*100</f>
        <v>1.26338178435398</v>
      </c>
      <c r="G108" s="9">
        <f>RANK(E108,E7:E399,0)</f>
        <v>58</v>
      </c>
      <c r="H108" s="9">
        <f>RANK(F108,F7:F399,0)</f>
        <v>208</v>
      </c>
      <c r="J108" s="12" t="s">
        <v>70</v>
      </c>
      <c r="K108" s="12" t="s">
        <v>71</v>
      </c>
    </row>
    <row r="109" ht="23.2" customHeight="1" spans="1:11">
      <c r="A109" s="9" t="s">
        <v>275</v>
      </c>
      <c r="B109" s="9" t="s">
        <v>276</v>
      </c>
      <c r="C109" s="10">
        <v>43.6994244823607</v>
      </c>
      <c r="D109" s="10">
        <v>1.301558391061</v>
      </c>
      <c r="E109" s="10">
        <f>(C109)/(E2+100)*100</f>
        <v>43.4301575058246</v>
      </c>
      <c r="F109" s="10">
        <f>(D109)/(F2+100)*100</f>
        <v>1.31374336073179</v>
      </c>
      <c r="G109" s="9">
        <f>RANK(E109,E7:E399,0)</f>
        <v>24</v>
      </c>
      <c r="H109" s="9">
        <f>RANK(F109,F7:F399,0)</f>
        <v>207</v>
      </c>
      <c r="J109" s="12" t="s">
        <v>70</v>
      </c>
      <c r="K109" s="12" t="s">
        <v>71</v>
      </c>
    </row>
    <row r="110" ht="23.2" customHeight="1" spans="1:11">
      <c r="A110" s="9" t="s">
        <v>277</v>
      </c>
      <c r="B110" s="9" t="s">
        <v>278</v>
      </c>
      <c r="C110" s="10">
        <v>0.910765504820643</v>
      </c>
      <c r="D110" s="10">
        <v>3.94169379730245</v>
      </c>
      <c r="E110" s="10">
        <f>(C110)/(E2+100)*100</f>
        <v>0.905153552793325</v>
      </c>
      <c r="F110" s="10">
        <f>(D110)/(F2+100)*100</f>
        <v>3.97859526841702</v>
      </c>
      <c r="G110" s="9">
        <f>RANK(E110,E7:E399,0)</f>
        <v>260</v>
      </c>
      <c r="H110" s="9">
        <f>RANK(F110,F7:F399,0)</f>
        <v>90</v>
      </c>
      <c r="J110" s="12" t="s">
        <v>70</v>
      </c>
      <c r="K110" s="12" t="s">
        <v>71</v>
      </c>
    </row>
    <row r="111" ht="23.2" customHeight="1" spans="1:11">
      <c r="A111" s="9" t="s">
        <v>279</v>
      </c>
      <c r="B111" s="9" t="s">
        <v>280</v>
      </c>
      <c r="C111" s="10">
        <v>22.8503947339646</v>
      </c>
      <c r="D111" s="10">
        <v>4.31477265552753</v>
      </c>
      <c r="E111" s="10">
        <f>(C111)/(E2+100)*100</f>
        <v>22.7095952434552</v>
      </c>
      <c r="F111" s="10">
        <f>(D111)/(F2+100)*100</f>
        <v>4.35516682785589</v>
      </c>
      <c r="G111" s="9">
        <f>RANK(E111,E7:E399,0)</f>
        <v>76</v>
      </c>
      <c r="H111" s="9">
        <f>RANK(F111,F7:F399,0)</f>
        <v>70</v>
      </c>
      <c r="J111" s="12" t="s">
        <v>70</v>
      </c>
      <c r="K111" s="12" t="s">
        <v>71</v>
      </c>
    </row>
    <row r="112" ht="23.2" customHeight="1" spans="1:11">
      <c r="A112" s="9" t="s">
        <v>281</v>
      </c>
      <c r="B112" s="9" t="s">
        <v>282</v>
      </c>
      <c r="C112" s="10">
        <v>29.9252161720028</v>
      </c>
      <c r="D112" s="10">
        <v>2.08722264728385</v>
      </c>
      <c r="E112" s="10">
        <f>(C112)/(E2+100)*100</f>
        <v>29.7408230689751</v>
      </c>
      <c r="F112" s="10">
        <f>(D112)/(F2+100)*100</f>
        <v>2.10676287293028</v>
      </c>
      <c r="G112" s="9">
        <f>RANK(E112,E7:E399,0)</f>
        <v>57</v>
      </c>
      <c r="H112" s="9">
        <f>RANK(F112,F7:F399,0)</f>
        <v>167</v>
      </c>
      <c r="J112" s="12" t="s">
        <v>70</v>
      </c>
      <c r="K112" s="12" t="s">
        <v>71</v>
      </c>
    </row>
    <row r="113" ht="23.2" customHeight="1" spans="1:11">
      <c r="A113" s="9" t="s">
        <v>283</v>
      </c>
      <c r="B113" s="9" t="s">
        <v>284</v>
      </c>
      <c r="C113" s="10">
        <v>44.8728589045656</v>
      </c>
      <c r="D113" s="10">
        <v>-0.0579016319202951</v>
      </c>
      <c r="E113" s="10">
        <f>(C113)/(E2+100)*100</f>
        <v>44.596361463492</v>
      </c>
      <c r="F113" s="10">
        <f>(D113)/(F2+100)*100</f>
        <v>-0.0584436972119358</v>
      </c>
      <c r="G113" s="9">
        <f>RANK(E113,E7:E399,0)</f>
        <v>21</v>
      </c>
      <c r="H113" s="9">
        <f>RANK(F113,F7:F399,0)</f>
        <v>269</v>
      </c>
      <c r="J113" s="12" t="s">
        <v>70</v>
      </c>
      <c r="K113" s="12" t="s">
        <v>71</v>
      </c>
    </row>
    <row r="114" ht="23.2" customHeight="1" spans="1:11">
      <c r="A114" s="9" t="s">
        <v>285</v>
      </c>
      <c r="B114" s="9" t="s">
        <v>286</v>
      </c>
      <c r="C114" s="10">
        <v>13.6993970437771</v>
      </c>
      <c r="D114" s="10">
        <v>1.65054855282158</v>
      </c>
      <c r="E114" s="10">
        <f>(C114)/(E2+100)*100</f>
        <v>13.6149841420961</v>
      </c>
      <c r="F114" s="10">
        <f>(D114)/(F2+100)*100</f>
        <v>1.66600070940128</v>
      </c>
      <c r="G114" s="9">
        <f>RANK(E114,E7:E399,0)</f>
        <v>127</v>
      </c>
      <c r="H114" s="9">
        <f>RANK(F114,F7:F399,0)</f>
        <v>193</v>
      </c>
      <c r="J114" s="12" t="s">
        <v>70</v>
      </c>
      <c r="K114" s="12" t="s">
        <v>71</v>
      </c>
    </row>
    <row r="115" ht="23.2" customHeight="1" spans="1:11">
      <c r="A115" s="9" t="s">
        <v>287</v>
      </c>
      <c r="B115" s="9" t="s">
        <v>288</v>
      </c>
      <c r="C115" s="10">
        <v>9.90903959076545</v>
      </c>
      <c r="D115" s="10">
        <v>0.865199743644511</v>
      </c>
      <c r="E115" s="10">
        <f>(C115)/(E2+100)*100</f>
        <v>9.8479821017347</v>
      </c>
      <c r="F115" s="10">
        <f>(D115)/(F2+100)*100</f>
        <v>0.873299597410493</v>
      </c>
      <c r="G115" s="9">
        <f>RANK(E115,E7:E399,0)</f>
        <v>163</v>
      </c>
      <c r="H115" s="9">
        <f>RANK(F115,F7:F399,0)</f>
        <v>224</v>
      </c>
      <c r="J115" s="12" t="s">
        <v>70</v>
      </c>
      <c r="K115" s="12" t="s">
        <v>71</v>
      </c>
    </row>
    <row r="116" ht="23.2" customHeight="1" spans="1:11">
      <c r="A116" s="9" t="s">
        <v>289</v>
      </c>
      <c r="B116" s="9" t="s">
        <v>290</v>
      </c>
      <c r="C116" s="10">
        <v>50.0278697662218</v>
      </c>
      <c r="D116" s="10">
        <v>1.75175258648966</v>
      </c>
      <c r="E116" s="10">
        <f>(C116)/(E2+100)*100</f>
        <v>49.7196081954103</v>
      </c>
      <c r="F116" s="10">
        <f>(D116)/(F2+100)*100</f>
        <v>1.76815219812729</v>
      </c>
      <c r="G116" s="9">
        <f>RANK(E116,E7:E399,0)</f>
        <v>17</v>
      </c>
      <c r="H116" s="9">
        <f>RANK(F116,F7:F399,0)</f>
        <v>188</v>
      </c>
      <c r="J116" s="12" t="s">
        <v>70</v>
      </c>
      <c r="K116" s="12" t="s">
        <v>71</v>
      </c>
    </row>
    <row r="117" ht="23.2" customHeight="1" spans="1:11">
      <c r="A117" s="9" t="s">
        <v>291</v>
      </c>
      <c r="B117" s="9" t="s">
        <v>292</v>
      </c>
      <c r="C117" s="10">
        <v>8.59292565629359</v>
      </c>
      <c r="D117" s="10">
        <v>1.56208933167373</v>
      </c>
      <c r="E117" s="10">
        <f>(C117)/(E2+100)*100</f>
        <v>8.53997779397097</v>
      </c>
      <c r="F117" s="10">
        <f>(D117)/(F2+100)*100</f>
        <v>1.57671334797621</v>
      </c>
      <c r="G117" s="9">
        <f>RANK(E117,E7:E399,0)</f>
        <v>177</v>
      </c>
      <c r="H117" s="9">
        <f>RANK(F117,F7:F399,0)</f>
        <v>197</v>
      </c>
      <c r="J117" s="12" t="s">
        <v>70</v>
      </c>
      <c r="K117" s="12" t="s">
        <v>71</v>
      </c>
    </row>
    <row r="118" ht="23.2" customHeight="1" spans="1:11">
      <c r="A118" s="9" t="s">
        <v>293</v>
      </c>
      <c r="B118" s="9" t="s">
        <v>294</v>
      </c>
      <c r="C118" s="10">
        <v>11.5379780930149</v>
      </c>
      <c r="D118" s="10">
        <v>0.228321554200143</v>
      </c>
      <c r="E118" s="10">
        <f>(C118)/(E2+100)*100</f>
        <v>11.4668834158367</v>
      </c>
      <c r="F118" s="10">
        <f>(D118)/(F2+100)*100</f>
        <v>0.230459062000194</v>
      </c>
      <c r="G118" s="9">
        <f>RANK(E118,E7:E399,0)</f>
        <v>149</v>
      </c>
      <c r="H118" s="9">
        <f>RANK(F118,F7:F399,0)</f>
        <v>256</v>
      </c>
      <c r="J118" s="12" t="s">
        <v>70</v>
      </c>
      <c r="K118" s="12" t="s">
        <v>71</v>
      </c>
    </row>
    <row r="119" ht="23.2" customHeight="1" spans="1:11">
      <c r="A119" s="9" t="s">
        <v>295</v>
      </c>
      <c r="B119" s="9" t="s">
        <v>296</v>
      </c>
      <c r="C119" s="10">
        <v>8.51024816782127</v>
      </c>
      <c r="D119" s="10">
        <v>2.16885800454273</v>
      </c>
      <c r="E119" s="10">
        <f>(C119)/(E2+100)*100</f>
        <v>8.45780974738746</v>
      </c>
      <c r="F119" s="10">
        <f>(D119)/(F2+100)*100</f>
        <v>2.18916248660601</v>
      </c>
      <c r="G119" s="9">
        <f>RANK(E119,E7:E399,0)</f>
        <v>180</v>
      </c>
      <c r="H119" s="9">
        <f>RANK(F119,F7:F399,0)</f>
        <v>160</v>
      </c>
      <c r="J119" s="12" t="s">
        <v>70</v>
      </c>
      <c r="K119" s="12" t="s">
        <v>71</v>
      </c>
    </row>
    <row r="120" ht="23.2" customHeight="1" spans="1:11">
      <c r="A120" s="9" t="s">
        <v>297</v>
      </c>
      <c r="B120" s="9" t="s">
        <v>298</v>
      </c>
      <c r="C120" s="10">
        <v>20.7387204142012</v>
      </c>
      <c r="D120" s="10">
        <v>4.40431077213349</v>
      </c>
      <c r="E120" s="10">
        <f>(C120)/(E2+100)*100</f>
        <v>20.6109326318835</v>
      </c>
      <c r="F120" s="10">
        <f>(D120)/(F2+100)*100</f>
        <v>4.445543185176</v>
      </c>
      <c r="G120" s="9">
        <f>RANK(E120,E7:E399,0)</f>
        <v>87</v>
      </c>
      <c r="H120" s="9">
        <f>RANK(F120,F7:F399,0)</f>
        <v>62</v>
      </c>
      <c r="J120" s="12" t="s">
        <v>70</v>
      </c>
      <c r="K120" s="12" t="s">
        <v>71</v>
      </c>
    </row>
    <row r="121" ht="23.2" customHeight="1" spans="1:11">
      <c r="A121" s="9" t="s">
        <v>299</v>
      </c>
      <c r="B121" s="9" t="s">
        <v>300</v>
      </c>
      <c r="C121" s="10">
        <v>24.5143144690258</v>
      </c>
      <c r="D121" s="10">
        <v>-2.1875397060692</v>
      </c>
      <c r="E121" s="10">
        <f>(C121)/(E2+100)*100</f>
        <v>24.3632622431184</v>
      </c>
      <c r="F121" s="10">
        <f>(D121)/(F2+100)*100</f>
        <v>-2.20801908306463</v>
      </c>
      <c r="G121" s="9">
        <f>RANK(E121,E7:E399,0)</f>
        <v>71</v>
      </c>
      <c r="H121" s="9">
        <f>RANK(F121,F7:F399,0)</f>
        <v>335</v>
      </c>
      <c r="J121" s="12" t="s">
        <v>70</v>
      </c>
      <c r="K121" s="12" t="s">
        <v>71</v>
      </c>
    </row>
    <row r="122" ht="23.2" customHeight="1" spans="1:11">
      <c r="A122" s="9" t="s">
        <v>301</v>
      </c>
      <c r="B122" s="9" t="s">
        <v>302</v>
      </c>
      <c r="C122" s="10">
        <v>-0.3269623752855</v>
      </c>
      <c r="D122" s="10">
        <v>0.590553091547842</v>
      </c>
      <c r="E122" s="10">
        <f>(C122)/(E2+100)*100</f>
        <v>-0.3249476995483</v>
      </c>
      <c r="F122" s="10">
        <f>(D122)/(F2+100)*100</f>
        <v>0.596081749777024</v>
      </c>
      <c r="G122" s="9">
        <f>RANK(E122,E7:E399,0)</f>
        <v>277</v>
      </c>
      <c r="H122" s="9">
        <f>RANK(F122,F7:F399,0)</f>
        <v>238</v>
      </c>
      <c r="J122" s="12" t="s">
        <v>70</v>
      </c>
      <c r="K122" s="12" t="s">
        <v>71</v>
      </c>
    </row>
    <row r="123" ht="23.2" customHeight="1" spans="1:11">
      <c r="A123" s="9" t="s">
        <v>303</v>
      </c>
      <c r="B123" s="9" t="s">
        <v>304</v>
      </c>
      <c r="C123" s="10">
        <v>11.884842078862</v>
      </c>
      <c r="D123" s="10">
        <v>0.0929561663594723</v>
      </c>
      <c r="E123" s="10">
        <f>(C123)/(E2+100)*100</f>
        <v>11.8116100962652</v>
      </c>
      <c r="F123" s="10">
        <f>(D123)/(F2+100)*100</f>
        <v>0.0938264062776979</v>
      </c>
      <c r="G123" s="9">
        <f>RANK(E123,E7:E399,0)</f>
        <v>145</v>
      </c>
      <c r="H123" s="9">
        <f>RANK(F123,F7:F399,0)</f>
        <v>265</v>
      </c>
      <c r="J123" s="12" t="s">
        <v>70</v>
      </c>
      <c r="K123" s="12" t="s">
        <v>71</v>
      </c>
    </row>
    <row r="124" ht="23.2" customHeight="1" spans="1:11">
      <c r="A124" s="9" t="s">
        <v>305</v>
      </c>
      <c r="B124" s="9" t="s">
        <v>306</v>
      </c>
      <c r="C124" s="10">
        <v>0.511832419346877</v>
      </c>
      <c r="D124" s="10">
        <v>1.72910374622477</v>
      </c>
      <c r="E124" s="10">
        <f>(C124)/(E2+100)*100</f>
        <v>0.508678611952769</v>
      </c>
      <c r="F124" s="10">
        <f>(D124)/(F2+100)*100</f>
        <v>1.74529132324789</v>
      </c>
      <c r="G124" s="9">
        <f>RANK(E124,E7:E399,0)</f>
        <v>266</v>
      </c>
      <c r="H124" s="9">
        <f>RANK(F124,F7:F399,0)</f>
        <v>189</v>
      </c>
      <c r="J124" s="12" t="s">
        <v>70</v>
      </c>
      <c r="K124" s="12" t="s">
        <v>71</v>
      </c>
    </row>
    <row r="125" ht="23.2" customHeight="1" spans="1:11">
      <c r="A125" s="9" t="s">
        <v>307</v>
      </c>
      <c r="B125" s="9" t="s">
        <v>308</v>
      </c>
      <c r="C125" s="10">
        <v>-5.90288315629743</v>
      </c>
      <c r="D125" s="10">
        <v>-1.06077450435428</v>
      </c>
      <c r="E125" s="10">
        <f>(C125)/(E2+100)*100</f>
        <v>-5.86651078940313</v>
      </c>
      <c r="F125" s="10">
        <f>(D125)/(F2+100)*100</f>
        <v>-1.07070529597444</v>
      </c>
      <c r="G125" s="9">
        <f>RANK(E125,E7:E399,0)</f>
        <v>329</v>
      </c>
      <c r="H125" s="9">
        <f>RANK(F125,F7:F399,0)</f>
        <v>313</v>
      </c>
      <c r="J125" s="12" t="s">
        <v>70</v>
      </c>
      <c r="K125" s="12" t="s">
        <v>71</v>
      </c>
    </row>
    <row r="126" ht="23.2" customHeight="1" spans="1:11">
      <c r="A126" s="9" t="s">
        <v>309</v>
      </c>
      <c r="B126" s="9" t="s">
        <v>310</v>
      </c>
      <c r="C126" s="10">
        <v>0.648552789917031</v>
      </c>
      <c r="D126" s="10">
        <v>-0.815129197353635</v>
      </c>
      <c r="E126" s="10">
        <f>(C126)/(E2+100)*100</f>
        <v>0.644556539372919</v>
      </c>
      <c r="F126" s="10">
        <f>(D126)/(F2+100)*100</f>
        <v>-0.822760299128048</v>
      </c>
      <c r="G126" s="9">
        <f>RANK(E126,E7:E399,0)</f>
        <v>264</v>
      </c>
      <c r="H126" s="9">
        <f>RANK(F126,F7:F399,0)</f>
        <v>306</v>
      </c>
      <c r="J126" s="12" t="s">
        <v>70</v>
      </c>
      <c r="K126" s="12" t="s">
        <v>71</v>
      </c>
    </row>
    <row r="127" ht="23.2" customHeight="1" spans="1:20">
      <c r="A127" s="9" t="s">
        <v>311</v>
      </c>
      <c r="B127" s="9" t="s">
        <v>312</v>
      </c>
      <c r="C127" s="10">
        <v>3.03955822351452</v>
      </c>
      <c r="D127" s="10">
        <v>0.0626213288246054</v>
      </c>
      <c r="E127" s="10">
        <f>(C127)/(E2+100)*100</f>
        <v>3.02082908319869</v>
      </c>
      <c r="F127" s="10">
        <f>(D127)/(F2+100)*100</f>
        <v>0.0632075791209523</v>
      </c>
      <c r="G127" s="9">
        <f>RANK(E127,E7:E399,0)</f>
        <v>236</v>
      </c>
      <c r="H127" s="9">
        <f>RANK(F127,F7:F399,0)</f>
        <v>266</v>
      </c>
      <c r="J127" s="12" t="s">
        <v>70</v>
      </c>
      <c r="K127" s="12" t="s">
        <v>71</v>
      </c>
      <c r="T127" t="s">
        <v>313</v>
      </c>
    </row>
    <row r="128" ht="23.2" customHeight="1" spans="1:11">
      <c r="A128" s="9" t="s">
        <v>314</v>
      </c>
      <c r="B128" s="9" t="s">
        <v>315</v>
      </c>
      <c r="C128" s="10">
        <v>32.6815023152987</v>
      </c>
      <c r="D128" s="10">
        <v>1.7942973226479</v>
      </c>
      <c r="E128" s="10">
        <f>(C128)/(E2+100)*100</f>
        <v>32.4801255369695</v>
      </c>
      <c r="F128" s="10">
        <f>(D128)/(F2+100)*100</f>
        <v>1.81109523091464</v>
      </c>
      <c r="G128" s="9">
        <f>RANK(E128,E7:E399,0)</f>
        <v>46</v>
      </c>
      <c r="H128" s="9">
        <f>RANK(F128,F7:F399,0)</f>
        <v>184</v>
      </c>
      <c r="J128" s="12" t="s">
        <v>70</v>
      </c>
      <c r="K128" s="12" t="s">
        <v>71</v>
      </c>
    </row>
    <row r="129" ht="23.2" customHeight="1" spans="1:11">
      <c r="A129" s="9" t="s">
        <v>316</v>
      </c>
      <c r="B129" s="9" t="s">
        <v>317</v>
      </c>
      <c r="C129" s="10">
        <v>8.58360296518578</v>
      </c>
      <c r="D129" s="10">
        <v>4.68292682926829</v>
      </c>
      <c r="E129" s="10">
        <f>(C129)/(E2+100)*100</f>
        <v>8.53071254739195</v>
      </c>
      <c r="F129" s="10">
        <f>(D129)/(F2+100)*100</f>
        <v>4.72676759874667</v>
      </c>
      <c r="G129" s="9">
        <f>RANK(E129,E7:E399,0)</f>
        <v>178</v>
      </c>
      <c r="H129" s="9">
        <f>RANK(F129,F7:F399,0)</f>
        <v>49</v>
      </c>
      <c r="J129" s="12" t="s">
        <v>70</v>
      </c>
      <c r="K129" s="12" t="s">
        <v>71</v>
      </c>
    </row>
    <row r="130" ht="23.2" customHeight="1" spans="1:11">
      <c r="A130" s="9" t="s">
        <v>318</v>
      </c>
      <c r="B130" s="9" t="s">
        <v>319</v>
      </c>
      <c r="C130" s="10">
        <v>24.5242937205816</v>
      </c>
      <c r="D130" s="10">
        <v>1.93274848088158</v>
      </c>
      <c r="E130" s="10">
        <f>(C130)/(E2+100)*100</f>
        <v>24.3731800045534</v>
      </c>
      <c r="F130" s="10">
        <f>(D130)/(F2+100)*100</f>
        <v>1.95084254549101</v>
      </c>
      <c r="G130" s="9">
        <f>RANK(E130,E7:E399,0)</f>
        <v>69</v>
      </c>
      <c r="H130" s="9">
        <f>RANK(F130,F7:F399,0)</f>
        <v>175</v>
      </c>
      <c r="J130" s="12" t="s">
        <v>70</v>
      </c>
      <c r="K130" s="12" t="s">
        <v>71</v>
      </c>
    </row>
    <row r="131" ht="23.2" customHeight="1" spans="1:11">
      <c r="A131" s="9" t="s">
        <v>320</v>
      </c>
      <c r="B131" s="9" t="s">
        <v>321</v>
      </c>
      <c r="C131" s="10">
        <v>6.02434420675636</v>
      </c>
      <c r="D131" s="10">
        <v>2.1466331722727</v>
      </c>
      <c r="E131" s="10">
        <f>(C131)/(E2+100)*100</f>
        <v>5.98722342154279</v>
      </c>
      <c r="F131" s="10">
        <f>(D131)/(F2+100)*100</f>
        <v>2.16672958921265</v>
      </c>
      <c r="G131" s="9">
        <f>RANK(E131,E7:E399,0)</f>
        <v>209</v>
      </c>
      <c r="H131" s="9">
        <f>RANK(F131,F7:F399,0)</f>
        <v>163</v>
      </c>
      <c r="J131" s="12" t="s">
        <v>70</v>
      </c>
      <c r="K131" s="12" t="s">
        <v>71</v>
      </c>
    </row>
    <row r="132" ht="23.2" customHeight="1" spans="1:11">
      <c r="A132" s="9" t="s">
        <v>322</v>
      </c>
      <c r="B132" s="9" t="s">
        <v>323</v>
      </c>
      <c r="C132" s="10">
        <v>-0.548370714999805</v>
      </c>
      <c r="D132" s="10">
        <v>2.82254551790226</v>
      </c>
      <c r="E132" s="10">
        <f>(C132)/(E2+100)*100</f>
        <v>-0.544991766050293</v>
      </c>
      <c r="F132" s="10">
        <f>(D132)/(F2+100)*100</f>
        <v>2.84896971198088</v>
      </c>
      <c r="G132" s="9">
        <f>RANK(E132,E7:E399,0)</f>
        <v>279</v>
      </c>
      <c r="H132" s="9">
        <f>RANK(F132,F7:F399,0)</f>
        <v>139</v>
      </c>
      <c r="J132" s="12" t="s">
        <v>70</v>
      </c>
      <c r="K132" s="12" t="s">
        <v>71</v>
      </c>
    </row>
    <row r="133" ht="23.2" customHeight="1" spans="1:11">
      <c r="A133" s="9" t="s">
        <v>324</v>
      </c>
      <c r="B133" s="9" t="s">
        <v>325</v>
      </c>
      <c r="C133" s="10">
        <v>-3.99561561252976</v>
      </c>
      <c r="D133" s="10">
        <v>3.25480299876586</v>
      </c>
      <c r="E133" s="10">
        <f>(C133)/(E2+100)*100</f>
        <v>-3.97099544079682</v>
      </c>
      <c r="F133" s="10">
        <f>(D133)/(F2+100)*100</f>
        <v>3.28527391432119</v>
      </c>
      <c r="G133" s="9">
        <f>RANK(E133,E7:E399,0)</f>
        <v>319</v>
      </c>
      <c r="H133" s="9">
        <f>RANK(F133,F7:F399,0)</f>
        <v>128</v>
      </c>
      <c r="J133" s="12" t="s">
        <v>70</v>
      </c>
      <c r="K133" s="12" t="s">
        <v>71</v>
      </c>
    </row>
    <row r="134" ht="23.2" customHeight="1" spans="1:11">
      <c r="A134" s="9" t="s">
        <v>326</v>
      </c>
      <c r="B134" s="9" t="s">
        <v>327</v>
      </c>
      <c r="C134" s="10">
        <v>6.81069353633098</v>
      </c>
      <c r="D134" s="10">
        <v>3.78626979007703</v>
      </c>
      <c r="E134" s="10">
        <f>(C134)/(E2+100)*100</f>
        <v>6.76872742628799</v>
      </c>
      <c r="F134" s="10">
        <f>(D134)/(F2+100)*100</f>
        <v>3.82171620790535</v>
      </c>
      <c r="G134" s="9">
        <f>RANK(E134,E7:E399,0)</f>
        <v>197</v>
      </c>
      <c r="H134" s="9">
        <f>RANK(F134,F7:F399,0)</f>
        <v>100</v>
      </c>
      <c r="J134" s="12" t="s">
        <v>70</v>
      </c>
      <c r="K134" s="12" t="s">
        <v>71</v>
      </c>
    </row>
    <row r="135" ht="23.2" customHeight="1" spans="1:11">
      <c r="A135" s="9" t="s">
        <v>328</v>
      </c>
      <c r="B135" s="9" t="s">
        <v>329</v>
      </c>
      <c r="C135" s="10">
        <v>6.32320220882503</v>
      </c>
      <c r="D135" s="10">
        <v>2.53446920609292</v>
      </c>
      <c r="E135" s="10">
        <f>(C135)/(E2+100)*100</f>
        <v>6.28423992131289</v>
      </c>
      <c r="F135" s="10">
        <f>(D135)/(F2+100)*100</f>
        <v>2.55819647843036</v>
      </c>
      <c r="G135" s="9">
        <f>RANK(E135,E7:E399,0)</f>
        <v>206</v>
      </c>
      <c r="H135" s="9">
        <f>RANK(F135,F7:F399,0)</f>
        <v>150</v>
      </c>
      <c r="J135" s="12" t="s">
        <v>70</v>
      </c>
      <c r="K135" s="12" t="s">
        <v>71</v>
      </c>
    </row>
    <row r="136" ht="23.2" customHeight="1" spans="1:11">
      <c r="A136" s="9" t="s">
        <v>330</v>
      </c>
      <c r="B136" s="9" t="s">
        <v>331</v>
      </c>
      <c r="C136" s="10">
        <v>16.8273680681578</v>
      </c>
      <c r="D136" s="10">
        <v>1.6474109396203</v>
      </c>
      <c r="E136" s="10">
        <f>(C136)/(E2+100)*100</f>
        <v>16.7236812444423</v>
      </c>
      <c r="F136" s="10">
        <f>(D136)/(F2+100)*100</f>
        <v>1.66283372239552</v>
      </c>
      <c r="G136" s="9">
        <f>RANK(E136,E7:E399,0)</f>
        <v>102</v>
      </c>
      <c r="H136" s="9">
        <f>RANK(F136,F7:F399,0)</f>
        <v>194</v>
      </c>
      <c r="J136" s="12" t="s">
        <v>70</v>
      </c>
      <c r="K136" s="12" t="s">
        <v>71</v>
      </c>
    </row>
    <row r="137" ht="23.2" customHeight="1" spans="1:11">
      <c r="A137" s="9" t="s">
        <v>332</v>
      </c>
      <c r="B137" s="9" t="s">
        <v>333</v>
      </c>
      <c r="C137" s="10">
        <v>0.364475460103628</v>
      </c>
      <c r="D137" s="10">
        <v>3.90166478328198</v>
      </c>
      <c r="E137" s="10">
        <f>(C137)/(E2+100)*100</f>
        <v>0.362229636358208</v>
      </c>
      <c r="F137" s="10">
        <f>(D137)/(F2+100)*100</f>
        <v>3.9381915095329</v>
      </c>
      <c r="G137" s="9">
        <f>RANK(E137,E7:E399,0)</f>
        <v>270</v>
      </c>
      <c r="H137" s="9">
        <f>RANK(F137,F7:F399,0)</f>
        <v>93</v>
      </c>
      <c r="J137" s="12" t="s">
        <v>70</v>
      </c>
      <c r="K137" s="12" t="s">
        <v>71</v>
      </c>
    </row>
    <row r="138" ht="23.2" customHeight="1" spans="1:11">
      <c r="A138" s="9" t="s">
        <v>334</v>
      </c>
      <c r="B138" s="9" t="s">
        <v>335</v>
      </c>
      <c r="C138" s="10">
        <v>-2.33032252072352</v>
      </c>
      <c r="D138" s="10">
        <v>-2.11303331983599</v>
      </c>
      <c r="E138" s="10">
        <f>(C138)/(E2+100)*100</f>
        <v>-2.31596354673377</v>
      </c>
      <c r="F138" s="10">
        <f>(D138)/(F2+100)*100</f>
        <v>-2.13281518063639</v>
      </c>
      <c r="G138" s="9">
        <f>RANK(E138,E7:E399,0)</f>
        <v>306</v>
      </c>
      <c r="H138" s="9">
        <f>RANK(F138,F7:F399,0)</f>
        <v>332</v>
      </c>
      <c r="J138" s="12" t="s">
        <v>70</v>
      </c>
      <c r="K138" s="12" t="s">
        <v>71</v>
      </c>
    </row>
    <row r="139" ht="23.2" customHeight="1" spans="1:11">
      <c r="A139" s="9" t="s">
        <v>336</v>
      </c>
      <c r="B139" s="9" t="s">
        <v>337</v>
      </c>
      <c r="C139" s="10">
        <v>7.81377843233514</v>
      </c>
      <c r="D139" s="10">
        <v>-1.59913802300028</v>
      </c>
      <c r="E139" s="10">
        <f>(C139)/(E2+100)*100</f>
        <v>7.76563151693017</v>
      </c>
      <c r="F139" s="10">
        <f>(D139)/(F2+100)*100</f>
        <v>-1.61410888288907</v>
      </c>
      <c r="G139" s="9">
        <f>RANK(E139,E7:E399,0)</f>
        <v>186</v>
      </c>
      <c r="H139" s="9">
        <f>RANK(F139,F7:F399,0)</f>
        <v>322</v>
      </c>
      <c r="J139" s="12" t="s">
        <v>70</v>
      </c>
      <c r="K139" s="12" t="s">
        <v>71</v>
      </c>
    </row>
    <row r="140" ht="23.2" customHeight="1" spans="1:11">
      <c r="A140" s="9" t="s">
        <v>338</v>
      </c>
      <c r="B140" s="9" t="s">
        <v>339</v>
      </c>
      <c r="C140" s="10">
        <v>3.05915080527086</v>
      </c>
      <c r="D140" s="10">
        <v>0.760109020532956</v>
      </c>
      <c r="E140" s="10">
        <f>(C140)/(E2+100)*100</f>
        <v>3.04030093944629</v>
      </c>
      <c r="F140" s="10">
        <f>(D140)/(F2+100)*100</f>
        <v>0.767225032711354</v>
      </c>
      <c r="G140" s="9">
        <f>RANK(E140,E7:E399,0)</f>
        <v>235</v>
      </c>
      <c r="H140" s="9">
        <f>RANK(F140,F7:F399,0)</f>
        <v>229</v>
      </c>
      <c r="J140" s="12" t="s">
        <v>70</v>
      </c>
      <c r="K140" s="12" t="s">
        <v>71</v>
      </c>
    </row>
    <row r="141" ht="23.2" customHeight="1" spans="1:11">
      <c r="A141" s="9" t="s">
        <v>340</v>
      </c>
      <c r="B141" s="9" t="s">
        <v>341</v>
      </c>
      <c r="C141" s="10">
        <v>5.67524354261791</v>
      </c>
      <c r="D141" s="10">
        <v>2.74285439553836</v>
      </c>
      <c r="E141" s="10">
        <f>(C141)/(E2+100)*100</f>
        <v>5.64027384478027</v>
      </c>
      <c r="F141" s="10">
        <f>(D141)/(F2+100)*100</f>
        <v>2.76853253479861</v>
      </c>
      <c r="G141" s="9">
        <f>RANK(E141,E7:E399,0)</f>
        <v>210</v>
      </c>
      <c r="H141" s="9">
        <f>RANK(F141,F7:F399,0)</f>
        <v>142</v>
      </c>
      <c r="J141" s="12" t="s">
        <v>70</v>
      </c>
      <c r="K141" s="12" t="s">
        <v>71</v>
      </c>
    </row>
    <row r="142" ht="23.2" customHeight="1" spans="1:11">
      <c r="A142" s="9" t="s">
        <v>342</v>
      </c>
      <c r="B142" s="9" t="s">
        <v>343</v>
      </c>
      <c r="C142" s="10">
        <v>15.5139357813972</v>
      </c>
      <c r="D142" s="10">
        <v>3.32562753102815</v>
      </c>
      <c r="E142" s="10">
        <f>(C142)/(E2+100)*100</f>
        <v>15.4183420606214</v>
      </c>
      <c r="F142" s="10">
        <f>(D142)/(F2+100)*100</f>
        <v>3.35676149388393</v>
      </c>
      <c r="G142" s="9">
        <f>RANK(E142,E7:E399,0)</f>
        <v>112</v>
      </c>
      <c r="H142" s="9">
        <f>RANK(F142,F7:F399,0)</f>
        <v>122</v>
      </c>
      <c r="J142" s="12" t="s">
        <v>70</v>
      </c>
      <c r="K142" s="12" t="s">
        <v>71</v>
      </c>
    </row>
    <row r="143" ht="23.2" customHeight="1" spans="1:11">
      <c r="A143" s="9" t="s">
        <v>344</v>
      </c>
      <c r="B143" s="9" t="s">
        <v>345</v>
      </c>
      <c r="C143" s="10">
        <v>5.48417939652679</v>
      </c>
      <c r="D143" s="10">
        <v>4.40284514555841</v>
      </c>
      <c r="E143" s="10">
        <f>(C143)/(E2+100)*100</f>
        <v>5.4503869971445</v>
      </c>
      <c r="F143" s="10">
        <f>(D143)/(F2+100)*100</f>
        <v>4.44406383765264</v>
      </c>
      <c r="G143" s="9">
        <f>RANK(E143,E7:E399,0)</f>
        <v>213</v>
      </c>
      <c r="H143" s="9">
        <f>RANK(F143,F7:F399,0)</f>
        <v>63</v>
      </c>
      <c r="J143" s="12" t="s">
        <v>70</v>
      </c>
      <c r="K143" s="12" t="s">
        <v>71</v>
      </c>
    </row>
    <row r="144" ht="23.2" customHeight="1" spans="1:11">
      <c r="A144" s="9" t="s">
        <v>346</v>
      </c>
      <c r="B144" s="9" t="s">
        <v>347</v>
      </c>
      <c r="C144" s="10">
        <v>6.33493252664666</v>
      </c>
      <c r="D144" s="10">
        <v>5.59747468228171</v>
      </c>
      <c r="E144" s="10">
        <f>(C144)/(E2+100)*100</f>
        <v>6.295897959299</v>
      </c>
      <c r="F144" s="10">
        <f>(D144)/(F2+100)*100</f>
        <v>5.64987729418528</v>
      </c>
      <c r="G144" s="9">
        <f>RANK(E144,E7:E399,0)</f>
        <v>205</v>
      </c>
      <c r="H144" s="9">
        <f>RANK(F144,F7:F399,0)</f>
        <v>24</v>
      </c>
      <c r="J144" s="12" t="s">
        <v>70</v>
      </c>
      <c r="K144" s="12" t="s">
        <v>71</v>
      </c>
    </row>
    <row r="145" ht="23.2" customHeight="1" spans="1:11">
      <c r="A145" s="9" t="s">
        <v>348</v>
      </c>
      <c r="B145" s="9" t="s">
        <v>349</v>
      </c>
      <c r="C145" s="10">
        <v>-0.783864464126588</v>
      </c>
      <c r="D145" s="10">
        <v>-1.24007814862952</v>
      </c>
      <c r="E145" s="10">
        <f>(C145)/(E2+100)*100</f>
        <v>-0.779034450533282</v>
      </c>
      <c r="F145" s="10">
        <f>(D145)/(F2+100)*100</f>
        <v>-1.25168755066191</v>
      </c>
      <c r="G145" s="9">
        <f>RANK(E145,E7:E399,0)</f>
        <v>284</v>
      </c>
      <c r="H145" s="9">
        <f>RANK(F145,F7:F399,0)</f>
        <v>316</v>
      </c>
      <c r="J145" s="12" t="s">
        <v>70</v>
      </c>
      <c r="K145" s="12" t="s">
        <v>71</v>
      </c>
    </row>
    <row r="146" ht="23.2" customHeight="1" spans="1:11">
      <c r="A146" s="9" t="s">
        <v>350</v>
      </c>
      <c r="B146" s="9" t="s">
        <v>351</v>
      </c>
      <c r="C146" s="10">
        <v>22.5236593059937</v>
      </c>
      <c r="D146" s="10">
        <v>4.3196384247768</v>
      </c>
      <c r="E146" s="10">
        <f>(C146)/(E2+100)*100</f>
        <v>22.3848730928182</v>
      </c>
      <c r="F146" s="10">
        <f>(D146)/(F2+100)*100</f>
        <v>4.36007814961447</v>
      </c>
      <c r="G146" s="9">
        <f>RANK(E146,E7:E399,0)</f>
        <v>79</v>
      </c>
      <c r="H146" s="9">
        <f>RANK(F146,F7:F399,0)</f>
        <v>69</v>
      </c>
      <c r="J146" s="12" t="s">
        <v>70</v>
      </c>
      <c r="K146" s="12" t="s">
        <v>71</v>
      </c>
    </row>
    <row r="147" ht="23.2" customHeight="1" spans="1:11">
      <c r="A147" s="9" t="s">
        <v>352</v>
      </c>
      <c r="B147" s="9" t="s">
        <v>353</v>
      </c>
      <c r="C147" s="10">
        <v>0.386453223247207</v>
      </c>
      <c r="D147" s="10">
        <v>0.67848853910655</v>
      </c>
      <c r="E147" s="10">
        <f>(C147)/(E2+100)*100</f>
        <v>0.38407197698987</v>
      </c>
      <c r="F147" s="10">
        <f>(D147)/(F2+100)*100</f>
        <v>0.684840434133134</v>
      </c>
      <c r="G147" s="9">
        <f>RANK(E147,E7:E399,0)</f>
        <v>269</v>
      </c>
      <c r="H147" s="9">
        <f>RANK(F147,F7:F399,0)</f>
        <v>232</v>
      </c>
      <c r="J147" s="12" t="s">
        <v>70</v>
      </c>
      <c r="K147" s="12" t="s">
        <v>71</v>
      </c>
    </row>
    <row r="148" ht="23.2" customHeight="1" spans="1:11">
      <c r="A148" s="9" t="s">
        <v>354</v>
      </c>
      <c r="B148" s="9" t="s">
        <v>355</v>
      </c>
      <c r="C148" s="10">
        <v>0.82934032862065</v>
      </c>
      <c r="D148" s="10">
        <v>4.38316400580552</v>
      </c>
      <c r="E148" s="10">
        <f>(C148)/(E2+100)*100</f>
        <v>0.824230101988322</v>
      </c>
      <c r="F148" s="10">
        <f>(D148)/(F2+100)*100</f>
        <v>4.42419844639584</v>
      </c>
      <c r="G148" s="9">
        <f>RANK(E148,E7:E399,0)</f>
        <v>261</v>
      </c>
      <c r="H148" s="9">
        <f>RANK(F148,F7:F399,0)</f>
        <v>65</v>
      </c>
      <c r="J148" s="12" t="s">
        <v>70</v>
      </c>
      <c r="K148" s="12" t="s">
        <v>71</v>
      </c>
    </row>
    <row r="149" ht="23.2" customHeight="1" spans="1:11">
      <c r="A149" s="9" t="s">
        <v>356</v>
      </c>
      <c r="B149" s="9" t="s">
        <v>357</v>
      </c>
      <c r="C149" s="10">
        <v>26.8212060259097</v>
      </c>
      <c r="D149" s="10">
        <v>3.19564147466492</v>
      </c>
      <c r="E149" s="10">
        <f>(C149)/(E2+100)*100</f>
        <v>26.655939202852</v>
      </c>
      <c r="F149" s="10">
        <f>(D149)/(F2+100)*100</f>
        <v>3.22555853003096</v>
      </c>
      <c r="G149" s="9">
        <f>RANK(E149,E7:E399,0)</f>
        <v>64</v>
      </c>
      <c r="H149" s="9">
        <f>RANK(F149,F7:F399,0)</f>
        <v>131</v>
      </c>
      <c r="J149" s="12" t="s">
        <v>70</v>
      </c>
      <c r="K149" s="12" t="s">
        <v>71</v>
      </c>
    </row>
    <row r="150" ht="23.2" customHeight="1" spans="1:11">
      <c r="A150" s="9" t="s">
        <v>358</v>
      </c>
      <c r="B150" s="9" t="s">
        <v>359</v>
      </c>
      <c r="C150" s="10">
        <v>-1.7156290263033</v>
      </c>
      <c r="D150" s="10">
        <v>4.86104970377099</v>
      </c>
      <c r="E150" s="10">
        <f>(C150)/(E2+100)*100</f>
        <v>-1.705057668757</v>
      </c>
      <c r="F150" s="10">
        <f>(D150)/(F2+100)*100</f>
        <v>4.90655802949455</v>
      </c>
      <c r="G150" s="9">
        <f>RANK(E150,E7:E399,0)</f>
        <v>299</v>
      </c>
      <c r="H150" s="9">
        <f>RANK(F150,F7:F399,0)</f>
        <v>42</v>
      </c>
      <c r="J150" s="12" t="s">
        <v>70</v>
      </c>
      <c r="K150" s="12" t="s">
        <v>71</v>
      </c>
    </row>
    <row r="151" ht="23.2" customHeight="1" spans="1:11">
      <c r="A151" s="9" t="s">
        <v>360</v>
      </c>
      <c r="B151" s="9" t="s">
        <v>361</v>
      </c>
      <c r="C151" s="10">
        <v>-0.854508657521923</v>
      </c>
      <c r="D151" s="10">
        <v>1.42702365757369</v>
      </c>
      <c r="E151" s="10">
        <f>(C151)/(E2+100)*100</f>
        <v>-0.849243348759613</v>
      </c>
      <c r="F151" s="10">
        <f>(D151)/(F2+100)*100</f>
        <v>1.44038321186373</v>
      </c>
      <c r="G151" s="9">
        <f>RANK(E151,E7:E399,0)</f>
        <v>287</v>
      </c>
      <c r="H151" s="9">
        <f>RANK(F151,F7:F399,0)</f>
        <v>201</v>
      </c>
      <c r="J151" s="12" t="s">
        <v>70</v>
      </c>
      <c r="K151" s="12" t="s">
        <v>71</v>
      </c>
    </row>
    <row r="152" ht="23.2" customHeight="1" spans="1:11">
      <c r="A152" s="9" t="s">
        <v>362</v>
      </c>
      <c r="B152" s="9" t="s">
        <v>363</v>
      </c>
      <c r="C152" s="10">
        <v>1.99533325355988</v>
      </c>
      <c r="D152" s="10">
        <v>2.25043935149919</v>
      </c>
      <c r="E152" s="10">
        <f>(C152)/(E2+100)*100</f>
        <v>1.9830384153845</v>
      </c>
      <c r="F152" s="10">
        <f>(D152)/(F2+100)*100</f>
        <v>2.27150758434398</v>
      </c>
      <c r="G152" s="9">
        <f>RANK(E152,E7:E399,0)</f>
        <v>251</v>
      </c>
      <c r="H152" s="9">
        <f>RANK(F152,F7:F399,0)</f>
        <v>158</v>
      </c>
      <c r="J152" s="12" t="s">
        <v>70</v>
      </c>
      <c r="K152" s="12" t="s">
        <v>71</v>
      </c>
    </row>
    <row r="153" ht="23.2" customHeight="1" spans="1:11">
      <c r="A153" s="9" t="s">
        <v>364</v>
      </c>
      <c r="B153" s="9" t="s">
        <v>365</v>
      </c>
      <c r="C153" s="10">
        <v>12.433731314222</v>
      </c>
      <c r="D153" s="10">
        <v>4.89482484569494</v>
      </c>
      <c r="E153" s="10">
        <f>(C153)/(E2+100)*100</f>
        <v>12.3571171876585</v>
      </c>
      <c r="F153" s="10">
        <f>(D153)/(F2+100)*100</f>
        <v>4.9406493685886</v>
      </c>
      <c r="G153" s="9">
        <f>RANK(E153,E7:E399,0)</f>
        <v>141</v>
      </c>
      <c r="H153" s="9">
        <f>RANK(F153,F7:F399,0)</f>
        <v>40</v>
      </c>
      <c r="J153" s="12" t="s">
        <v>70</v>
      </c>
      <c r="K153" s="12" t="s">
        <v>71</v>
      </c>
    </row>
    <row r="154" ht="23.2" customHeight="1" spans="1:11">
      <c r="A154" s="9" t="s">
        <v>366</v>
      </c>
      <c r="B154" s="9" t="s">
        <v>367</v>
      </c>
      <c r="C154" s="10">
        <v>2.60733120776434</v>
      </c>
      <c r="D154" s="10">
        <v>3.97137037168735</v>
      </c>
      <c r="E154" s="10">
        <f>(C154)/(E2+100)*100</f>
        <v>2.59126536251674</v>
      </c>
      <c r="F154" s="10">
        <f>(D154)/(F2+100)*100</f>
        <v>4.00854966987545</v>
      </c>
      <c r="G154" s="9">
        <f>RANK(E154,E7:E399,0)</f>
        <v>242</v>
      </c>
      <c r="H154" s="9">
        <f>RANK(F154,F7:F399,0)</f>
        <v>88</v>
      </c>
      <c r="J154" s="12" t="s">
        <v>70</v>
      </c>
      <c r="K154" s="12" t="s">
        <v>71</v>
      </c>
    </row>
    <row r="155" ht="23.2" customHeight="1" spans="1:11">
      <c r="A155" s="9" t="s">
        <v>368</v>
      </c>
      <c r="B155" s="9" t="s">
        <v>369</v>
      </c>
      <c r="C155" s="10">
        <v>1.85492113063572</v>
      </c>
      <c r="D155" s="10">
        <v>2.77282995587786</v>
      </c>
      <c r="E155" s="10">
        <f>(C155)/(E2+100)*100</f>
        <v>1.8434914834384</v>
      </c>
      <c r="F155" s="10">
        <f>(D155)/(F2+100)*100</f>
        <v>2.79878872126762</v>
      </c>
      <c r="G155" s="9">
        <f>RANK(E155,E7:E399,0)</f>
        <v>253</v>
      </c>
      <c r="H155" s="9">
        <f>RANK(F155,F7:F399,0)</f>
        <v>140</v>
      </c>
      <c r="J155" s="12" t="s">
        <v>70</v>
      </c>
      <c r="K155" s="12" t="s">
        <v>71</v>
      </c>
    </row>
    <row r="156" ht="23.2" customHeight="1" spans="1:11">
      <c r="A156" s="9" t="s">
        <v>370</v>
      </c>
      <c r="B156" s="9" t="s">
        <v>371</v>
      </c>
      <c r="C156" s="10">
        <v>5.18375559479324</v>
      </c>
      <c r="D156" s="10">
        <v>-0.467057305833164</v>
      </c>
      <c r="E156" s="10">
        <f>(C156)/(E2+100)*100</f>
        <v>5.15181434584898</v>
      </c>
      <c r="F156" s="10">
        <f>(D156)/(F2+100)*100</f>
        <v>-0.471429817389451</v>
      </c>
      <c r="G156" s="9">
        <f>RANK(E156,E7:E399,0)</f>
        <v>215</v>
      </c>
      <c r="H156" s="9">
        <f>RANK(F156,F7:F399,0)</f>
        <v>293</v>
      </c>
      <c r="J156" s="12" t="s">
        <v>70</v>
      </c>
      <c r="K156" s="12" t="s">
        <v>71</v>
      </c>
    </row>
    <row r="157" ht="23.2" customHeight="1" spans="1:11">
      <c r="A157" s="9" t="s">
        <v>372</v>
      </c>
      <c r="B157" s="9" t="s">
        <v>373</v>
      </c>
      <c r="C157" s="10">
        <v>-8.19298378351114</v>
      </c>
      <c r="D157" s="10">
        <v>-0.60126806944347</v>
      </c>
      <c r="E157" s="10">
        <f>(C157)/(E2+100)*100</f>
        <v>-8.1425002817642</v>
      </c>
      <c r="F157" s="10">
        <f>(D157)/(F2+100)*100</f>
        <v>-0.606897039484691</v>
      </c>
      <c r="G157" s="9">
        <f>RANK(E157,E7:E399,0)</f>
        <v>342</v>
      </c>
      <c r="H157" s="9">
        <f>RANK(F157,F7:F399,0)</f>
        <v>301</v>
      </c>
      <c r="J157" s="12" t="s">
        <v>70</v>
      </c>
      <c r="K157" s="12" t="s">
        <v>71</v>
      </c>
    </row>
    <row r="158" ht="23.2" customHeight="1" spans="1:11">
      <c r="A158" s="9" t="s">
        <v>374</v>
      </c>
      <c r="B158" s="9" t="s">
        <v>375</v>
      </c>
      <c r="C158" s="10">
        <v>46.3546825134808</v>
      </c>
      <c r="D158" s="10">
        <v>1.90052645189303</v>
      </c>
      <c r="E158" s="10">
        <f>(C158)/(E2+100)*100</f>
        <v>46.0690543763474</v>
      </c>
      <c r="F158" s="10">
        <f>(D158)/(F2+100)*100</f>
        <v>1.91831885931316</v>
      </c>
      <c r="G158" s="9">
        <f>RANK(E158,E7:E399,0)</f>
        <v>19</v>
      </c>
      <c r="H158" s="9">
        <f>RANK(F158,F7:F399,0)</f>
        <v>178</v>
      </c>
      <c r="J158" s="12" t="s">
        <v>70</v>
      </c>
      <c r="K158" s="12" t="s">
        <v>71</v>
      </c>
    </row>
    <row r="159" ht="23.2" customHeight="1" spans="1:11">
      <c r="A159" s="9" t="s">
        <v>376</v>
      </c>
      <c r="B159" s="9" t="s">
        <v>377</v>
      </c>
      <c r="C159" s="10">
        <v>2.3218500877834</v>
      </c>
      <c r="D159" s="10">
        <v>1.13248590619628</v>
      </c>
      <c r="E159" s="10">
        <f>(C159)/(E2+100)*100</f>
        <v>2.30754331920433</v>
      </c>
      <c r="F159" s="10">
        <f>(D159)/(F2+100)*100</f>
        <v>1.14308804784</v>
      </c>
      <c r="G159" s="9">
        <f>RANK(E159,E7:E399,0)</f>
        <v>246</v>
      </c>
      <c r="H159" s="9">
        <f>RANK(F159,F7:F399,0)</f>
        <v>215</v>
      </c>
      <c r="J159" s="12" t="s">
        <v>70</v>
      </c>
      <c r="K159" s="12" t="s">
        <v>71</v>
      </c>
    </row>
    <row r="160" ht="23.2" customHeight="1" spans="1:11">
      <c r="A160" s="9" t="s">
        <v>378</v>
      </c>
      <c r="B160" s="9" t="s">
        <v>379</v>
      </c>
      <c r="C160" s="10">
        <v>2.85079096216085</v>
      </c>
      <c r="D160" s="10">
        <v>-0.0680838557993668</v>
      </c>
      <c r="E160" s="10">
        <f>(C160)/(E2+100)*100</f>
        <v>2.8332249673632</v>
      </c>
      <c r="F160" s="10">
        <f>(D160)/(F2+100)*100</f>
        <v>-0.0687212453499879</v>
      </c>
      <c r="G160" s="9">
        <f>RANK(E160,E7:E399,0)</f>
        <v>238</v>
      </c>
      <c r="H160" s="9">
        <f>RANK(F160,F7:F399,0)</f>
        <v>272</v>
      </c>
      <c r="J160" s="12" t="s">
        <v>70</v>
      </c>
      <c r="K160" s="12" t="s">
        <v>71</v>
      </c>
    </row>
    <row r="161" ht="23.2" customHeight="1" spans="1:11">
      <c r="A161" s="9" t="s">
        <v>380</v>
      </c>
      <c r="B161" s="9" t="s">
        <v>381</v>
      </c>
      <c r="C161" s="10">
        <v>-3.93607919528617</v>
      </c>
      <c r="D161" s="10">
        <v>-0.580295950934972</v>
      </c>
      <c r="E161" s="10">
        <f>(C161)/(E2+100)*100</f>
        <v>-3.91182587486203</v>
      </c>
      <c r="F161" s="10">
        <f>(D161)/(F2+100)*100</f>
        <v>-0.585728583547374</v>
      </c>
      <c r="G161" s="9">
        <f>RANK(E161,E7:E399,0)</f>
        <v>318</v>
      </c>
      <c r="H161" s="9">
        <f>RANK(F161,F7:F399,0)</f>
        <v>299</v>
      </c>
      <c r="J161" s="12" t="s">
        <v>70</v>
      </c>
      <c r="K161" s="12" t="s">
        <v>71</v>
      </c>
    </row>
    <row r="162" ht="23.2" customHeight="1" spans="1:11">
      <c r="A162" s="9" t="s">
        <v>382</v>
      </c>
      <c r="B162" s="9" t="s">
        <v>383</v>
      </c>
      <c r="C162" s="10">
        <v>30.5203380876915</v>
      </c>
      <c r="D162" s="10">
        <v>6.55348864211251</v>
      </c>
      <c r="E162" s="10">
        <f>(C162)/(E2+100)*100</f>
        <v>30.3322779643127</v>
      </c>
      <c r="F162" s="10">
        <f>(D162)/(F2+100)*100</f>
        <v>6.61484129512479</v>
      </c>
      <c r="G162" s="9">
        <f>RANK(E162,E7:E399,0)</f>
        <v>54</v>
      </c>
      <c r="H162" s="9">
        <f>RANK(F162,F7:F399,0)</f>
        <v>10</v>
      </c>
      <c r="J162" s="12" t="s">
        <v>70</v>
      </c>
      <c r="K162" s="12" t="s">
        <v>71</v>
      </c>
    </row>
    <row r="163" ht="23.2" customHeight="1" spans="1:11">
      <c r="A163" s="9" t="s">
        <v>384</v>
      </c>
      <c r="B163" s="9" t="s">
        <v>385</v>
      </c>
      <c r="C163" s="10">
        <v>4.26553450218833</v>
      </c>
      <c r="D163" s="10">
        <v>3.15763817584036</v>
      </c>
      <c r="E163" s="10">
        <f>(C163)/(E2+100)*100</f>
        <v>4.23925114508878</v>
      </c>
      <c r="F163" s="10">
        <f>(D163)/(F2+100)*100</f>
        <v>3.18719945074603</v>
      </c>
      <c r="G163" s="9">
        <f>RANK(E163,E7:E399,0)</f>
        <v>225</v>
      </c>
      <c r="H163" s="9">
        <f>RANK(F163,F7:F399,0)</f>
        <v>132</v>
      </c>
      <c r="J163" s="12" t="s">
        <v>70</v>
      </c>
      <c r="K163" s="12" t="s">
        <v>71</v>
      </c>
    </row>
    <row r="164" ht="23.2" customHeight="1" spans="1:11">
      <c r="A164" s="9" t="s">
        <v>386</v>
      </c>
      <c r="B164" s="9" t="s">
        <v>387</v>
      </c>
      <c r="C164" s="10">
        <v>33.6380116828182</v>
      </c>
      <c r="D164" s="10">
        <v>2.73249992257744</v>
      </c>
      <c r="E164" s="10">
        <f>(C164)/(E2+100)*100</f>
        <v>33.4307410880721</v>
      </c>
      <c r="F164" s="10">
        <f>(D164)/(F2+100)*100</f>
        <v>2.75808112501193</v>
      </c>
      <c r="G164" s="9">
        <f>RANK(E164,E7:E399,0)</f>
        <v>44</v>
      </c>
      <c r="H164" s="9">
        <f>RANK(F164,F7:F399,0)</f>
        <v>143</v>
      </c>
      <c r="J164" s="12" t="s">
        <v>70</v>
      </c>
      <c r="K164" s="12" t="s">
        <v>71</v>
      </c>
    </row>
    <row r="165" ht="23.2" customHeight="1" spans="1:11">
      <c r="A165" s="9" t="s">
        <v>388</v>
      </c>
      <c r="B165" s="9" t="s">
        <v>389</v>
      </c>
      <c r="C165" s="10">
        <v>15.4912996681317</v>
      </c>
      <c r="D165" s="10">
        <v>-0.453557105352165</v>
      </c>
      <c r="E165" s="10">
        <f>(C165)/(E2+100)*100</f>
        <v>15.3958454264874</v>
      </c>
      <c r="F165" s="10">
        <f>(D165)/(F2+100)*100</f>
        <v>-0.457803230313321</v>
      </c>
      <c r="G165" s="9">
        <f>RANK(E165,E7:E399,0)</f>
        <v>113</v>
      </c>
      <c r="H165" s="9">
        <f>RANK(F165,F7:F399,0)</f>
        <v>290</v>
      </c>
      <c r="J165" s="12" t="s">
        <v>70</v>
      </c>
      <c r="K165" s="12" t="s">
        <v>71</v>
      </c>
    </row>
    <row r="166" ht="23.2" customHeight="1" spans="1:11">
      <c r="A166" s="9" t="s">
        <v>390</v>
      </c>
      <c r="B166" s="9" t="s">
        <v>391</v>
      </c>
      <c r="C166" s="10">
        <v>-0.792001980004946</v>
      </c>
      <c r="D166" s="10">
        <v>-0.598167922869405</v>
      </c>
      <c r="E166" s="10">
        <f>(C166)/(E2+100)*100</f>
        <v>-0.787121824691856</v>
      </c>
      <c r="F166" s="10">
        <f>(D166)/(F2+100)*100</f>
        <v>-0.603767869862379</v>
      </c>
      <c r="G166" s="9">
        <f>RANK(E166,E7:E399,0)</f>
        <v>285</v>
      </c>
      <c r="H166" s="9">
        <f>RANK(F166,F7:F399,0)</f>
        <v>300</v>
      </c>
      <c r="J166" s="12" t="s">
        <v>70</v>
      </c>
      <c r="K166" s="12" t="s">
        <v>71</v>
      </c>
    </row>
    <row r="167" ht="23.2" customHeight="1" spans="1:11">
      <c r="A167" s="9" t="s">
        <v>392</v>
      </c>
      <c r="B167" s="9" t="s">
        <v>393</v>
      </c>
      <c r="C167" s="10">
        <v>15.3152985882892</v>
      </c>
      <c r="D167" s="10">
        <v>1.32142060872355</v>
      </c>
      <c r="E167" s="10">
        <f>(C167)/(E2+100)*100</f>
        <v>15.220928829546</v>
      </c>
      <c r="F167" s="10">
        <f>(D167)/(F2+100)*100</f>
        <v>1.33379152511903</v>
      </c>
      <c r="G167" s="9">
        <f>RANK(E167,E7:E399,0)</f>
        <v>116</v>
      </c>
      <c r="H167" s="9">
        <f>RANK(F167,F7:F399,0)</f>
        <v>206</v>
      </c>
      <c r="J167" s="12" t="s">
        <v>70</v>
      </c>
      <c r="K167" s="12" t="s">
        <v>71</v>
      </c>
    </row>
    <row r="168" ht="23.2" customHeight="1" spans="1:11">
      <c r="A168" s="9" t="s">
        <v>394</v>
      </c>
      <c r="B168" s="9" t="s">
        <v>395</v>
      </c>
      <c r="C168" s="10">
        <v>3.50675361524065</v>
      </c>
      <c r="D168" s="10">
        <v>2.02049281458939</v>
      </c>
      <c r="E168" s="10">
        <f>(C168)/(E2+100)*100</f>
        <v>3.48514571182732</v>
      </c>
      <c r="F168" s="10">
        <f>(D168)/(F2+100)*100</f>
        <v>2.03940832682065</v>
      </c>
      <c r="G168" s="9">
        <f>RANK(E168,E7:E399,0)</f>
        <v>232</v>
      </c>
      <c r="H168" s="9">
        <f>RANK(F168,F7:F399,0)</f>
        <v>172</v>
      </c>
      <c r="J168" s="12" t="s">
        <v>70</v>
      </c>
      <c r="K168" s="12" t="s">
        <v>71</v>
      </c>
    </row>
    <row r="169" ht="23.2" customHeight="1" spans="1:11">
      <c r="A169" s="9" t="s">
        <v>396</v>
      </c>
      <c r="B169" s="9" t="s">
        <v>397</v>
      </c>
      <c r="C169" s="10">
        <v>96.9599682730032</v>
      </c>
      <c r="D169" s="10">
        <v>-8.8399118062885</v>
      </c>
      <c r="E169" s="10">
        <f>(C169)/(E2+100)*100</f>
        <v>96.3625206450042</v>
      </c>
      <c r="F169" s="10">
        <f>(D169)/(F2+100)*100</f>
        <v>-8.92266956651795</v>
      </c>
      <c r="G169" s="9">
        <f>RANK(E169,E7:E399,0)</f>
        <v>4</v>
      </c>
      <c r="H169" s="9">
        <f>RANK(F169,F7:F399,0)</f>
        <v>359</v>
      </c>
      <c r="J169" s="12" t="s">
        <v>70</v>
      </c>
      <c r="K169" s="12" t="s">
        <v>71</v>
      </c>
    </row>
    <row r="170" ht="23.2" customHeight="1" spans="1:11">
      <c r="A170" s="9" t="s">
        <v>398</v>
      </c>
      <c r="B170" s="9" t="s">
        <v>399</v>
      </c>
      <c r="C170" s="10">
        <v>-7.57429153088158</v>
      </c>
      <c r="D170" s="10">
        <v>0.481359925944629</v>
      </c>
      <c r="E170" s="10">
        <f>(C170)/(E2+100)*100</f>
        <v>-7.52762028511388</v>
      </c>
      <c r="F170" s="10">
        <f>(D170)/(F2+100)*100</f>
        <v>0.485866336213005</v>
      </c>
      <c r="G170" s="9">
        <f>RANK(E170,E7:E399,0)</f>
        <v>336</v>
      </c>
      <c r="H170" s="9">
        <f>RANK(F170,F7:F399,0)</f>
        <v>244</v>
      </c>
      <c r="J170" s="12" t="s">
        <v>70</v>
      </c>
      <c r="K170" s="12" t="s">
        <v>71</v>
      </c>
    </row>
    <row r="171" ht="23.2" customHeight="1" spans="1:11">
      <c r="A171" s="9" t="s">
        <v>400</v>
      </c>
      <c r="B171" s="9" t="s">
        <v>401</v>
      </c>
      <c r="C171" s="10">
        <v>4.51431349726696</v>
      </c>
      <c r="D171" s="10">
        <v>2.31789989903361</v>
      </c>
      <c r="E171" s="10">
        <f>(C171)/(E2+100)*100</f>
        <v>4.48649721453683</v>
      </c>
      <c r="F171" s="10">
        <f>(D171)/(F2+100)*100</f>
        <v>2.33959968612239</v>
      </c>
      <c r="G171" s="9">
        <f>RANK(E171,E7:E399,0)</f>
        <v>223</v>
      </c>
      <c r="H171" s="9">
        <f>RANK(F171,F7:F399,0)</f>
        <v>154</v>
      </c>
      <c r="J171" s="12" t="s">
        <v>70</v>
      </c>
      <c r="K171" s="12" t="s">
        <v>71</v>
      </c>
    </row>
    <row r="172" ht="23.2" customHeight="1" spans="1:11">
      <c r="A172" s="9" t="s">
        <v>402</v>
      </c>
      <c r="B172" s="9" t="s">
        <v>403</v>
      </c>
      <c r="C172" s="10">
        <v>42.7379952074192</v>
      </c>
      <c r="D172" s="10">
        <v>-2.2609585100262</v>
      </c>
      <c r="E172" s="10">
        <f>(C172)/(E2+100)*100</f>
        <v>42.47465236277</v>
      </c>
      <c r="F172" s="10">
        <f>(D172)/(F2+100)*100</f>
        <v>-2.2821252214552</v>
      </c>
      <c r="G172" s="9">
        <f>RANK(E172,E7:E399,0)</f>
        <v>26</v>
      </c>
      <c r="H172" s="9">
        <f>RANK(F172,F7:F399,0)</f>
        <v>337</v>
      </c>
      <c r="J172" s="12" t="s">
        <v>70</v>
      </c>
      <c r="K172" s="12" t="s">
        <v>71</v>
      </c>
    </row>
    <row r="173" ht="23.2" customHeight="1" spans="1:11">
      <c r="A173" s="9" t="s">
        <v>404</v>
      </c>
      <c r="B173" s="9" t="s">
        <v>405</v>
      </c>
      <c r="C173" s="10">
        <v>-0.626282851278407</v>
      </c>
      <c r="D173" s="10">
        <v>4.12513352078134</v>
      </c>
      <c r="E173" s="10">
        <f>(C173)/(E2+100)*100</f>
        <v>-0.622423823572259</v>
      </c>
      <c r="F173" s="10">
        <f>(D173)/(F2+100)*100</f>
        <v>4.16375232358257</v>
      </c>
      <c r="G173" s="9">
        <f>RANK(E173,E7:E399,0)</f>
        <v>281</v>
      </c>
      <c r="H173" s="9">
        <f>RANK(F173,F7:F399,0)</f>
        <v>80</v>
      </c>
      <c r="J173" s="12" t="s">
        <v>70</v>
      </c>
      <c r="K173" s="12" t="s">
        <v>71</v>
      </c>
    </row>
    <row r="174" ht="23.2" customHeight="1" spans="1:11">
      <c r="A174" s="9" t="s">
        <v>406</v>
      </c>
      <c r="B174" s="9" t="s">
        <v>407</v>
      </c>
      <c r="C174" s="10">
        <v>6.28779693993283</v>
      </c>
      <c r="D174" s="10">
        <v>0.0573943795709632</v>
      </c>
      <c r="E174" s="10">
        <f>(C174)/(E2+100)*100</f>
        <v>6.24905281249536</v>
      </c>
      <c r="F174" s="10">
        <f>(D174)/(F2+100)*100</f>
        <v>0.057931696051844</v>
      </c>
      <c r="G174" s="9">
        <f>RANK(E174,E7:E399,0)</f>
        <v>207</v>
      </c>
      <c r="H174" s="9">
        <f>RANK(F174,F7:F399,0)</f>
        <v>267</v>
      </c>
      <c r="J174" s="12" t="s">
        <v>70</v>
      </c>
      <c r="K174" s="12" t="s">
        <v>71</v>
      </c>
    </row>
    <row r="175" ht="23.2" customHeight="1" spans="1:11">
      <c r="A175" s="9" t="s">
        <v>408</v>
      </c>
      <c r="B175" s="9" t="s">
        <v>409</v>
      </c>
      <c r="C175" s="10">
        <v>5.18088591368751</v>
      </c>
      <c r="D175" s="10">
        <v>2.25919463830731</v>
      </c>
      <c r="E175" s="10">
        <f>(C175)/(E2+100)*100</f>
        <v>5.14896234713527</v>
      </c>
      <c r="F175" s="10">
        <f>(D175)/(F2+100)*100</f>
        <v>2.2803448366674</v>
      </c>
      <c r="G175" s="9">
        <f>RANK(E175,E7:E399,0)</f>
        <v>216</v>
      </c>
      <c r="H175" s="9">
        <f>RANK(F175,F7:F399,0)</f>
        <v>155</v>
      </c>
      <c r="J175" s="12" t="s">
        <v>70</v>
      </c>
      <c r="K175" s="12" t="s">
        <v>71</v>
      </c>
    </row>
    <row r="176" ht="23.2" customHeight="1" spans="1:11">
      <c r="A176" s="9" t="s">
        <v>410</v>
      </c>
      <c r="B176" s="9" t="s">
        <v>411</v>
      </c>
      <c r="C176" s="10">
        <v>4.50111363125525</v>
      </c>
      <c r="D176" s="10">
        <v>5.54406732789329</v>
      </c>
      <c r="E176" s="10">
        <f>(C176)/(E2+100)*100</f>
        <v>4.47337868341806</v>
      </c>
      <c r="F176" s="10">
        <f>(D176)/(F2+100)*100</f>
        <v>5.59596994917186</v>
      </c>
      <c r="G176" s="9">
        <f>RANK(E176,E7:E399,0)</f>
        <v>224</v>
      </c>
      <c r="H176" s="9">
        <f>RANK(F176,F7:F399,0)</f>
        <v>25</v>
      </c>
      <c r="J176" s="12" t="s">
        <v>70</v>
      </c>
      <c r="K176" s="12" t="s">
        <v>71</v>
      </c>
    </row>
    <row r="177" ht="23.2" customHeight="1" spans="1:11">
      <c r="A177" s="9" t="s">
        <v>412</v>
      </c>
      <c r="B177" s="9" t="s">
        <v>413</v>
      </c>
      <c r="C177" s="10">
        <v>30.6863729238305</v>
      </c>
      <c r="D177" s="10">
        <v>2.16102803270204</v>
      </c>
      <c r="E177" s="10">
        <f>(C177)/(E2+100)*100</f>
        <v>30.4972897275198</v>
      </c>
      <c r="F177" s="10">
        <f>(D177)/(F2+100)*100</f>
        <v>2.18125921189235</v>
      </c>
      <c r="G177" s="9">
        <f>RANK(E177,E7:E399,0)</f>
        <v>52</v>
      </c>
      <c r="H177" s="9">
        <f>RANK(F177,F7:F399,0)</f>
        <v>162</v>
      </c>
      <c r="J177" s="12" t="s">
        <v>70</v>
      </c>
      <c r="K177" s="12" t="s">
        <v>71</v>
      </c>
    </row>
    <row r="178" ht="23.2" customHeight="1" spans="1:11">
      <c r="A178" s="9" t="s">
        <v>414</v>
      </c>
      <c r="B178" s="9" t="s">
        <v>415</v>
      </c>
      <c r="C178" s="10">
        <v>11.5758809569335</v>
      </c>
      <c r="D178" s="10">
        <v>0.316012478700759</v>
      </c>
      <c r="E178" s="10">
        <f>(C178)/(E2+100)*100</f>
        <v>11.5045527300074</v>
      </c>
      <c r="F178" s="10">
        <f>(D178)/(F2+100)*100</f>
        <v>0.318970934114672</v>
      </c>
      <c r="G178" s="9">
        <f>RANK(E178,E7:E399,0)</f>
        <v>148</v>
      </c>
      <c r="H178" s="9">
        <f>RANK(F178,F7:F399,0)</f>
        <v>250</v>
      </c>
      <c r="J178" s="12" t="s">
        <v>70</v>
      </c>
      <c r="K178" s="12" t="s">
        <v>71</v>
      </c>
    </row>
    <row r="179" ht="23.2" customHeight="1" spans="1:11">
      <c r="A179" s="9" t="s">
        <v>416</v>
      </c>
      <c r="B179" s="9" t="s">
        <v>417</v>
      </c>
      <c r="C179" s="10">
        <v>50.5396417714044</v>
      </c>
      <c r="D179" s="10">
        <v>2.16621744486946</v>
      </c>
      <c r="E179" s="10">
        <f>(C179)/(E2+100)*100</f>
        <v>50.2282267654585</v>
      </c>
      <c r="F179" s="10">
        <f>(D179)/(F2+100)*100</f>
        <v>2.18649720645937</v>
      </c>
      <c r="G179" s="9">
        <f>RANK(E179,E7:E399,0)</f>
        <v>15</v>
      </c>
      <c r="H179" s="9">
        <f>RANK(F179,F7:F399,0)</f>
        <v>161</v>
      </c>
      <c r="J179" s="12" t="s">
        <v>70</v>
      </c>
      <c r="K179" s="12" t="s">
        <v>71</v>
      </c>
    </row>
    <row r="180" ht="23.2" customHeight="1" spans="1:11">
      <c r="A180" s="9" t="s">
        <v>418</v>
      </c>
      <c r="B180" s="9" t="s">
        <v>419</v>
      </c>
      <c r="C180" s="10">
        <v>12.7334737686829</v>
      </c>
      <c r="D180" s="10">
        <v>3.52819794756527</v>
      </c>
      <c r="E180" s="10">
        <f>(C180)/(E2+100)*100</f>
        <v>12.6550126900049</v>
      </c>
      <c r="F180" s="10">
        <f>(D180)/(F2+100)*100</f>
        <v>3.56122834042269</v>
      </c>
      <c r="G180" s="9">
        <f>RANK(E180,E7:E399,0)</f>
        <v>137</v>
      </c>
      <c r="H180" s="9">
        <f>RANK(F180,F7:F399,0)</f>
        <v>113</v>
      </c>
      <c r="J180" s="12" t="s">
        <v>70</v>
      </c>
      <c r="K180" s="12" t="s">
        <v>71</v>
      </c>
    </row>
    <row r="181" ht="23.2" customHeight="1" spans="1:11">
      <c r="A181" s="9" t="s">
        <v>420</v>
      </c>
      <c r="B181" s="9" t="s">
        <v>421</v>
      </c>
      <c r="C181" s="10">
        <v>12.8790139887171</v>
      </c>
      <c r="D181" s="10">
        <v>0.85377795652859</v>
      </c>
      <c r="E181" s="10">
        <f>(C181)/(E2+100)*100</f>
        <v>12.7996561207683</v>
      </c>
      <c r="F181" s="10">
        <f>(D181)/(F2+100)*100</f>
        <v>0.861770881454077</v>
      </c>
      <c r="G181" s="9">
        <f>RANK(E181,E7:E399,0)</f>
        <v>135</v>
      </c>
      <c r="H181" s="9">
        <f>RANK(F181,F7:F399,0)</f>
        <v>226</v>
      </c>
      <c r="J181" s="12" t="s">
        <v>70</v>
      </c>
      <c r="K181" s="12" t="s">
        <v>71</v>
      </c>
    </row>
    <row r="182" ht="23.2" customHeight="1" spans="1:11">
      <c r="A182" s="9" t="s">
        <v>422</v>
      </c>
      <c r="B182" s="9" t="s">
        <v>423</v>
      </c>
      <c r="C182" s="10">
        <v>-12.3022464573334</v>
      </c>
      <c r="D182" s="10">
        <v>2.59958989112905</v>
      </c>
      <c r="E182" s="10">
        <f>(C182)/(E2+100)*100</f>
        <v>-12.2264425137481</v>
      </c>
      <c r="F182" s="10">
        <f>(D182)/(F2+100)*100</f>
        <v>2.62392681231326</v>
      </c>
      <c r="G182" s="9">
        <f>RANK(E182,E7:E399,0)</f>
        <v>351</v>
      </c>
      <c r="H182" s="9">
        <f>RANK(F182,F7:F399,0)</f>
        <v>147</v>
      </c>
      <c r="J182" s="12" t="s">
        <v>70</v>
      </c>
      <c r="K182" s="12" t="s">
        <v>71</v>
      </c>
    </row>
    <row r="183" ht="23.2" customHeight="1" spans="1:11">
      <c r="A183" s="9" t="s">
        <v>424</v>
      </c>
      <c r="B183" s="9" t="s">
        <v>425</v>
      </c>
      <c r="C183" s="10">
        <v>9.01069795578032</v>
      </c>
      <c r="D183" s="10">
        <v>0.231503520156334</v>
      </c>
      <c r="E183" s="10">
        <f>(C183)/(E2+100)*100</f>
        <v>8.95517586541475</v>
      </c>
      <c r="F183" s="10">
        <f>(D183)/(F2+100)*100</f>
        <v>0.23367081698386</v>
      </c>
      <c r="G183" s="9">
        <f>RANK(E183,E7:E399,0)</f>
        <v>175</v>
      </c>
      <c r="H183" s="9">
        <f>RANK(F183,F7:F399,0)</f>
        <v>255</v>
      </c>
      <c r="J183" s="12" t="s">
        <v>70</v>
      </c>
      <c r="K183" s="12" t="s">
        <v>71</v>
      </c>
    </row>
    <row r="184" ht="23.2" customHeight="1" spans="1:11">
      <c r="A184" s="9" t="s">
        <v>426</v>
      </c>
      <c r="B184" s="9" t="s">
        <v>427</v>
      </c>
      <c r="C184" s="10">
        <v>3.74327087593373</v>
      </c>
      <c r="D184" s="10">
        <v>2.65515959862906</v>
      </c>
      <c r="E184" s="10">
        <f>(C184)/(E2+100)*100</f>
        <v>3.72020560120625</v>
      </c>
      <c r="F184" s="10">
        <f>(D184)/(F2+100)*100</f>
        <v>2.68001675402262</v>
      </c>
      <c r="G184" s="9">
        <f>RANK(E184,E7:E399,0)</f>
        <v>228</v>
      </c>
      <c r="H184" s="9">
        <f>RANK(F184,F7:F399,0)</f>
        <v>145</v>
      </c>
      <c r="J184" s="12" t="s">
        <v>70</v>
      </c>
      <c r="K184" s="12" t="s">
        <v>71</v>
      </c>
    </row>
    <row r="185" ht="23.2" customHeight="1" spans="1:11">
      <c r="A185" s="9" t="s">
        <v>428</v>
      </c>
      <c r="B185" s="9" t="s">
        <v>429</v>
      </c>
      <c r="C185" s="10">
        <v>-0.955105284068334</v>
      </c>
      <c r="D185" s="10">
        <v>-2.04941220846168</v>
      </c>
      <c r="E185" s="10">
        <f>(C185)/(E2+100)*100</f>
        <v>-0.949220119328497</v>
      </c>
      <c r="F185" s="10">
        <f>(D185)/(F2+100)*100</f>
        <v>-2.06859845917048</v>
      </c>
      <c r="G185" s="9">
        <f>RANK(E185,E7:E399,0)</f>
        <v>289</v>
      </c>
      <c r="H185" s="9">
        <f>RANK(F185,F7:F399,0)</f>
        <v>331</v>
      </c>
      <c r="J185" s="12" t="s">
        <v>70</v>
      </c>
      <c r="K185" s="12" t="s">
        <v>71</v>
      </c>
    </row>
    <row r="186" ht="23.2" customHeight="1" spans="1:11">
      <c r="A186" s="9" t="s">
        <v>430</v>
      </c>
      <c r="B186" s="9" t="s">
        <v>431</v>
      </c>
      <c r="C186" s="10">
        <v>15.0892673389586</v>
      </c>
      <c r="D186" s="10">
        <v>3.85050634013289</v>
      </c>
      <c r="E186" s="10">
        <f>(C186)/(E2+100)*100</f>
        <v>14.9962903388577</v>
      </c>
      <c r="F186" s="10">
        <f>(D186)/(F2+100)*100</f>
        <v>3.88655412968573</v>
      </c>
      <c r="G186" s="9">
        <f>RANK(E186,E7:E399,0)</f>
        <v>118</v>
      </c>
      <c r="H186" s="9">
        <f>RANK(F186,F7:F399,0)</f>
        <v>95</v>
      </c>
      <c r="J186" s="12" t="s">
        <v>70</v>
      </c>
      <c r="K186" s="12" t="s">
        <v>71</v>
      </c>
    </row>
    <row r="187" ht="23.2" customHeight="1" spans="1:11">
      <c r="A187" s="9" t="s">
        <v>432</v>
      </c>
      <c r="B187" s="9" t="s">
        <v>433</v>
      </c>
      <c r="C187" s="10">
        <v>10.8748181995167</v>
      </c>
      <c r="D187" s="10">
        <v>-0.467760506620617</v>
      </c>
      <c r="E187" s="10">
        <f>(C187)/(E2+100)*100</f>
        <v>10.8078097788876</v>
      </c>
      <c r="F187" s="10">
        <f>(D187)/(F2+100)*100</f>
        <v>-0.472139601423823</v>
      </c>
      <c r="G187" s="9">
        <f>RANK(E187,E7:E399,0)</f>
        <v>155</v>
      </c>
      <c r="H187" s="9">
        <f>RANK(F187,F7:F399,0)</f>
        <v>294</v>
      </c>
      <c r="J187" s="12" t="s">
        <v>70</v>
      </c>
      <c r="K187" s="12" t="s">
        <v>71</v>
      </c>
    </row>
    <row r="188" ht="23.2" customHeight="1" spans="1:11">
      <c r="A188" s="9" t="s">
        <v>434</v>
      </c>
      <c r="B188" s="9" t="s">
        <v>435</v>
      </c>
      <c r="C188" s="10">
        <v>13.6231456196029</v>
      </c>
      <c r="D188" s="10">
        <v>2.23396908038039</v>
      </c>
      <c r="E188" s="10">
        <f>(C188)/(E2+100)*100</f>
        <v>13.5392025637079</v>
      </c>
      <c r="F188" s="10">
        <f>(D188)/(F2+100)*100</f>
        <v>2.25488312133074</v>
      </c>
      <c r="G188" s="9">
        <f>RANK(E188,E7:E399,0)</f>
        <v>131</v>
      </c>
      <c r="H188" s="9">
        <f>RANK(F188,F7:F399,0)</f>
        <v>159</v>
      </c>
      <c r="J188" s="12" t="s">
        <v>70</v>
      </c>
      <c r="K188" s="12" t="s">
        <v>71</v>
      </c>
    </row>
    <row r="189" ht="23.2" customHeight="1" spans="1:11">
      <c r="A189" s="9" t="s">
        <v>436</v>
      </c>
      <c r="B189" s="9" t="s">
        <v>437</v>
      </c>
      <c r="C189" s="10">
        <v>10.7712716032388</v>
      </c>
      <c r="D189" s="10">
        <v>4.88062088986314</v>
      </c>
      <c r="E189" s="10">
        <f>(C189)/(E2+100)*100</f>
        <v>10.7049012157014</v>
      </c>
      <c r="F189" s="10">
        <f>(D189)/(F2+100)*100</f>
        <v>4.92631243772302</v>
      </c>
      <c r="G189" s="9">
        <f>RANK(E189,E7:E399,0)</f>
        <v>157</v>
      </c>
      <c r="H189" s="9">
        <f>RANK(F189,F7:F399,0)</f>
        <v>41</v>
      </c>
      <c r="J189" s="12" t="s">
        <v>70</v>
      </c>
      <c r="K189" s="12" t="s">
        <v>71</v>
      </c>
    </row>
    <row r="190" ht="23.2" customHeight="1" spans="1:11">
      <c r="A190" s="9" t="s">
        <v>438</v>
      </c>
      <c r="B190" s="9" t="s">
        <v>439</v>
      </c>
      <c r="C190" s="10">
        <v>10.4703782784665</v>
      </c>
      <c r="D190" s="10">
        <v>4.56862745098039</v>
      </c>
      <c r="E190" s="10">
        <f>(C190)/(E2+100)*100</f>
        <v>10.4058619344727</v>
      </c>
      <c r="F190" s="10">
        <f>(D190)/(F2+100)*100</f>
        <v>4.61139816899784</v>
      </c>
      <c r="G190" s="9">
        <f>RANK(E190,E7:E399,0)</f>
        <v>158</v>
      </c>
      <c r="H190" s="9">
        <f>RANK(F190,F7:F399,0)</f>
        <v>56</v>
      </c>
      <c r="J190" s="12" t="s">
        <v>70</v>
      </c>
      <c r="K190" s="12" t="s">
        <v>71</v>
      </c>
    </row>
    <row r="191" ht="23.2" customHeight="1" spans="1:11">
      <c r="A191" s="9" t="s">
        <v>440</v>
      </c>
      <c r="B191" s="9" t="s">
        <v>441</v>
      </c>
      <c r="C191" s="10">
        <v>-1.62112750489195</v>
      </c>
      <c r="D191" s="10">
        <v>0.607636353013346</v>
      </c>
      <c r="E191" s="10">
        <f>(C191)/(E2+100)*100</f>
        <v>-1.61113844652351</v>
      </c>
      <c r="F191" s="10">
        <f>(D191)/(F2+100)*100</f>
        <v>0.613324941848995</v>
      </c>
      <c r="G191" s="9">
        <f>RANK(E191,E7:E399,0)</f>
        <v>296</v>
      </c>
      <c r="H191" s="9">
        <f>RANK(F191,F7:F399,0)</f>
        <v>237</v>
      </c>
      <c r="J191" s="12" t="s">
        <v>70</v>
      </c>
      <c r="K191" s="12" t="s">
        <v>71</v>
      </c>
    </row>
    <row r="192" ht="23.2" customHeight="1" spans="1:11">
      <c r="A192" s="9" t="s">
        <v>442</v>
      </c>
      <c r="B192" s="9" t="s">
        <v>443</v>
      </c>
      <c r="C192" s="10">
        <v>4.54151343917243</v>
      </c>
      <c r="D192" s="10">
        <v>-0.613008669287984</v>
      </c>
      <c r="E192" s="10">
        <f>(C192)/(E2+100)*100</f>
        <v>4.51352955592569</v>
      </c>
      <c r="F192" s="10">
        <f>(D192)/(F2+100)*100</f>
        <v>-0.61874755284058</v>
      </c>
      <c r="G192" s="9">
        <f>RANK(E192,E7:E399,0)</f>
        <v>222</v>
      </c>
      <c r="H192" s="9">
        <f>RANK(F192,F7:F399,0)</f>
        <v>302</v>
      </c>
      <c r="J192" s="12" t="s">
        <v>70</v>
      </c>
      <c r="K192" s="12" t="s">
        <v>71</v>
      </c>
    </row>
    <row r="193" ht="23.2" customHeight="1" spans="1:11">
      <c r="A193" s="9" t="s">
        <v>444</v>
      </c>
      <c r="B193" s="9" t="s">
        <v>445</v>
      </c>
      <c r="C193" s="10">
        <v>2.39687121705932</v>
      </c>
      <c r="D193" s="10">
        <v>1.16190283438056</v>
      </c>
      <c r="E193" s="10">
        <f>(C193)/(E2+100)*100</f>
        <v>2.38210218352148</v>
      </c>
      <c r="F193" s="10">
        <f>(D193)/(F2+100)*100</f>
        <v>1.17278037233396</v>
      </c>
      <c r="G193" s="9">
        <f>RANK(E193,E7:E399,0)</f>
        <v>245</v>
      </c>
      <c r="H193" s="9">
        <f>RANK(F193,F7:F399,0)</f>
        <v>212</v>
      </c>
      <c r="J193" s="12" t="s">
        <v>70</v>
      </c>
      <c r="K193" s="12" t="s">
        <v>71</v>
      </c>
    </row>
    <row r="194" ht="23.2" customHeight="1" spans="1:11">
      <c r="A194" s="9" t="s">
        <v>446</v>
      </c>
      <c r="B194" s="9" t="s">
        <v>447</v>
      </c>
      <c r="C194" s="10">
        <v>2.8785468725948</v>
      </c>
      <c r="D194" s="10">
        <v>-0.645843312796282</v>
      </c>
      <c r="E194" s="10">
        <f>(C194)/(E2+100)*100</f>
        <v>2.86080985151541</v>
      </c>
      <c r="F194" s="10">
        <f>(D194)/(F2+100)*100</f>
        <v>-0.651889588731769</v>
      </c>
      <c r="G194" s="9">
        <f>RANK(E194,E7:E399,0)</f>
        <v>237</v>
      </c>
      <c r="H194" s="9">
        <f>RANK(F194,F7:F399,0)</f>
        <v>304</v>
      </c>
      <c r="J194" s="12" t="s">
        <v>70</v>
      </c>
      <c r="K194" s="12" t="s">
        <v>71</v>
      </c>
    </row>
    <row r="195" ht="23.2" customHeight="1" spans="1:11">
      <c r="A195" s="9" t="s">
        <v>448</v>
      </c>
      <c r="B195" s="9" t="s">
        <v>449</v>
      </c>
      <c r="C195" s="10">
        <v>19.666318762279</v>
      </c>
      <c r="D195" s="10">
        <v>6.55468846096023</v>
      </c>
      <c r="E195" s="10">
        <f>(C195)/(E2+100)*100</f>
        <v>19.5451389010922</v>
      </c>
      <c r="F195" s="10">
        <f>(D195)/(F2+100)*100</f>
        <v>6.61605234647378</v>
      </c>
      <c r="G195" s="9">
        <f>RANK(E195,E7:E399,0)</f>
        <v>90</v>
      </c>
      <c r="H195" s="9">
        <f>RANK(F195,F7:F399,0)</f>
        <v>9</v>
      </c>
      <c r="J195" s="12" t="s">
        <v>70</v>
      </c>
      <c r="K195" s="12" t="s">
        <v>71</v>
      </c>
    </row>
    <row r="196" ht="23.2" customHeight="1" spans="1:11">
      <c r="A196" s="9" t="s">
        <v>450</v>
      </c>
      <c r="B196" s="9" t="s">
        <v>451</v>
      </c>
      <c r="C196" s="10">
        <v>44.4330618160012</v>
      </c>
      <c r="D196" s="10">
        <v>3.52392664406133</v>
      </c>
      <c r="E196" s="10">
        <f>(C196)/(E2+100)*100</f>
        <v>44.1592743152467</v>
      </c>
      <c r="F196" s="10">
        <f>(D196)/(F2+100)*100</f>
        <v>3.55691704969727</v>
      </c>
      <c r="G196" s="9">
        <f>RANK(E196,E7:E399,0)</f>
        <v>23</v>
      </c>
      <c r="H196" s="9">
        <f>RANK(F196,F7:F399,0)</f>
        <v>114</v>
      </c>
      <c r="J196" s="12" t="s">
        <v>70</v>
      </c>
      <c r="K196" s="12" t="s">
        <v>71</v>
      </c>
    </row>
    <row r="197" ht="23.2" customHeight="1" spans="1:11">
      <c r="A197" s="9" t="s">
        <v>452</v>
      </c>
      <c r="B197" s="9" t="s">
        <v>453</v>
      </c>
      <c r="C197" s="10">
        <v>-1.0129188173166</v>
      </c>
      <c r="D197" s="10">
        <v>0.250796960219971</v>
      </c>
      <c r="E197" s="10">
        <f>(C197)/(E2+100)*100</f>
        <v>-1.00667741732916</v>
      </c>
      <c r="F197" s="10">
        <f>(D197)/(F2+100)*100</f>
        <v>0.253144878972441</v>
      </c>
      <c r="G197" s="9">
        <f>RANK(E197,E7:E399,0)</f>
        <v>290</v>
      </c>
      <c r="H197" s="9">
        <f>RANK(F197,F7:F399,0)</f>
        <v>254</v>
      </c>
      <c r="J197" s="12" t="s">
        <v>70</v>
      </c>
      <c r="K197" s="12" t="s">
        <v>71</v>
      </c>
    </row>
    <row r="198" ht="23.2" customHeight="1" spans="1:11">
      <c r="A198" s="9" t="s">
        <v>454</v>
      </c>
      <c r="B198" s="9" t="s">
        <v>455</v>
      </c>
      <c r="C198" s="10">
        <v>11.8614354975667</v>
      </c>
      <c r="D198" s="10">
        <v>3.79287850419785</v>
      </c>
      <c r="E198" s="10">
        <f>(C198)/(E2+100)*100</f>
        <v>11.788347741569</v>
      </c>
      <c r="F198" s="10">
        <f>(D198)/(F2+100)*100</f>
        <v>3.82838679169079</v>
      </c>
      <c r="G198" s="9">
        <f>RANK(E198,E7:E399,0)</f>
        <v>146</v>
      </c>
      <c r="H198" s="9">
        <f>RANK(F198,F7:F399,0)</f>
        <v>97</v>
      </c>
      <c r="J198" s="12" t="s">
        <v>70</v>
      </c>
      <c r="K198" s="12" t="s">
        <v>71</v>
      </c>
    </row>
    <row r="199" ht="23.2" customHeight="1" spans="1:11">
      <c r="A199" s="9" t="s">
        <v>456</v>
      </c>
      <c r="B199" s="9" t="s">
        <v>457</v>
      </c>
      <c r="C199" s="10">
        <v>-0.142179132165653</v>
      </c>
      <c r="D199" s="10">
        <v>0.858201810771642</v>
      </c>
      <c r="E199" s="10">
        <f>(C199)/(E2+100)*100</f>
        <v>-0.141303053235592</v>
      </c>
      <c r="F199" s="10">
        <f>(D199)/(F2+100)*100</f>
        <v>0.866236151072842</v>
      </c>
      <c r="G199" s="9">
        <f>RANK(E199,E7:E399,0)</f>
        <v>274</v>
      </c>
      <c r="H199" s="9">
        <f>RANK(F199,F7:F399,0)</f>
        <v>225</v>
      </c>
      <c r="J199" s="12" t="s">
        <v>70</v>
      </c>
      <c r="K199" s="12" t="s">
        <v>71</v>
      </c>
    </row>
    <row r="200" ht="23.2" customHeight="1" spans="1:11">
      <c r="A200" s="9" t="s">
        <v>458</v>
      </c>
      <c r="B200" s="9" t="s">
        <v>459</v>
      </c>
      <c r="C200" s="10">
        <v>5.49907900632249</v>
      </c>
      <c r="D200" s="10">
        <v>3.73902231273068</v>
      </c>
      <c r="E200" s="10">
        <f>(C200)/(E2+100)*100</f>
        <v>5.46519479857135</v>
      </c>
      <c r="F200" s="10">
        <f>(D200)/(F2+100)*100</f>
        <v>3.77402640766175</v>
      </c>
      <c r="G200" s="9">
        <f>RANK(E200,E7:E399,0)</f>
        <v>212</v>
      </c>
      <c r="H200" s="9">
        <f>RANK(F200,F7:F399,0)</f>
        <v>103</v>
      </c>
      <c r="J200" s="12" t="s">
        <v>70</v>
      </c>
      <c r="K200" s="12" t="s">
        <v>71</v>
      </c>
    </row>
    <row r="201" ht="23.2" customHeight="1" spans="1:11">
      <c r="A201" s="9" t="s">
        <v>460</v>
      </c>
      <c r="B201" s="9" t="s">
        <v>461</v>
      </c>
      <c r="C201" s="10">
        <v>2.47816179263198</v>
      </c>
      <c r="D201" s="10">
        <v>7.79824658750416</v>
      </c>
      <c r="E201" s="10">
        <f>(C201)/(E2+100)*100</f>
        <v>2.46289186308088</v>
      </c>
      <c r="F201" s="10">
        <f>(D201)/(F2+100)*100</f>
        <v>7.87125245401515</v>
      </c>
      <c r="G201" s="9">
        <f>RANK(E201,E7:E399,0)</f>
        <v>243</v>
      </c>
      <c r="H201" s="9">
        <f>RANK(F201,F7:F399,0)</f>
        <v>4</v>
      </c>
      <c r="J201" s="12" t="s">
        <v>70</v>
      </c>
      <c r="K201" s="12" t="s">
        <v>71</v>
      </c>
    </row>
    <row r="202" ht="23.2" customHeight="1" spans="1:11">
      <c r="A202" s="9" t="s">
        <v>462</v>
      </c>
      <c r="B202" s="9" t="s">
        <v>463</v>
      </c>
      <c r="C202" s="10">
        <v>16.4381767816671</v>
      </c>
      <c r="D202" s="10">
        <v>4.63362751753791</v>
      </c>
      <c r="E202" s="10">
        <f>(C202)/(E2+100)*100</f>
        <v>16.3368880755984</v>
      </c>
      <c r="F202" s="10">
        <f>(D202)/(F2+100)*100</f>
        <v>4.67700675519232</v>
      </c>
      <c r="G202" s="9">
        <f>RANK(E202,E7:E399,0)</f>
        <v>104</v>
      </c>
      <c r="H202" s="9">
        <f>RANK(F202,F7:F399,0)</f>
        <v>54</v>
      </c>
      <c r="J202" s="12" t="s">
        <v>70</v>
      </c>
      <c r="K202" s="12" t="s">
        <v>71</v>
      </c>
    </row>
    <row r="203" ht="23.2" customHeight="1" spans="1:11">
      <c r="A203" s="9" t="s">
        <v>464</v>
      </c>
      <c r="B203" s="9" t="s">
        <v>465</v>
      </c>
      <c r="C203" s="10">
        <v>7.04206008583691</v>
      </c>
      <c r="D203" s="10">
        <v>0.131684599325508</v>
      </c>
      <c r="E203" s="10">
        <f>(C203)/(E2+100)*100</f>
        <v>6.99866834211579</v>
      </c>
      <c r="F203" s="10">
        <f>(D203)/(F2+100)*100</f>
        <v>0.132917408287373</v>
      </c>
      <c r="G203" s="9">
        <f>RANK(E203,E7:E399,0)</f>
        <v>194</v>
      </c>
      <c r="H203" s="9">
        <f>RANK(F203,F7:F399,0)</f>
        <v>263</v>
      </c>
      <c r="J203" s="12" t="s">
        <v>70</v>
      </c>
      <c r="K203" s="12" t="s">
        <v>71</v>
      </c>
    </row>
    <row r="204" ht="23.2" customHeight="1" spans="1:11">
      <c r="A204" s="9" t="s">
        <v>466</v>
      </c>
      <c r="B204" s="9" t="s">
        <v>467</v>
      </c>
      <c r="C204" s="10">
        <v>7.17083236823818</v>
      </c>
      <c r="D204" s="10">
        <v>1.71061440233411</v>
      </c>
      <c r="E204" s="10">
        <f>(C204)/(E2+100)*100</f>
        <v>7.12664715587178</v>
      </c>
      <c r="F204" s="10">
        <f>(D204)/(F2+100)*100</f>
        <v>1.72662888524476</v>
      </c>
      <c r="G204" s="9">
        <f>RANK(E204,E7:E399,0)</f>
        <v>192</v>
      </c>
      <c r="H204" s="9">
        <f>RANK(F204,F7:F399,0)</f>
        <v>191</v>
      </c>
      <c r="J204" s="12" t="s">
        <v>70</v>
      </c>
      <c r="K204" s="12" t="s">
        <v>71</v>
      </c>
    </row>
    <row r="205" ht="23.2" customHeight="1" spans="1:11">
      <c r="A205" s="9" t="s">
        <v>468</v>
      </c>
      <c r="B205" s="9" t="s">
        <v>469</v>
      </c>
      <c r="C205" s="10">
        <v>52.1127694126225</v>
      </c>
      <c r="D205" s="10">
        <v>-7.22053769961592</v>
      </c>
      <c r="E205" s="10">
        <f>(C205)/(E2+100)*100</f>
        <v>51.7916611137174</v>
      </c>
      <c r="F205" s="10">
        <f>(D205)/(F2+100)*100</f>
        <v>-7.28813515316149</v>
      </c>
      <c r="G205" s="9">
        <f>RANK(E205,E7:E399,0)</f>
        <v>14</v>
      </c>
      <c r="H205" s="9">
        <f>RANK(F205,F7:F399,0)</f>
        <v>356</v>
      </c>
      <c r="J205" s="12" t="s">
        <v>70</v>
      </c>
      <c r="K205" s="12" t="s">
        <v>71</v>
      </c>
    </row>
    <row r="206" ht="23.2" customHeight="1" spans="1:11">
      <c r="A206" s="9" t="s">
        <v>470</v>
      </c>
      <c r="B206" s="9" t="s">
        <v>471</v>
      </c>
      <c r="C206" s="10">
        <v>-2.86274722493402</v>
      </c>
      <c r="D206" s="10">
        <v>2.07840566906993</v>
      </c>
      <c r="E206" s="10">
        <f>(C206)/(E2+100)*100</f>
        <v>-2.84510755807396</v>
      </c>
      <c r="F206" s="10">
        <f>(D206)/(F2+100)*100</f>
        <v>2.09786335165655</v>
      </c>
      <c r="G206" s="9">
        <f>RANK(E206,E7:E399,0)</f>
        <v>309</v>
      </c>
      <c r="H206" s="9">
        <f>RANK(F206,F7:F399,0)</f>
        <v>168</v>
      </c>
      <c r="J206" s="12" t="s">
        <v>70</v>
      </c>
      <c r="K206" s="12" t="s">
        <v>71</v>
      </c>
    </row>
    <row r="207" ht="23.2" customHeight="1" spans="1:11">
      <c r="A207" s="9" t="s">
        <v>472</v>
      </c>
      <c r="B207" s="9" t="s">
        <v>473</v>
      </c>
      <c r="C207" s="10">
        <v>12.7547123321424</v>
      </c>
      <c r="D207" s="10">
        <v>1.53991235369168</v>
      </c>
      <c r="E207" s="10">
        <f>(C207)/(E2+100)*100</f>
        <v>12.6761203857508</v>
      </c>
      <c r="F207" s="10">
        <f>(D207)/(F2+100)*100</f>
        <v>1.5543287528746</v>
      </c>
      <c r="G207" s="9">
        <f>RANK(E207,E7:E399,0)</f>
        <v>136</v>
      </c>
      <c r="H207" s="9">
        <f>RANK(F207,F7:F399,0)</f>
        <v>199</v>
      </c>
      <c r="J207" s="12" t="s">
        <v>70</v>
      </c>
      <c r="K207" s="12" t="s">
        <v>71</v>
      </c>
    </row>
    <row r="208" ht="23.2" customHeight="1" spans="1:11">
      <c r="A208" s="9" t="s">
        <v>474</v>
      </c>
      <c r="B208" s="9" t="s">
        <v>475</v>
      </c>
      <c r="C208" s="10">
        <v>5.33375198254555</v>
      </c>
      <c r="D208" s="10">
        <v>3.78626220639214</v>
      </c>
      <c r="E208" s="10">
        <f>(C208)/(E2+100)*100</f>
        <v>5.3008864863303</v>
      </c>
      <c r="F208" s="10">
        <f>(D208)/(F2+100)*100</f>
        <v>3.82170855322329</v>
      </c>
      <c r="G208" s="9">
        <f>RANK(E208,E7:E399,0)</f>
        <v>214</v>
      </c>
      <c r="H208" s="9">
        <f>RANK(F208,F7:F399,0)</f>
        <v>101</v>
      </c>
      <c r="J208" s="12" t="s">
        <v>70</v>
      </c>
      <c r="K208" s="12" t="s">
        <v>71</v>
      </c>
    </row>
    <row r="209" ht="23.2" customHeight="1" spans="1:11">
      <c r="A209" s="9" t="s">
        <v>476</v>
      </c>
      <c r="B209" s="9" t="s">
        <v>477</v>
      </c>
      <c r="C209" s="10">
        <v>19.0193384449467</v>
      </c>
      <c r="D209" s="10">
        <v>2.56792198202327</v>
      </c>
      <c r="E209" s="10">
        <f>(C209)/(E2+100)*100</f>
        <v>18.9021451450474</v>
      </c>
      <c r="F209" s="10">
        <f>(D209)/(F2+100)*100</f>
        <v>2.59196243359486</v>
      </c>
      <c r="G209" s="9">
        <f>RANK(E209,E7:E399,0)</f>
        <v>92</v>
      </c>
      <c r="H209" s="9">
        <f>RANK(F209,F7:F399,0)</f>
        <v>148</v>
      </c>
      <c r="J209" s="12" t="s">
        <v>70</v>
      </c>
      <c r="K209" s="12" t="s">
        <v>71</v>
      </c>
    </row>
    <row r="210" ht="23.2" customHeight="1" spans="1:11">
      <c r="A210" s="9" t="s">
        <v>478</v>
      </c>
      <c r="B210" s="9" t="s">
        <v>479</v>
      </c>
      <c r="C210" s="10">
        <v>-15.8079618089092</v>
      </c>
      <c r="D210" s="10">
        <v>2.35019164251659</v>
      </c>
      <c r="E210" s="10">
        <f>(C210)/(E2+100)*100</f>
        <v>-15.7105563594804</v>
      </c>
      <c r="F210" s="10">
        <f>(D210)/(F2+100)*100</f>
        <v>2.37219373944999</v>
      </c>
      <c r="G210" s="9">
        <f>RANK(E210,E7:E399,0)</f>
        <v>354</v>
      </c>
      <c r="H210" s="9">
        <f>RANK(F210,F7:F399,0)</f>
        <v>152</v>
      </c>
      <c r="J210" s="12" t="s">
        <v>70</v>
      </c>
      <c r="K210" s="12" t="s">
        <v>71</v>
      </c>
    </row>
    <row r="211" ht="23.2" customHeight="1" spans="1:11">
      <c r="A211" s="9" t="s">
        <v>480</v>
      </c>
      <c r="B211" s="9" t="s">
        <v>481</v>
      </c>
      <c r="C211" s="10">
        <v>1.80075515538774</v>
      </c>
      <c r="D211" s="10">
        <v>2.32359492247475</v>
      </c>
      <c r="E211" s="10">
        <f>(C211)/(E2+100)*100</f>
        <v>1.7896592679266</v>
      </c>
      <c r="F211" s="10">
        <f>(D211)/(F2+100)*100</f>
        <v>2.34534802541044</v>
      </c>
      <c r="G211" s="9">
        <f>RANK(E211,E7:E399,0)</f>
        <v>255</v>
      </c>
      <c r="H211" s="9">
        <f>RANK(F211,F7:F399,0)</f>
        <v>153</v>
      </c>
      <c r="J211" s="12" t="s">
        <v>70</v>
      </c>
      <c r="K211" s="12" t="s">
        <v>71</v>
      </c>
    </row>
    <row r="212" ht="23.2" customHeight="1" spans="1:11">
      <c r="A212" s="9" t="s">
        <v>482</v>
      </c>
      <c r="B212" s="9" t="s">
        <v>483</v>
      </c>
      <c r="C212" s="10">
        <v>6.65954123160405</v>
      </c>
      <c r="D212" s="10">
        <v>-0.0475120385232751</v>
      </c>
      <c r="E212" s="10">
        <f>(C212)/(E2+100)*100</f>
        <v>6.61850649135763</v>
      </c>
      <c r="F212" s="10">
        <f>(D212)/(F2+100)*100</f>
        <v>-0.0479568381975574</v>
      </c>
      <c r="G212" s="9">
        <f>RANK(E212,E7:E399,0)</f>
        <v>199</v>
      </c>
      <c r="H212" s="9">
        <f>RANK(F212,F7:F399,0)</f>
        <v>268</v>
      </c>
      <c r="J212" s="12" t="s">
        <v>70</v>
      </c>
      <c r="K212" s="12" t="s">
        <v>71</v>
      </c>
    </row>
    <row r="213" ht="23.2" customHeight="1" spans="1:11">
      <c r="A213" s="9" t="s">
        <v>484</v>
      </c>
      <c r="B213" s="9" t="s">
        <v>485</v>
      </c>
      <c r="C213" s="10">
        <v>14.1036617788873</v>
      </c>
      <c r="D213" s="10">
        <v>3.42951441082282</v>
      </c>
      <c r="E213" s="10">
        <f>(C213)/(E2+100)*100</f>
        <v>14.0167578800311</v>
      </c>
      <c r="F213" s="10">
        <f>(D213)/(F2+100)*100</f>
        <v>3.46162094508852</v>
      </c>
      <c r="G213" s="9">
        <f>RANK(E213,E7:E399,0)</f>
        <v>125</v>
      </c>
      <c r="H213" s="9">
        <f>RANK(F213,F7:F399,0)</f>
        <v>118</v>
      </c>
      <c r="J213" s="12" t="s">
        <v>70</v>
      </c>
      <c r="K213" s="12" t="s">
        <v>71</v>
      </c>
    </row>
    <row r="214" ht="23.2" customHeight="1" spans="1:11">
      <c r="A214" s="9" t="s">
        <v>486</v>
      </c>
      <c r="B214" s="9" t="s">
        <v>487</v>
      </c>
      <c r="C214" s="10">
        <v>2393.42319434791</v>
      </c>
      <c r="D214" s="10">
        <v>7.32545104752094</v>
      </c>
      <c r="E214" s="10">
        <f>(C214)/(E2+100)*100</f>
        <v>2378.67540682559</v>
      </c>
      <c r="F214" s="10">
        <f>(D214)/(F2+100)*100</f>
        <v>7.39403068209739</v>
      </c>
      <c r="G214" s="9">
        <f>RANK(E214,E7:E399,0)</f>
        <v>2</v>
      </c>
      <c r="H214" s="9">
        <f>RANK(F214,F7:F399,0)</f>
        <v>5</v>
      </c>
      <c r="J214" s="12" t="s">
        <v>70</v>
      </c>
      <c r="K214" s="12" t="s">
        <v>71</v>
      </c>
    </row>
    <row r="215" ht="23.2" customHeight="1" spans="1:11">
      <c r="A215" s="9" t="s">
        <v>488</v>
      </c>
      <c r="B215" s="9" t="s">
        <v>489</v>
      </c>
      <c r="C215" s="10">
        <v>3892.11618257261</v>
      </c>
      <c r="D215" s="10">
        <v>18.9010826041821</v>
      </c>
      <c r="E215" s="10">
        <f>(C215)/(E2+100)*100</f>
        <v>3868.13375330214</v>
      </c>
      <c r="F215" s="10">
        <f>(D215)/(F2+100)*100</f>
        <v>19.0780313449061</v>
      </c>
      <c r="G215" s="9">
        <f>RANK(E215,E7:E399,0)</f>
        <v>1</v>
      </c>
      <c r="H215" s="9">
        <f>RANK(F215,F7:F399,0)</f>
        <v>1</v>
      </c>
      <c r="J215" s="12" t="s">
        <v>70</v>
      </c>
      <c r="K215" s="12" t="s">
        <v>71</v>
      </c>
    </row>
    <row r="216" ht="23.2" customHeight="1" spans="1:11">
      <c r="A216" s="9" t="s">
        <v>490</v>
      </c>
      <c r="B216" s="9" t="s">
        <v>491</v>
      </c>
      <c r="C216" s="10">
        <v>-70.7624078784321</v>
      </c>
      <c r="D216" s="10">
        <v>0.223563603845297</v>
      </c>
      <c r="E216" s="10">
        <f>(C216)/(E2+100)*100</f>
        <v>-70.3263842957982</v>
      </c>
      <c r="F216" s="10">
        <f>(D216)/(F2+100)*100</f>
        <v>0.225656568518304</v>
      </c>
      <c r="G216" s="9">
        <f>RANK(E216,E7:E399,0)</f>
        <v>360</v>
      </c>
      <c r="H216" s="9">
        <f>RANK(F216,F7:F399,0)</f>
        <v>257</v>
      </c>
      <c r="J216" s="12" t="s">
        <v>70</v>
      </c>
      <c r="K216" s="12" t="s">
        <v>71</v>
      </c>
    </row>
    <row r="217" ht="23.2" customHeight="1" spans="1:11">
      <c r="A217" s="9" t="s">
        <v>492</v>
      </c>
      <c r="B217" s="9" t="s">
        <v>493</v>
      </c>
      <c r="C217" s="10">
        <v>18.2669885038661</v>
      </c>
      <c r="D217" s="10">
        <v>0.663942798774263</v>
      </c>
      <c r="E217" s="10">
        <f>(C217)/(E2+100)*100</f>
        <v>18.154431031471</v>
      </c>
      <c r="F217" s="10">
        <f>(D217)/(F2+100)*100</f>
        <v>0.670158519038343</v>
      </c>
      <c r="G217" s="9">
        <f>RANK(E217,E7:E399,0)</f>
        <v>94</v>
      </c>
      <c r="H217" s="9">
        <f>RANK(F217,F7:F399,0)</f>
        <v>233</v>
      </c>
      <c r="J217" s="12" t="s">
        <v>70</v>
      </c>
      <c r="K217" s="12" t="s">
        <v>71</v>
      </c>
    </row>
    <row r="218" ht="23.2" customHeight="1" spans="1:11">
      <c r="A218" s="9" t="s">
        <v>494</v>
      </c>
      <c r="B218" s="9" t="s">
        <v>495</v>
      </c>
      <c r="C218" s="10">
        <v>6.69505831798649</v>
      </c>
      <c r="D218" s="10">
        <v>-0.207415275524988</v>
      </c>
      <c r="E218" s="10">
        <f>(C218)/(E2+100)*100</f>
        <v>6.65380472866875</v>
      </c>
      <c r="F218" s="10">
        <f>(D218)/(F2+100)*100</f>
        <v>-0.209357062277613</v>
      </c>
      <c r="G218" s="9">
        <f>RANK(E218,E7:E399,0)</f>
        <v>198</v>
      </c>
      <c r="H218" s="9">
        <f>RANK(F218,F7:F399,0)</f>
        <v>281</v>
      </c>
      <c r="J218" s="12" t="s">
        <v>70</v>
      </c>
      <c r="K218" s="12" t="s">
        <v>71</v>
      </c>
    </row>
    <row r="219" ht="23.2" customHeight="1" spans="1:11">
      <c r="A219" s="9" t="s">
        <v>496</v>
      </c>
      <c r="B219" s="9" t="s">
        <v>497</v>
      </c>
      <c r="C219" s="10">
        <v>-8.42910811186866</v>
      </c>
      <c r="D219" s="10">
        <v>-2.43425148990422</v>
      </c>
      <c r="E219" s="10">
        <f>(C219)/(E2+100)*100</f>
        <v>-8.3771696599768</v>
      </c>
      <c r="F219" s="10">
        <f>(D219)/(F2+100)*100</f>
        <v>-2.45704054092127</v>
      </c>
      <c r="G219" s="9">
        <f>RANK(E219,E7:E399,0)</f>
        <v>345</v>
      </c>
      <c r="H219" s="9">
        <f>RANK(F219,F7:F399,0)</f>
        <v>338</v>
      </c>
      <c r="J219" s="12" t="s">
        <v>70</v>
      </c>
      <c r="K219" s="12" t="s">
        <v>71</v>
      </c>
    </row>
    <row r="220" ht="23.2" customHeight="1" spans="1:11">
      <c r="A220" s="9" t="s">
        <v>498</v>
      </c>
      <c r="B220" s="9" t="s">
        <v>499</v>
      </c>
      <c r="C220" s="10">
        <v>15.8170831956203</v>
      </c>
      <c r="D220" s="10">
        <v>2.11991690702854</v>
      </c>
      <c r="E220" s="10">
        <f>(C220)/(E2+100)*100</f>
        <v>15.7196215420595</v>
      </c>
      <c r="F220" s="10">
        <f>(D220)/(F2+100)*100</f>
        <v>2.13976321080879</v>
      </c>
      <c r="G220" s="9">
        <f>RANK(E220,E7:E399,0)</f>
        <v>109</v>
      </c>
      <c r="H220" s="9">
        <f>RANK(F220,F7:F399,0)</f>
        <v>165</v>
      </c>
      <c r="J220" s="12" t="s">
        <v>70</v>
      </c>
      <c r="K220" s="12" t="s">
        <v>71</v>
      </c>
    </row>
    <row r="221" ht="23.2" customHeight="1" spans="1:11">
      <c r="A221" s="9" t="s">
        <v>500</v>
      </c>
      <c r="B221" s="9" t="s">
        <v>501</v>
      </c>
      <c r="C221" s="10">
        <v>2.04203365738507</v>
      </c>
      <c r="D221" s="10">
        <v>1.66270483512037</v>
      </c>
      <c r="E221" s="10">
        <f>(C221)/(E2+100)*100</f>
        <v>2.02945106080806</v>
      </c>
      <c r="F221" s="10">
        <f>(D221)/(F2+100)*100</f>
        <v>1.67827079676032</v>
      </c>
      <c r="G221" s="9">
        <f>RANK(E221,E7:E399,0)</f>
        <v>249</v>
      </c>
      <c r="H221" s="9">
        <f>RANK(F221,F7:F399,0)</f>
        <v>192</v>
      </c>
      <c r="J221" s="12" t="s">
        <v>70</v>
      </c>
      <c r="K221" s="12" t="s">
        <v>71</v>
      </c>
    </row>
    <row r="222" ht="23.2" customHeight="1" spans="1:11">
      <c r="A222" s="9" t="s">
        <v>502</v>
      </c>
      <c r="B222" s="9" t="s">
        <v>503</v>
      </c>
      <c r="C222" s="10">
        <v>2.71667804084203</v>
      </c>
      <c r="D222" s="10">
        <v>3.71715190628271</v>
      </c>
      <c r="E222" s="10">
        <f>(C222)/(E2+100)*100</f>
        <v>2.69993842262177</v>
      </c>
      <c r="F222" s="10">
        <f>(D222)/(F2+100)*100</f>
        <v>3.75195125416509</v>
      </c>
      <c r="G222" s="9">
        <f>RANK(E222,E7:E399,0)</f>
        <v>240</v>
      </c>
      <c r="H222" s="9">
        <f>RANK(F222,F7:F399,0)</f>
        <v>105</v>
      </c>
      <c r="J222" s="12" t="s">
        <v>70</v>
      </c>
      <c r="K222" s="12" t="s">
        <v>71</v>
      </c>
    </row>
    <row r="223" ht="23.2" customHeight="1" spans="1:11">
      <c r="A223" s="9" t="s">
        <v>504</v>
      </c>
      <c r="B223" s="9" t="s">
        <v>505</v>
      </c>
      <c r="C223" s="10">
        <v>9.75525803541756</v>
      </c>
      <c r="D223" s="10">
        <v>0.648707482993201</v>
      </c>
      <c r="E223" s="10">
        <f>(C223)/(E2+100)*100</f>
        <v>9.69514811709159</v>
      </c>
      <c r="F223" s="10">
        <f>(D223)/(F2+100)*100</f>
        <v>0.654780572805977</v>
      </c>
      <c r="G223" s="9">
        <f>RANK(E223,E7:E399,0)</f>
        <v>166</v>
      </c>
      <c r="H223" s="9">
        <f>RANK(F223,F7:F399,0)</f>
        <v>235</v>
      </c>
      <c r="J223" s="12" t="s">
        <v>70</v>
      </c>
      <c r="K223" s="12" t="s">
        <v>71</v>
      </c>
    </row>
    <row r="224" ht="23.2" customHeight="1" spans="1:11">
      <c r="A224" s="9" t="s">
        <v>506</v>
      </c>
      <c r="B224" s="9" t="s">
        <v>507</v>
      </c>
      <c r="C224" s="10">
        <v>15.9957949029625</v>
      </c>
      <c r="D224" s="10">
        <v>3.69530102790014</v>
      </c>
      <c r="E224" s="10">
        <f>(C224)/(E2+100)*100</f>
        <v>15.8972320641646</v>
      </c>
      <c r="F224" s="10">
        <f>(D224)/(F2+100)*100</f>
        <v>3.72989581155229</v>
      </c>
      <c r="G224" s="9">
        <f>RANK(E224,E7:E399,0)</f>
        <v>108</v>
      </c>
      <c r="H224" s="9">
        <f>RANK(F224,F7:F399,0)</f>
        <v>108</v>
      </c>
      <c r="J224" s="12" t="s">
        <v>70</v>
      </c>
      <c r="K224" s="12" t="s">
        <v>71</v>
      </c>
    </row>
    <row r="225" ht="23.2" customHeight="1" spans="1:11">
      <c r="A225" s="9" t="s">
        <v>508</v>
      </c>
      <c r="B225" s="9" t="s">
        <v>509</v>
      </c>
      <c r="C225" s="10">
        <v>6.53368773473211</v>
      </c>
      <c r="D225" s="10">
        <v>4.96179962765259</v>
      </c>
      <c r="E225" s="10">
        <f>(C225)/(E2+100)*100</f>
        <v>6.49342847816748</v>
      </c>
      <c r="F225" s="10">
        <f>(D225)/(F2+100)*100</f>
        <v>5.00825115713502</v>
      </c>
      <c r="G225" s="9">
        <f>RANK(E225,E7:E399,0)</f>
        <v>202</v>
      </c>
      <c r="H225" s="9">
        <f>RANK(F225,F7:F399,0)</f>
        <v>38</v>
      </c>
      <c r="J225" s="12" t="s">
        <v>70</v>
      </c>
      <c r="K225" s="12" t="s">
        <v>71</v>
      </c>
    </row>
    <row r="226" ht="23.2" customHeight="1" spans="1:11">
      <c r="A226" s="9" t="s">
        <v>510</v>
      </c>
      <c r="B226" s="9" t="s">
        <v>511</v>
      </c>
      <c r="C226" s="10">
        <v>3.12389281115786</v>
      </c>
      <c r="D226" s="10">
        <v>2.87054117890453</v>
      </c>
      <c r="E226" s="10">
        <f>(C226)/(E2+100)*100</f>
        <v>3.10464401824474</v>
      </c>
      <c r="F226" s="10">
        <f>(D226)/(F2+100)*100</f>
        <v>2.89741470024935</v>
      </c>
      <c r="G226" s="9">
        <f>RANK(E226,E7:E399,0)</f>
        <v>234</v>
      </c>
      <c r="H226" s="9">
        <f>RANK(F226,F7:F399,0)</f>
        <v>138</v>
      </c>
      <c r="J226" s="12" t="s">
        <v>70</v>
      </c>
      <c r="K226" s="12" t="s">
        <v>71</v>
      </c>
    </row>
    <row r="227" ht="23.2" customHeight="1" spans="1:11">
      <c r="A227" s="9" t="s">
        <v>512</v>
      </c>
      <c r="B227" s="9" t="s">
        <v>513</v>
      </c>
      <c r="C227" s="10">
        <v>22.6545611759619</v>
      </c>
      <c r="D227" s="10">
        <v>1.72792898847822</v>
      </c>
      <c r="E227" s="10">
        <f>(C227)/(E2+100)*100</f>
        <v>22.5149683720552</v>
      </c>
      <c r="F227" s="10">
        <f>(D227)/(F2+100)*100</f>
        <v>1.74410556761787</v>
      </c>
      <c r="G227" s="9">
        <f>RANK(E227,E7:E399,0)</f>
        <v>78</v>
      </c>
      <c r="H227" s="9">
        <f>RANK(F227,F7:F399,0)</f>
        <v>190</v>
      </c>
      <c r="J227" s="12" t="s">
        <v>70</v>
      </c>
      <c r="K227" s="12" t="s">
        <v>71</v>
      </c>
    </row>
    <row r="228" ht="23.2" customHeight="1" spans="1:11">
      <c r="A228" s="9" t="s">
        <v>514</v>
      </c>
      <c r="B228" s="9" t="s">
        <v>515</v>
      </c>
      <c r="C228" s="10">
        <v>-3.34136138927621</v>
      </c>
      <c r="D228" s="10">
        <v>2.07075642175431</v>
      </c>
      <c r="E228" s="10">
        <f>(C228)/(E2+100)*100</f>
        <v>-3.32077259916141</v>
      </c>
      <c r="F228" s="10">
        <f>(D228)/(F2+100)*100</f>
        <v>2.09014249338041</v>
      </c>
      <c r="G228" s="9">
        <f>RANK(E228,E7:E399,0)</f>
        <v>314</v>
      </c>
      <c r="H228" s="9">
        <f>RANK(F228,F7:F399,0)</f>
        <v>170</v>
      </c>
      <c r="J228" s="12" t="s">
        <v>70</v>
      </c>
      <c r="K228" s="12" t="s">
        <v>71</v>
      </c>
    </row>
    <row r="229" ht="23.2" customHeight="1" spans="1:11">
      <c r="A229" s="9" t="s">
        <v>516</v>
      </c>
      <c r="B229" s="9" t="s">
        <v>517</v>
      </c>
      <c r="C229" s="10">
        <v>7.08768063542348</v>
      </c>
      <c r="D229" s="10">
        <v>1.75817463953057</v>
      </c>
      <c r="E229" s="10">
        <f>(C229)/(E2+100)*100</f>
        <v>7.04400778714319</v>
      </c>
      <c r="F229" s="10">
        <f>(D229)/(F2+100)*100</f>
        <v>1.77463437334333</v>
      </c>
      <c r="G229" s="9">
        <f>RANK(E229,E7:E399,0)</f>
        <v>193</v>
      </c>
      <c r="H229" s="9">
        <f>RANK(F229,F7:F399,0)</f>
        <v>187</v>
      </c>
      <c r="J229" s="12" t="s">
        <v>70</v>
      </c>
      <c r="K229" s="12" t="s">
        <v>71</v>
      </c>
    </row>
    <row r="230" ht="23.2" customHeight="1" spans="1:11">
      <c r="A230" s="9" t="s">
        <v>518</v>
      </c>
      <c r="B230" s="9" t="s">
        <v>519</v>
      </c>
      <c r="C230" s="10">
        <v>-1.34223674096849</v>
      </c>
      <c r="D230" s="10">
        <v>4.28163750291976</v>
      </c>
      <c r="E230" s="10">
        <f>(C230)/(E2+100)*100</f>
        <v>-1.33396615083332</v>
      </c>
      <c r="F230" s="10">
        <f>(D230)/(F2+100)*100</f>
        <v>4.32172146954983</v>
      </c>
      <c r="G230" s="9">
        <f>RANK(E230,E7:E399,0)</f>
        <v>294</v>
      </c>
      <c r="H230" s="9">
        <f>RANK(F230,F7:F399,0)</f>
        <v>71</v>
      </c>
      <c r="J230" s="12" t="s">
        <v>70</v>
      </c>
      <c r="K230" s="12" t="s">
        <v>71</v>
      </c>
    </row>
    <row r="231" ht="23.2" customHeight="1" spans="1:11">
      <c r="A231" s="9" t="s">
        <v>520</v>
      </c>
      <c r="B231" s="9" t="s">
        <v>521</v>
      </c>
      <c r="C231" s="10">
        <v>21.6982199000249</v>
      </c>
      <c r="D231" s="10">
        <v>5.04131545681278</v>
      </c>
      <c r="E231" s="10">
        <f>(C231)/(E2+100)*100</f>
        <v>21.5645198767888</v>
      </c>
      <c r="F231" s="10">
        <f>(D231)/(F2+100)*100</f>
        <v>5.08851140004823</v>
      </c>
      <c r="G231" s="9">
        <f>RANK(E231,E7:E399,0)</f>
        <v>82</v>
      </c>
      <c r="H231" s="9">
        <f>RANK(F231,F7:F399,0)</f>
        <v>35</v>
      </c>
      <c r="J231" s="12" t="s">
        <v>70</v>
      </c>
      <c r="K231" s="12" t="s">
        <v>71</v>
      </c>
    </row>
    <row r="232" ht="23.2" customHeight="1" spans="1:11">
      <c r="A232" s="9" t="s">
        <v>522</v>
      </c>
      <c r="B232" s="9" t="s">
        <v>523</v>
      </c>
      <c r="C232" s="10">
        <v>-8.28706765812171</v>
      </c>
      <c r="D232" s="10">
        <v>3.51237020894756</v>
      </c>
      <c r="E232" s="10">
        <f>(C232)/(E2+100)*100</f>
        <v>-8.23600443065167</v>
      </c>
      <c r="F232" s="10">
        <f>(D232)/(F2+100)*100</f>
        <v>3.54525242519121</v>
      </c>
      <c r="G232" s="9">
        <f>RANK(E232,E7:E399,0)</f>
        <v>343</v>
      </c>
      <c r="H232" s="9">
        <f>RANK(F232,F7:F399,0)</f>
        <v>115</v>
      </c>
      <c r="J232" s="12" t="s">
        <v>70</v>
      </c>
      <c r="K232" s="12" t="s">
        <v>71</v>
      </c>
    </row>
    <row r="233" ht="23.2" customHeight="1" spans="1:11">
      <c r="A233" s="9" t="s">
        <v>524</v>
      </c>
      <c r="B233" s="9" t="s">
        <v>525</v>
      </c>
      <c r="C233" s="10">
        <v>18.9647914446166</v>
      </c>
      <c r="D233" s="10">
        <v>4.18715927364005</v>
      </c>
      <c r="E233" s="10">
        <f>(C233)/(E2+100)*100</f>
        <v>18.8479342522526</v>
      </c>
      <c r="F233" s="10">
        <f>(D233)/(F2+100)*100</f>
        <v>4.22635875105609</v>
      </c>
      <c r="G233" s="9">
        <f>RANK(E233,E7:E399,0)</f>
        <v>93</v>
      </c>
      <c r="H233" s="9">
        <f>RANK(F233,F7:F399,0)</f>
        <v>75</v>
      </c>
      <c r="J233" s="12" t="s">
        <v>70</v>
      </c>
      <c r="K233" s="12" t="s">
        <v>71</v>
      </c>
    </row>
    <row r="234" ht="23.2" customHeight="1" spans="1:11">
      <c r="A234" s="9" t="s">
        <v>526</v>
      </c>
      <c r="B234" s="9" t="s">
        <v>527</v>
      </c>
      <c r="C234" s="10">
        <v>21.8558729650265</v>
      </c>
      <c r="D234" s="10">
        <v>-1.83676478720069</v>
      </c>
      <c r="E234" s="10">
        <f>(C234)/(E2+100)*100</f>
        <v>21.7212015156296</v>
      </c>
      <c r="F234" s="10">
        <f>(D234)/(F2+100)*100</f>
        <v>-1.85396026869282</v>
      </c>
      <c r="G234" s="9">
        <f>RANK(E234,E7:E399,0)</f>
        <v>81</v>
      </c>
      <c r="H234" s="9">
        <f>RANK(F234,F7:F399,0)</f>
        <v>328</v>
      </c>
      <c r="J234" s="12" t="s">
        <v>70</v>
      </c>
      <c r="K234" s="12" t="s">
        <v>71</v>
      </c>
    </row>
    <row r="235" ht="23.2" customHeight="1" spans="1:11">
      <c r="A235" s="9" t="s">
        <v>528</v>
      </c>
      <c r="B235" s="9" t="s">
        <v>529</v>
      </c>
      <c r="C235" s="10">
        <v>9.55421674669447</v>
      </c>
      <c r="D235" s="10">
        <v>4.91412992348972</v>
      </c>
      <c r="E235" s="10">
        <f>(C235)/(E2+100)*100</f>
        <v>9.49534560394998</v>
      </c>
      <c r="F235" s="10">
        <f>(D235)/(F2+100)*100</f>
        <v>4.96013517725879</v>
      </c>
      <c r="G235" s="9">
        <f>RANK(E235,E7:E399,0)</f>
        <v>171</v>
      </c>
      <c r="H235" s="9">
        <f>RANK(F235,F7:F399,0)</f>
        <v>39</v>
      </c>
      <c r="J235" s="12" t="s">
        <v>70</v>
      </c>
      <c r="K235" s="12" t="s">
        <v>71</v>
      </c>
    </row>
    <row r="236" ht="23.2" customHeight="1" spans="1:11">
      <c r="A236" s="9" t="s">
        <v>530</v>
      </c>
      <c r="B236" s="9" t="s">
        <v>531</v>
      </c>
      <c r="C236" s="10">
        <v>6.45247300359951</v>
      </c>
      <c r="D236" s="10">
        <v>2.25380970674863</v>
      </c>
      <c r="E236" s="10">
        <f>(C236)/(E2+100)*100</f>
        <v>6.41271417571011</v>
      </c>
      <c r="F236" s="10">
        <f>(D236)/(F2+100)*100</f>
        <v>2.27490949228961</v>
      </c>
      <c r="G236" s="9">
        <f>RANK(E236,E7:E399,0)</f>
        <v>204</v>
      </c>
      <c r="H236" s="9">
        <f>RANK(F236,F7:F399,0)</f>
        <v>156</v>
      </c>
      <c r="J236" s="12" t="s">
        <v>70</v>
      </c>
      <c r="K236" s="12" t="s">
        <v>71</v>
      </c>
    </row>
    <row r="237" ht="23.2" customHeight="1" spans="1:11">
      <c r="A237" s="9" t="s">
        <v>532</v>
      </c>
      <c r="B237" s="9" t="s">
        <v>533</v>
      </c>
      <c r="C237" s="10">
        <v>-6.33973004904944</v>
      </c>
      <c r="D237" s="10">
        <v>-0.283024261945151</v>
      </c>
      <c r="E237" s="10">
        <f>(C237)/(E2+100)*100</f>
        <v>-6.30066592034331</v>
      </c>
      <c r="F237" s="10">
        <f>(D237)/(F2+100)*100</f>
        <v>-0.285673887249389</v>
      </c>
      <c r="G237" s="9">
        <f>RANK(E237,E7:E399,0)</f>
        <v>330</v>
      </c>
      <c r="H237" s="9">
        <f>RANK(F237,F7:F399,0)</f>
        <v>285</v>
      </c>
      <c r="J237" s="12" t="s">
        <v>70</v>
      </c>
      <c r="K237" s="12" t="s">
        <v>71</v>
      </c>
    </row>
    <row r="238" ht="23.2" customHeight="1" spans="1:11">
      <c r="A238" s="9" t="s">
        <v>534</v>
      </c>
      <c r="B238" s="9" t="s">
        <v>535</v>
      </c>
      <c r="C238" s="10">
        <v>-8.37612180202705</v>
      </c>
      <c r="D238" s="10">
        <v>0.108543203853892</v>
      </c>
      <c r="E238" s="10">
        <f>(C238)/(E2+100)*100</f>
        <v>-8.32450984101277</v>
      </c>
      <c r="F238" s="10">
        <f>(D238)/(F2+100)*100</f>
        <v>0.109559366982656</v>
      </c>
      <c r="G238" s="9">
        <f>RANK(E238,E7:E399,0)</f>
        <v>344</v>
      </c>
      <c r="H238" s="9">
        <f>RANK(F238,F7:F399,0)</f>
        <v>264</v>
      </c>
      <c r="J238" s="12" t="s">
        <v>70</v>
      </c>
      <c r="K238" s="12" t="s">
        <v>71</v>
      </c>
    </row>
    <row r="239" ht="23.2" customHeight="1" spans="1:11">
      <c r="A239" s="9" t="s">
        <v>536</v>
      </c>
      <c r="B239" s="9" t="s">
        <v>537</v>
      </c>
      <c r="C239" s="10">
        <v>16.297752259159</v>
      </c>
      <c r="D239" s="10">
        <v>3.25189712101026</v>
      </c>
      <c r="E239" s="10">
        <f>(C239)/(E2+100)*100</f>
        <v>16.1973288204721</v>
      </c>
      <c r="F239" s="10">
        <f>(D239)/(F2+100)*100</f>
        <v>3.28234083222918</v>
      </c>
      <c r="G239" s="9">
        <f>RANK(E239,E7:E399,0)</f>
        <v>105</v>
      </c>
      <c r="H239" s="9">
        <f>RANK(F239,F7:F399,0)</f>
        <v>129</v>
      </c>
      <c r="J239" s="12" t="s">
        <v>70</v>
      </c>
      <c r="K239" s="12" t="s">
        <v>71</v>
      </c>
    </row>
    <row r="240" ht="23.2" customHeight="1" spans="1:11">
      <c r="A240" s="9" t="s">
        <v>538</v>
      </c>
      <c r="B240" s="9" t="s">
        <v>539</v>
      </c>
      <c r="C240" s="10">
        <v>3.52767468773694</v>
      </c>
      <c r="D240" s="10">
        <v>0.93295776401382</v>
      </c>
      <c r="E240" s="10">
        <f>(C240)/(E2+100)*100</f>
        <v>3.50593787292481</v>
      </c>
      <c r="F240" s="10">
        <f>(D240)/(F2+100)*100</f>
        <v>0.941691956914199</v>
      </c>
      <c r="G240" s="9">
        <f>RANK(E240,E7:E399,0)</f>
        <v>231</v>
      </c>
      <c r="H240" s="9">
        <f>RANK(F240,F7:F399,0)</f>
        <v>221</v>
      </c>
      <c r="J240" s="12" t="s">
        <v>70</v>
      </c>
      <c r="K240" s="12" t="s">
        <v>71</v>
      </c>
    </row>
    <row r="241" ht="23.2" customHeight="1" spans="1:11">
      <c r="A241" s="9" t="s">
        <v>540</v>
      </c>
      <c r="B241" s="9" t="s">
        <v>541</v>
      </c>
      <c r="C241" s="10">
        <v>14.4312948172331</v>
      </c>
      <c r="D241" s="10">
        <v>3.32477048766107</v>
      </c>
      <c r="E241" s="10">
        <f>(C241)/(E2+100)*100</f>
        <v>14.3423721101502</v>
      </c>
      <c r="F241" s="10">
        <f>(D241)/(F2+100)*100</f>
        <v>3.3558964270217</v>
      </c>
      <c r="G241" s="9">
        <f>RANK(E241,E7:E399,0)</f>
        <v>122</v>
      </c>
      <c r="H241" s="9">
        <f>RANK(F241,F7:F399,0)</f>
        <v>123</v>
      </c>
      <c r="J241" s="12" t="s">
        <v>70</v>
      </c>
      <c r="K241" s="12" t="s">
        <v>71</v>
      </c>
    </row>
    <row r="242" ht="23.2" customHeight="1" spans="1:11">
      <c r="A242" s="9" t="s">
        <v>542</v>
      </c>
      <c r="B242" s="9" t="s">
        <v>543</v>
      </c>
      <c r="C242" s="10">
        <v>13.6417742291019</v>
      </c>
      <c r="D242" s="10">
        <v>4.55030937777438</v>
      </c>
      <c r="E242" s="10">
        <f>(C242)/(E2+100)*100</f>
        <v>13.5577163874994</v>
      </c>
      <c r="F242" s="10">
        <f>(D242)/(F2+100)*100</f>
        <v>4.59290860508656</v>
      </c>
      <c r="G242" s="9">
        <f>RANK(E242,E7:E399,0)</f>
        <v>129</v>
      </c>
      <c r="H242" s="9">
        <f>RANK(F242,F7:F399,0)</f>
        <v>57</v>
      </c>
      <c r="J242" s="12" t="s">
        <v>70</v>
      </c>
      <c r="K242" s="12" t="s">
        <v>71</v>
      </c>
    </row>
    <row r="243" ht="23.2" customHeight="1" spans="1:11">
      <c r="A243" s="9" t="s">
        <v>544</v>
      </c>
      <c r="B243" s="9" t="s">
        <v>545</v>
      </c>
      <c r="C243" s="10">
        <v>1.6572963941385</v>
      </c>
      <c r="D243" s="10">
        <v>6.50365475749285</v>
      </c>
      <c r="E243" s="10">
        <f>(C243)/(E2+100)*100</f>
        <v>1.64708447042188</v>
      </c>
      <c r="F243" s="10">
        <f>(D243)/(F2+100)*100</f>
        <v>6.56454087410012</v>
      </c>
      <c r="G243" s="9">
        <f>RANK(E243,E7:E399,0)</f>
        <v>257</v>
      </c>
      <c r="H243" s="9">
        <f>RANK(F243,F7:F399,0)</f>
        <v>12</v>
      </c>
      <c r="J243" s="12" t="s">
        <v>70</v>
      </c>
      <c r="K243" s="12" t="s">
        <v>71</v>
      </c>
    </row>
    <row r="244" ht="23.2" customHeight="1" spans="1:11">
      <c r="A244" s="9" t="s">
        <v>546</v>
      </c>
      <c r="B244" s="9" t="s">
        <v>547</v>
      </c>
      <c r="C244" s="10">
        <v>9.24058168211581</v>
      </c>
      <c r="D244" s="10">
        <v>0.260689030767543</v>
      </c>
      <c r="E244" s="10">
        <f>(C244)/(E2+100)*100</f>
        <v>9.18364309492726</v>
      </c>
      <c r="F244" s="10">
        <f>(D244)/(F2+100)*100</f>
        <v>0.263129557412545</v>
      </c>
      <c r="G244" s="9">
        <f>RANK(E244,E7:E399,0)</f>
        <v>172</v>
      </c>
      <c r="H244" s="9">
        <f>RANK(F244,F7:F399,0)</f>
        <v>253</v>
      </c>
      <c r="J244" s="12" t="s">
        <v>70</v>
      </c>
      <c r="K244" s="12" t="s">
        <v>71</v>
      </c>
    </row>
    <row r="245" ht="23.2" customHeight="1" spans="1:11">
      <c r="A245" s="9" t="s">
        <v>548</v>
      </c>
      <c r="B245" s="9" t="s">
        <v>549</v>
      </c>
      <c r="C245" s="10">
        <v>20.6033187567672</v>
      </c>
      <c r="D245" s="10">
        <v>4.80907399978118</v>
      </c>
      <c r="E245" s="10">
        <f>(C245)/(E2+100)*100</f>
        <v>20.4763652919571</v>
      </c>
      <c r="F245" s="10">
        <f>(D245)/(F2+100)*100</f>
        <v>4.8540957377488</v>
      </c>
      <c r="G245" s="9">
        <f>RANK(E245,E7:E399,0)</f>
        <v>88</v>
      </c>
      <c r="H245" s="9">
        <f>RANK(F245,F7:F399,0)</f>
        <v>45</v>
      </c>
      <c r="J245" s="12" t="s">
        <v>70</v>
      </c>
      <c r="K245" s="12" t="s">
        <v>71</v>
      </c>
    </row>
    <row r="246" ht="23.2" customHeight="1" spans="1:11">
      <c r="A246" s="9" t="s">
        <v>550</v>
      </c>
      <c r="B246" s="9" t="s">
        <v>551</v>
      </c>
      <c r="C246" s="10">
        <v>7.40391983087306</v>
      </c>
      <c r="D246" s="10">
        <v>3.9640766721773</v>
      </c>
      <c r="E246" s="10">
        <f>(C246)/(E2+100)*100</f>
        <v>7.35829838091141</v>
      </c>
      <c r="F246" s="10">
        <f>(D246)/(F2+100)*100</f>
        <v>4.00118768798335</v>
      </c>
      <c r="G246" s="9">
        <f>RANK(E246,E7:E399,0)</f>
        <v>191</v>
      </c>
      <c r="H246" s="9">
        <f>RANK(F246,F7:F399,0)</f>
        <v>89</v>
      </c>
      <c r="J246" s="12" t="s">
        <v>70</v>
      </c>
      <c r="K246" s="12" t="s">
        <v>71</v>
      </c>
    </row>
    <row r="247" ht="23.2" customHeight="1" spans="1:11">
      <c r="A247" s="9" t="s">
        <v>552</v>
      </c>
      <c r="B247" s="9" t="s">
        <v>553</v>
      </c>
      <c r="C247" s="10">
        <v>-7.68153722860379</v>
      </c>
      <c r="D247" s="10">
        <v>0.572002007024591</v>
      </c>
      <c r="E247" s="10">
        <f>(C247)/(E2+100)*100</f>
        <v>-7.63420515663267</v>
      </c>
      <c r="F247" s="10">
        <f>(D247)/(F2+100)*100</f>
        <v>0.577356993135926</v>
      </c>
      <c r="G247" s="9">
        <f>RANK(E247,E7:E399,0)</f>
        <v>338</v>
      </c>
      <c r="H247" s="9">
        <f>RANK(F247,F7:F399,0)</f>
        <v>240</v>
      </c>
      <c r="J247" s="12" t="s">
        <v>70</v>
      </c>
      <c r="K247" s="12" t="s">
        <v>71</v>
      </c>
    </row>
    <row r="248" ht="23.2" customHeight="1" spans="1:11">
      <c r="A248" s="9" t="s">
        <v>554</v>
      </c>
      <c r="B248" s="9" t="s">
        <v>555</v>
      </c>
      <c r="C248" s="10">
        <v>42.9139597933398</v>
      </c>
      <c r="D248" s="10">
        <v>-0.377086007702184</v>
      </c>
      <c r="E248" s="10">
        <f>(C248)/(E2+100)*100</f>
        <v>42.6495326906577</v>
      </c>
      <c r="F248" s="10">
        <f>(D248)/(F2+100)*100</f>
        <v>-0.380616223172105</v>
      </c>
      <c r="G248" s="9">
        <f>RANK(E248,E7:E399,0)</f>
        <v>25</v>
      </c>
      <c r="H248" s="9">
        <f>RANK(F248,F7:F399,0)</f>
        <v>286</v>
      </c>
      <c r="J248" s="12" t="s">
        <v>70</v>
      </c>
      <c r="K248" s="12" t="s">
        <v>71</v>
      </c>
    </row>
    <row r="249" ht="23.2" customHeight="1" spans="1:11">
      <c r="A249" s="9" t="s">
        <v>556</v>
      </c>
      <c r="B249" s="9" t="s">
        <v>557</v>
      </c>
      <c r="C249" s="10">
        <v>24.5232281164327</v>
      </c>
      <c r="D249" s="10">
        <v>5.53375993499404</v>
      </c>
      <c r="E249" s="10">
        <f>(C249)/(E2+100)*100</f>
        <v>24.3721209664408</v>
      </c>
      <c r="F249" s="10">
        <f>(D249)/(F2+100)*100</f>
        <v>5.58556606020241</v>
      </c>
      <c r="G249" s="9">
        <f>RANK(E249,E7:E399,0)</f>
        <v>70</v>
      </c>
      <c r="H249" s="9">
        <f>RANK(F249,F7:F399,0)</f>
        <v>26</v>
      </c>
      <c r="J249" s="12" t="s">
        <v>70</v>
      </c>
      <c r="K249" s="12" t="s">
        <v>71</v>
      </c>
    </row>
    <row r="250" ht="23.2" customHeight="1" spans="1:11">
      <c r="A250" s="9" t="s">
        <v>558</v>
      </c>
      <c r="B250" s="9" t="s">
        <v>559</v>
      </c>
      <c r="C250" s="10">
        <v>-8.01143472545571</v>
      </c>
      <c r="D250" s="10">
        <v>4.045750931499</v>
      </c>
      <c r="E250" s="10">
        <f>(C250)/(E2+100)*100</f>
        <v>-7.96206989212454</v>
      </c>
      <c r="F250" s="10">
        <f>(D250)/(F2+100)*100</f>
        <v>4.08362656791643</v>
      </c>
      <c r="G250" s="9">
        <f>RANK(E250,E7:E399,0)</f>
        <v>340</v>
      </c>
      <c r="H250" s="9">
        <f>RANK(F250,F7:F399,0)</f>
        <v>85</v>
      </c>
      <c r="J250" s="12" t="s">
        <v>70</v>
      </c>
      <c r="K250" s="12" t="s">
        <v>71</v>
      </c>
    </row>
    <row r="251" ht="23.2" customHeight="1" spans="1:11">
      <c r="A251" s="9" t="s">
        <v>560</v>
      </c>
      <c r="B251" s="9" t="s">
        <v>561</v>
      </c>
      <c r="C251" s="10">
        <v>8.54600650636272</v>
      </c>
      <c r="D251" s="10">
        <v>1.14819450574097</v>
      </c>
      <c r="E251" s="10">
        <f>(C251)/(E2+100)*100</f>
        <v>8.49334775031079</v>
      </c>
      <c r="F251" s="10">
        <f>(D251)/(F2+100)*100</f>
        <v>1.15894370863859</v>
      </c>
      <c r="G251" s="9">
        <f>RANK(E251,E7:E399,0)</f>
        <v>179</v>
      </c>
      <c r="H251" s="9">
        <f>RANK(F251,F7:F399,0)</f>
        <v>214</v>
      </c>
      <c r="J251" s="12" t="s">
        <v>70</v>
      </c>
      <c r="K251" s="12" t="s">
        <v>71</v>
      </c>
    </row>
    <row r="252" ht="23.2" customHeight="1" spans="1:11">
      <c r="A252" s="9" t="s">
        <v>562</v>
      </c>
      <c r="B252" s="9" t="s">
        <v>563</v>
      </c>
      <c r="C252" s="10">
        <v>-0.443292146748726</v>
      </c>
      <c r="D252" s="10">
        <v>-1.77450226284814</v>
      </c>
      <c r="E252" s="10">
        <f>(C252)/(E2+100)*100</f>
        <v>-0.440560670591062</v>
      </c>
      <c r="F252" s="10">
        <f>(D252)/(F2+100)*100</f>
        <v>-1.79111485311074</v>
      </c>
      <c r="G252" s="9">
        <f>RANK(E252,E7:E399,0)</f>
        <v>278</v>
      </c>
      <c r="H252" s="9">
        <f>RANK(F252,F7:F399,0)</f>
        <v>326</v>
      </c>
      <c r="J252" s="12" t="s">
        <v>70</v>
      </c>
      <c r="K252" s="12" t="s">
        <v>71</v>
      </c>
    </row>
    <row r="253" ht="23.2" customHeight="1" spans="1:11">
      <c r="A253" s="9" t="s">
        <v>564</v>
      </c>
      <c r="B253" s="9" t="s">
        <v>565</v>
      </c>
      <c r="C253" s="10">
        <v>-5.01477199743095</v>
      </c>
      <c r="D253" s="10">
        <v>1.08679307186505</v>
      </c>
      <c r="E253" s="10">
        <f>(C253)/(E2+100)*100</f>
        <v>-4.98387199108622</v>
      </c>
      <c r="F253" s="10">
        <f>(D253)/(F2+100)*100</f>
        <v>1.09696744491665</v>
      </c>
      <c r="G253" s="9">
        <f>RANK(E253,E7:E399,0)</f>
        <v>325</v>
      </c>
      <c r="H253" s="9">
        <f>RANK(F253,F7:F399,0)</f>
        <v>216</v>
      </c>
      <c r="J253" s="12" t="s">
        <v>70</v>
      </c>
      <c r="K253" s="12" t="s">
        <v>71</v>
      </c>
    </row>
    <row r="254" ht="23.2" customHeight="1" spans="1:11">
      <c r="A254" s="9" t="s">
        <v>566</v>
      </c>
      <c r="B254" s="9" t="s">
        <v>567</v>
      </c>
      <c r="C254" s="10">
        <v>4.02261141674658</v>
      </c>
      <c r="D254" s="10">
        <v>2.13949932034436</v>
      </c>
      <c r="E254" s="10">
        <f>(C254)/(E2+100)*100</f>
        <v>3.997824902352</v>
      </c>
      <c r="F254" s="10">
        <f>(D254)/(F2+100)*100</f>
        <v>2.1595289513683</v>
      </c>
      <c r="G254" s="9">
        <f>RANK(E254,E7:E399,0)</f>
        <v>227</v>
      </c>
      <c r="H254" s="9">
        <f>RANK(F254,F7:F399,0)</f>
        <v>164</v>
      </c>
      <c r="J254" s="12" t="s">
        <v>70</v>
      </c>
      <c r="K254" s="12" t="s">
        <v>71</v>
      </c>
    </row>
    <row r="255" ht="23.2" customHeight="1" spans="1:11">
      <c r="A255" s="9" t="s">
        <v>568</v>
      </c>
      <c r="B255" s="9" t="s">
        <v>569</v>
      </c>
      <c r="C255" s="10">
        <v>12.0377354887376</v>
      </c>
      <c r="D255" s="10">
        <v>0.656252412692682</v>
      </c>
      <c r="E255" s="10">
        <f>(C255)/(E2+100)*100</f>
        <v>11.9635614080079</v>
      </c>
      <c r="F255" s="10">
        <f>(D255)/(F2+100)*100</f>
        <v>0.662396136862078</v>
      </c>
      <c r="G255" s="9">
        <f>RANK(E255,E7:E399,0)</f>
        <v>144</v>
      </c>
      <c r="H255" s="9">
        <f>RANK(F255,F7:F399,0)</f>
        <v>234</v>
      </c>
      <c r="J255" s="12" t="s">
        <v>70</v>
      </c>
      <c r="K255" s="12" t="s">
        <v>71</v>
      </c>
    </row>
    <row r="256" ht="23.2" customHeight="1" spans="1:11">
      <c r="A256" s="9" t="s">
        <v>570</v>
      </c>
      <c r="B256" s="9" t="s">
        <v>571</v>
      </c>
      <c r="C256" s="10">
        <v>8.02884049973312</v>
      </c>
      <c r="D256" s="10">
        <v>3.71110204010735</v>
      </c>
      <c r="E256" s="10">
        <f>(C256)/(E2+100)*100</f>
        <v>7.97936841555667</v>
      </c>
      <c r="F256" s="10">
        <f>(D256)/(F2+100)*100</f>
        <v>3.74584475016513</v>
      </c>
      <c r="G256" s="9">
        <f>RANK(E256,E7:E399,0)</f>
        <v>183</v>
      </c>
      <c r="H256" s="9">
        <f>RANK(F256,F7:F399,0)</f>
        <v>106</v>
      </c>
      <c r="J256" s="12" t="s">
        <v>70</v>
      </c>
      <c r="K256" s="12" t="s">
        <v>71</v>
      </c>
    </row>
    <row r="257" ht="23.2" customHeight="1" spans="1:11">
      <c r="A257" s="9" t="s">
        <v>572</v>
      </c>
      <c r="B257" s="9" t="s">
        <v>573</v>
      </c>
      <c r="C257" s="10">
        <v>9.56737610592093</v>
      </c>
      <c r="D257" s="10">
        <v>8.24222420866855</v>
      </c>
      <c r="E257" s="10">
        <f>(C257)/(E2+100)*100</f>
        <v>9.50842387787809</v>
      </c>
      <c r="F257" s="10">
        <f>(D257)/(F2+100)*100</f>
        <v>8.31938651862884</v>
      </c>
      <c r="G257" s="9">
        <f>RANK(E257,E7:E399,0)</f>
        <v>169</v>
      </c>
      <c r="H257" s="9">
        <f>RANK(F257,F7:F399,0)</f>
        <v>3</v>
      </c>
      <c r="J257" s="12" t="s">
        <v>70</v>
      </c>
      <c r="K257" s="12" t="s">
        <v>71</v>
      </c>
    </row>
    <row r="258" ht="23.2" customHeight="1" spans="1:11">
      <c r="A258" s="9" t="s">
        <v>574</v>
      </c>
      <c r="B258" s="9" t="s">
        <v>575</v>
      </c>
      <c r="C258" s="10">
        <v>15.0368174579398</v>
      </c>
      <c r="D258" s="10">
        <v>1.05756711084023</v>
      </c>
      <c r="E258" s="10">
        <f>(C258)/(E2+100)*100</f>
        <v>14.944163643351</v>
      </c>
      <c r="F258" s="10">
        <f>(D258)/(F2+100)*100</f>
        <v>1.06746787538443</v>
      </c>
      <c r="G258" s="9">
        <f>RANK(E258,E7:E399,0)</f>
        <v>119</v>
      </c>
      <c r="H258" s="9">
        <f>RANK(F258,F7:F399,0)</f>
        <v>217</v>
      </c>
      <c r="J258" s="12" t="s">
        <v>70</v>
      </c>
      <c r="K258" s="12" t="s">
        <v>71</v>
      </c>
    </row>
    <row r="259" ht="23.2" customHeight="1" spans="1:11">
      <c r="A259" s="9" t="s">
        <v>576</v>
      </c>
      <c r="B259" s="9" t="s">
        <v>577</v>
      </c>
      <c r="C259" s="10">
        <v>10.4311947931195</v>
      </c>
      <c r="D259" s="10">
        <v>0.155857063261398</v>
      </c>
      <c r="E259" s="10">
        <f>(C259)/(E2+100)*100</f>
        <v>10.3669198898027</v>
      </c>
      <c r="F259" s="10">
        <f>(D259)/(F2+100)*100</f>
        <v>0.157316170745059</v>
      </c>
      <c r="G259" s="9">
        <f>RANK(E259,E7:E399,0)</f>
        <v>159</v>
      </c>
      <c r="H259" s="9">
        <f>RANK(F259,F7:F399,0)</f>
        <v>262</v>
      </c>
      <c r="J259" s="12" t="s">
        <v>70</v>
      </c>
      <c r="K259" s="12" t="s">
        <v>71</v>
      </c>
    </row>
    <row r="260" ht="23.2" customHeight="1" spans="1:11">
      <c r="A260" s="9" t="s">
        <v>578</v>
      </c>
      <c r="B260" s="9" t="s">
        <v>579</v>
      </c>
      <c r="C260" s="10">
        <v>-10.1165839599541</v>
      </c>
      <c r="D260" s="10">
        <v>4.37205908255957</v>
      </c>
      <c r="E260" s="10">
        <f>(C260)/(E2+100)*100</f>
        <v>-10.054247624681</v>
      </c>
      <c r="F260" s="10">
        <f>(D260)/(F2+100)*100</f>
        <v>4.41298956073539</v>
      </c>
      <c r="G260" s="9">
        <f>RANK(E260,E7:E399,0)</f>
        <v>346</v>
      </c>
      <c r="H260" s="9">
        <f>RANK(F260,F7:F399,0)</f>
        <v>66</v>
      </c>
      <c r="J260" s="12" t="s">
        <v>70</v>
      </c>
      <c r="K260" s="12" t="s">
        <v>71</v>
      </c>
    </row>
    <row r="261" ht="23.2" customHeight="1" spans="1:11">
      <c r="A261" s="9" t="s">
        <v>580</v>
      </c>
      <c r="B261" s="9" t="s">
        <v>581</v>
      </c>
      <c r="C261" s="10">
        <v>11.4150336500396</v>
      </c>
      <c r="D261" s="10">
        <v>3.72473365966024</v>
      </c>
      <c r="E261" s="10">
        <f>(C261)/(E2+100)*100</f>
        <v>11.344696531544</v>
      </c>
      <c r="F261" s="10">
        <f>(D261)/(F2+100)*100</f>
        <v>3.75960398663629</v>
      </c>
      <c r="G261" s="9">
        <f>RANK(E261,E7:E399,0)</f>
        <v>150</v>
      </c>
      <c r="H261" s="9">
        <f>RANK(F261,F7:F399,0)</f>
        <v>104</v>
      </c>
      <c r="J261" s="12" t="s">
        <v>70</v>
      </c>
      <c r="K261" s="12" t="s">
        <v>71</v>
      </c>
    </row>
    <row r="262" ht="23.2" customHeight="1" spans="1:11">
      <c r="A262" s="9" t="s">
        <v>582</v>
      </c>
      <c r="B262" s="9" t="s">
        <v>583</v>
      </c>
      <c r="C262" s="10">
        <v>-11.922136554924</v>
      </c>
      <c r="D262" s="10">
        <v>4.27756020640079</v>
      </c>
      <c r="E262" s="10">
        <f>(C262)/(E2+100)*100</f>
        <v>-11.8486747713417</v>
      </c>
      <c r="F262" s="10">
        <f>(D262)/(F2+100)*100</f>
        <v>4.31760600206999</v>
      </c>
      <c r="G262" s="9">
        <f>RANK(E262,E7:E399,0)</f>
        <v>350</v>
      </c>
      <c r="H262" s="9">
        <f>RANK(F262,F7:F399,0)</f>
        <v>72</v>
      </c>
      <c r="J262" s="12" t="s">
        <v>70</v>
      </c>
      <c r="K262" s="12" t="s">
        <v>71</v>
      </c>
    </row>
    <row r="263" ht="23.2" customHeight="1" spans="1:11">
      <c r="A263" s="9" t="s">
        <v>584</v>
      </c>
      <c r="B263" s="9" t="s">
        <v>585</v>
      </c>
      <c r="C263" s="10">
        <v>10.2443770388599</v>
      </c>
      <c r="D263" s="10">
        <v>3.9220975399223</v>
      </c>
      <c r="E263" s="10">
        <f>(C263)/(E2+100)*100</f>
        <v>10.1812532685947</v>
      </c>
      <c r="F263" s="10">
        <f>(D263)/(F2+100)*100</f>
        <v>3.95881555418739</v>
      </c>
      <c r="G263" s="9">
        <f>RANK(E263,E7:E399,0)</f>
        <v>160</v>
      </c>
      <c r="H263" s="9">
        <f>RANK(F263,F7:F399,0)</f>
        <v>91</v>
      </c>
      <c r="J263" s="12" t="s">
        <v>70</v>
      </c>
      <c r="K263" s="12" t="s">
        <v>71</v>
      </c>
    </row>
    <row r="264" ht="23.2" customHeight="1" spans="1:11">
      <c r="A264" s="9" t="s">
        <v>586</v>
      </c>
      <c r="B264" s="9" t="s">
        <v>587</v>
      </c>
      <c r="C264" s="10">
        <v>17.003680228992</v>
      </c>
      <c r="D264" s="10">
        <v>3.65758120536705</v>
      </c>
      <c r="E264" s="10">
        <f>(C264)/(E2+100)*100</f>
        <v>16.8989070055576</v>
      </c>
      <c r="F264" s="10">
        <f>(D264)/(F2+100)*100</f>
        <v>3.69182286241596</v>
      </c>
      <c r="G264" s="9">
        <f>RANK(E264,E7:E399,0)</f>
        <v>100</v>
      </c>
      <c r="H264" s="9">
        <f>RANK(F264,F7:F399,0)</f>
        <v>109</v>
      </c>
      <c r="J264" s="12" t="s">
        <v>70</v>
      </c>
      <c r="K264" s="12" t="s">
        <v>71</v>
      </c>
    </row>
    <row r="265" ht="23.2" customHeight="1" spans="1:11">
      <c r="A265" s="9" t="s">
        <v>588</v>
      </c>
      <c r="B265" s="9" t="s">
        <v>589</v>
      </c>
      <c r="C265" s="10">
        <v>1.83875265024297</v>
      </c>
      <c r="D265" s="10">
        <v>4.07063695977298</v>
      </c>
      <c r="E265" s="10">
        <f>(C265)/(E2+100)*100</f>
        <v>1.82742262993736</v>
      </c>
      <c r="F265" s="10">
        <f>(D265)/(F2+100)*100</f>
        <v>4.10874557498093</v>
      </c>
      <c r="G265" s="9">
        <f>RANK(E265,E7:E399,0)</f>
        <v>254</v>
      </c>
      <c r="H265" s="9">
        <f>RANK(F265,F7:F399,0)</f>
        <v>83</v>
      </c>
      <c r="J265" s="12" t="s">
        <v>70</v>
      </c>
      <c r="K265" s="12" t="s">
        <v>71</v>
      </c>
    </row>
    <row r="266" ht="23.2" customHeight="1" spans="1:11">
      <c r="A266" s="9" t="s">
        <v>590</v>
      </c>
      <c r="B266" s="9" t="s">
        <v>591</v>
      </c>
      <c r="C266" s="10">
        <v>-5.33183203073254</v>
      </c>
      <c r="D266" s="10">
        <v>4.36909745886478</v>
      </c>
      <c r="E266" s="10">
        <f>(C266)/(E2+100)*100</f>
        <v>-5.29897836487035</v>
      </c>
      <c r="F266" s="10">
        <f>(D266)/(F2+100)*100</f>
        <v>4.41000021082013</v>
      </c>
      <c r="G266" s="9">
        <f>RANK(E266,E7:E399,0)</f>
        <v>328</v>
      </c>
      <c r="H266" s="9">
        <f>RANK(F266,F7:F399,0)</f>
        <v>67</v>
      </c>
      <c r="J266" s="12" t="s">
        <v>70</v>
      </c>
      <c r="K266" s="12" t="s">
        <v>71</v>
      </c>
    </row>
    <row r="267" ht="23.2" customHeight="1" spans="1:11">
      <c r="A267" s="9" t="s">
        <v>592</v>
      </c>
      <c r="B267" s="9" t="s">
        <v>593</v>
      </c>
      <c r="C267" s="10">
        <v>-7.85333612604436</v>
      </c>
      <c r="D267" s="10">
        <v>5.70513248348128</v>
      </c>
      <c r="E267" s="10">
        <f>(C267)/(E2+100)*100</f>
        <v>-7.80494546416653</v>
      </c>
      <c r="F267" s="10">
        <f>(D267)/(F2+100)*100</f>
        <v>5.75854296952361</v>
      </c>
      <c r="G267" s="9">
        <f>RANK(E267,E7:E399,0)</f>
        <v>339</v>
      </c>
      <c r="H267" s="9">
        <f>RANK(F267,F7:F399,0)</f>
        <v>23</v>
      </c>
      <c r="J267" s="12" t="s">
        <v>70</v>
      </c>
      <c r="K267" s="12" t="s">
        <v>71</v>
      </c>
    </row>
    <row r="268" ht="23.2" customHeight="1" spans="1:11">
      <c r="A268" s="9" t="s">
        <v>594</v>
      </c>
      <c r="B268" s="9" t="s">
        <v>595</v>
      </c>
      <c r="C268" s="10">
        <v>6.54129882694401</v>
      </c>
      <c r="D268" s="10">
        <v>2.2528378096056</v>
      </c>
      <c r="E268" s="10">
        <f>(C268)/(E2+100)*100</f>
        <v>6.50099267237528</v>
      </c>
      <c r="F268" s="10">
        <f>(D268)/(F2+100)*100</f>
        <v>2.2739284964098</v>
      </c>
      <c r="G268" s="9">
        <f>RANK(E268,E7:E399,0)</f>
        <v>201</v>
      </c>
      <c r="H268" s="9">
        <f>RANK(F268,F7:F399,0)</f>
        <v>157</v>
      </c>
      <c r="J268" s="12" t="s">
        <v>70</v>
      </c>
      <c r="K268" s="12" t="s">
        <v>71</v>
      </c>
    </row>
    <row r="269" ht="23.2" customHeight="1" spans="1:11">
      <c r="A269" s="9" t="s">
        <v>596</v>
      </c>
      <c r="B269" s="9" t="s">
        <v>597</v>
      </c>
      <c r="C269" s="10">
        <v>30.3028886603721</v>
      </c>
      <c r="D269" s="10">
        <v>-1.65050655910249</v>
      </c>
      <c r="E269" s="10">
        <f>(C269)/(E2+100)*100</f>
        <v>30.1161684161917</v>
      </c>
      <c r="F269" s="10">
        <f>(D269)/(F2+100)*100</f>
        <v>-1.66595832254409</v>
      </c>
      <c r="G269" s="9">
        <f>RANK(E269,E7:E399,0)</f>
        <v>55</v>
      </c>
      <c r="H269" s="9">
        <f>RANK(F269,F7:F399,0)</f>
        <v>324</v>
      </c>
      <c r="J269" s="12" t="s">
        <v>70</v>
      </c>
      <c r="K269" s="12" t="s">
        <v>71</v>
      </c>
    </row>
    <row r="270" ht="23.2" customHeight="1" spans="1:11">
      <c r="A270" s="9" t="s">
        <v>598</v>
      </c>
      <c r="B270" s="9" t="s">
        <v>599</v>
      </c>
      <c r="C270" s="10">
        <v>25.3254399162687</v>
      </c>
      <c r="D270" s="10">
        <v>3.80978756581186</v>
      </c>
      <c r="E270" s="10">
        <f>(C270)/(E2+100)*100</f>
        <v>25.1693897001279</v>
      </c>
      <c r="F270" s="10">
        <f>(D270)/(F2+100)*100</f>
        <v>3.8454541530817</v>
      </c>
      <c r="G270" s="9">
        <f>RANK(E270,E7:E399,0)</f>
        <v>67</v>
      </c>
      <c r="H270" s="9">
        <f>RANK(F270,F7:F399,0)</f>
        <v>96</v>
      </c>
      <c r="J270" s="12" t="s">
        <v>70</v>
      </c>
      <c r="K270" s="12" t="s">
        <v>71</v>
      </c>
    </row>
    <row r="271" ht="23.2" customHeight="1" spans="1:11">
      <c r="A271" s="9" t="s">
        <v>600</v>
      </c>
      <c r="B271" s="9" t="s">
        <v>601</v>
      </c>
      <c r="C271" s="10">
        <v>20.3536290417264</v>
      </c>
      <c r="D271" s="10">
        <v>4.68023053954586</v>
      </c>
      <c r="E271" s="10">
        <f>(C271)/(E2+100)*100</f>
        <v>20.2282141142182</v>
      </c>
      <c r="F271" s="10">
        <f>(D271)/(F2+100)*100</f>
        <v>4.72404606681558</v>
      </c>
      <c r="G271" s="9">
        <f>RANK(E271,E7:E399,0)</f>
        <v>89</v>
      </c>
      <c r="H271" s="9">
        <f>RANK(F271,F7:F399,0)</f>
        <v>50</v>
      </c>
      <c r="J271" s="12" t="s">
        <v>70</v>
      </c>
      <c r="K271" s="12" t="s">
        <v>71</v>
      </c>
    </row>
    <row r="272" ht="23.2" customHeight="1" spans="1:11">
      <c r="A272" s="9" t="s">
        <v>602</v>
      </c>
      <c r="B272" s="9" t="s">
        <v>603</v>
      </c>
      <c r="C272" s="10">
        <v>6.58913010717421</v>
      </c>
      <c r="D272" s="10">
        <v>3.79027872489189</v>
      </c>
      <c r="E272" s="10">
        <f>(C272)/(E2+100)*100</f>
        <v>6.54852922597318</v>
      </c>
      <c r="F272" s="10">
        <f>(D272)/(F2+100)*100</f>
        <v>3.82576267369037</v>
      </c>
      <c r="G272" s="9">
        <f>RANK(E272,E7:E399,0)</f>
        <v>200</v>
      </c>
      <c r="H272" s="9">
        <f>RANK(F272,F7:F399,0)</f>
        <v>98</v>
      </c>
      <c r="J272" s="12" t="s">
        <v>70</v>
      </c>
      <c r="K272" s="12" t="s">
        <v>71</v>
      </c>
    </row>
    <row r="273" ht="23.2" customHeight="1" spans="1:11">
      <c r="A273" s="9" t="s">
        <v>604</v>
      </c>
      <c r="B273" s="9" t="s">
        <v>605</v>
      </c>
      <c r="C273" s="10">
        <v>11.3971498284946</v>
      </c>
      <c r="D273" s="10">
        <v>4.64946316572765</v>
      </c>
      <c r="E273" s="10">
        <f>(C273)/(E2+100)*100</f>
        <v>11.3269229064745</v>
      </c>
      <c r="F273" s="10">
        <f>(D273)/(F2+100)*100</f>
        <v>4.69299065404391</v>
      </c>
      <c r="G273" s="9">
        <f>RANK(E273,E7:E399,0)</f>
        <v>152</v>
      </c>
      <c r="H273" s="9">
        <f>RANK(F273,F7:F399,0)</f>
        <v>52</v>
      </c>
      <c r="J273" s="12" t="s">
        <v>70</v>
      </c>
      <c r="K273" s="12" t="s">
        <v>71</v>
      </c>
    </row>
    <row r="274" ht="23.2" customHeight="1" spans="1:11">
      <c r="A274" s="9" t="s">
        <v>606</v>
      </c>
      <c r="B274" s="9" t="s">
        <v>607</v>
      </c>
      <c r="C274" s="10">
        <v>-10.4172302751573</v>
      </c>
      <c r="D274" s="10">
        <v>0.370576789573002</v>
      </c>
      <c r="E274" s="10">
        <f>(C274)/(E2+100)*100</f>
        <v>-10.3530414183635</v>
      </c>
      <c r="F274" s="10">
        <f>(D274)/(F2+100)*100</f>
        <v>0.374046066842971</v>
      </c>
      <c r="G274" s="9">
        <f>RANK(E274,E7:E399,0)</f>
        <v>349</v>
      </c>
      <c r="H274" s="9">
        <f>RANK(F274,F7:F399,0)</f>
        <v>248</v>
      </c>
      <c r="J274" s="12" t="s">
        <v>70</v>
      </c>
      <c r="K274" s="12" t="s">
        <v>71</v>
      </c>
    </row>
    <row r="275" ht="23.2" customHeight="1" spans="1:11">
      <c r="A275" s="9" t="s">
        <v>608</v>
      </c>
      <c r="B275" s="9" t="s">
        <v>609</v>
      </c>
      <c r="C275" s="10">
        <v>8.86073821272159</v>
      </c>
      <c r="D275" s="10">
        <v>1.03922853665387</v>
      </c>
      <c r="E275" s="10">
        <f>(C275)/(E2+100)*100</f>
        <v>8.80614014382984</v>
      </c>
      <c r="F275" s="10">
        <f>(D275)/(F2+100)*100</f>
        <v>1.04895761856607</v>
      </c>
      <c r="G275" s="9">
        <f>RANK(E275,E7:E399,0)</f>
        <v>176</v>
      </c>
      <c r="H275" s="9">
        <f>RANK(F275,F7:F399,0)</f>
        <v>218</v>
      </c>
      <c r="J275" s="12" t="s">
        <v>70</v>
      </c>
      <c r="K275" s="12" t="s">
        <v>71</v>
      </c>
    </row>
    <row r="276" ht="23.2" customHeight="1" spans="1:11">
      <c r="A276" s="9" t="s">
        <v>610</v>
      </c>
      <c r="B276" s="9" t="s">
        <v>611</v>
      </c>
      <c r="C276" s="10">
        <v>9.88594423014439</v>
      </c>
      <c r="D276" s="10">
        <v>1.81364848643914</v>
      </c>
      <c r="E276" s="10">
        <f>(C276)/(E2+100)*100</f>
        <v>9.82502905003417</v>
      </c>
      <c r="F276" s="10">
        <f>(D276)/(F2+100)*100</f>
        <v>1.8306275570306</v>
      </c>
      <c r="G276" s="9">
        <f>RANK(E276,E7:E399,0)</f>
        <v>164</v>
      </c>
      <c r="H276" s="9">
        <f>RANK(F276,F7:F399,0)</f>
        <v>182</v>
      </c>
      <c r="J276" s="12" t="s">
        <v>70</v>
      </c>
      <c r="K276" s="12" t="s">
        <v>71</v>
      </c>
    </row>
    <row r="277" ht="23.2" customHeight="1" spans="1:11">
      <c r="A277" s="9" t="s">
        <v>612</v>
      </c>
      <c r="B277" s="9" t="s">
        <v>613</v>
      </c>
      <c r="C277" s="10">
        <v>9.64536651237355</v>
      </c>
      <c r="D277" s="10">
        <v>3.69748128722068</v>
      </c>
      <c r="E277" s="10">
        <f>(C277)/(E2+100)*100</f>
        <v>9.58593372328916</v>
      </c>
      <c r="F277" s="10">
        <f>(D277)/(F2+100)*100</f>
        <v>3.73209648209209</v>
      </c>
      <c r="G277" s="9">
        <f>RANK(E277,E7:E399,0)</f>
        <v>167</v>
      </c>
      <c r="H277" s="9">
        <f>RANK(F277,F7:F399,0)</f>
        <v>107</v>
      </c>
      <c r="J277" s="12" t="s">
        <v>70</v>
      </c>
      <c r="K277" s="12" t="s">
        <v>71</v>
      </c>
    </row>
    <row r="278" ht="23.2" customHeight="1" spans="1:11">
      <c r="A278" s="9" t="s">
        <v>614</v>
      </c>
      <c r="B278" s="9" t="s">
        <v>615</v>
      </c>
      <c r="C278" s="10">
        <v>36.0471686524997</v>
      </c>
      <c r="D278" s="10">
        <v>-7.88487688846566</v>
      </c>
      <c r="E278" s="10">
        <f>(C278)/(E2+100)*100</f>
        <v>35.8250533219039</v>
      </c>
      <c r="F278" s="10">
        <f>(D278)/(F2+100)*100</f>
        <v>-7.9586937732122</v>
      </c>
      <c r="G278" s="9">
        <f>RANK(E278,E7:E399,0)</f>
        <v>41</v>
      </c>
      <c r="H278" s="9">
        <f>RANK(F278,F7:F399,0)</f>
        <v>357</v>
      </c>
      <c r="J278" s="12" t="s">
        <v>70</v>
      </c>
      <c r="K278" s="12" t="s">
        <v>71</v>
      </c>
    </row>
    <row r="279" ht="23.2" customHeight="1" spans="1:11">
      <c r="A279" s="9" t="s">
        <v>616</v>
      </c>
      <c r="B279" s="9" t="s">
        <v>617</v>
      </c>
      <c r="C279" s="10">
        <v>27.8999892692349</v>
      </c>
      <c r="D279" s="10">
        <v>4.13396432471787</v>
      </c>
      <c r="E279" s="10">
        <f>(C279)/(E2+100)*100</f>
        <v>27.7280752029764</v>
      </c>
      <c r="F279" s="10">
        <f>(D279)/(F2+100)*100</f>
        <v>4.17266580001299</v>
      </c>
      <c r="G279" s="9">
        <f>RANK(E279,E7:E399,0)</f>
        <v>61</v>
      </c>
      <c r="H279" s="9">
        <f>RANK(F279,F7:F399,0)</f>
        <v>77</v>
      </c>
      <c r="J279" s="12" t="s">
        <v>70</v>
      </c>
      <c r="K279" s="12" t="s">
        <v>71</v>
      </c>
    </row>
    <row r="280" ht="23.2" customHeight="1" spans="1:11">
      <c r="A280" s="9" t="s">
        <v>618</v>
      </c>
      <c r="B280" s="9" t="s">
        <v>619</v>
      </c>
      <c r="C280" s="10">
        <v>15.2173718619481</v>
      </c>
      <c r="D280" s="10">
        <v>6.00597388277695</v>
      </c>
      <c r="E280" s="10">
        <f>(C280)/(E2+100)*100</f>
        <v>15.1236055077997</v>
      </c>
      <c r="F280" s="10">
        <f>(D280)/(F2+100)*100</f>
        <v>6.06220079515199</v>
      </c>
      <c r="G280" s="9">
        <f>RANK(E280,E7:E399,0)</f>
        <v>117</v>
      </c>
      <c r="H280" s="9">
        <f>RANK(F280,F7:F399,0)</f>
        <v>18</v>
      </c>
      <c r="J280" s="12" t="s">
        <v>70</v>
      </c>
      <c r="K280" s="12" t="s">
        <v>71</v>
      </c>
    </row>
    <row r="281" ht="23.2" customHeight="1" spans="1:11">
      <c r="A281" s="9" t="s">
        <v>620</v>
      </c>
      <c r="B281" s="9" t="s">
        <v>621</v>
      </c>
      <c r="C281" s="10">
        <v>13.5174111322521</v>
      </c>
      <c r="D281" s="10">
        <v>6.51802730486656</v>
      </c>
      <c r="E281" s="10">
        <f>(C281)/(E2+100)*100</f>
        <v>13.4341195907892</v>
      </c>
      <c r="F281" s="10">
        <f>(D281)/(F2+100)*100</f>
        <v>6.57904797483314</v>
      </c>
      <c r="G281" s="9">
        <f>RANK(E281,E7:E399,0)</f>
        <v>133</v>
      </c>
      <c r="H281" s="9">
        <f>RANK(F281,F7:F399,0)</f>
        <v>11</v>
      </c>
      <c r="J281" s="12" t="s">
        <v>70</v>
      </c>
      <c r="K281" s="12" t="s">
        <v>71</v>
      </c>
    </row>
    <row r="282" ht="23.2" customHeight="1" spans="1:11">
      <c r="A282" s="9" t="s">
        <v>622</v>
      </c>
      <c r="B282" s="9" t="s">
        <v>623</v>
      </c>
      <c r="C282" s="10">
        <v>18.2271116163981</v>
      </c>
      <c r="D282" s="10">
        <v>12.0689290846082</v>
      </c>
      <c r="E282" s="10">
        <f>(C282)/(E2+100)*100</f>
        <v>18.1147998572829</v>
      </c>
      <c r="F282" s="10">
        <f>(D282)/(F2+100)*100</f>
        <v>12.1819163588364</v>
      </c>
      <c r="G282" s="9">
        <f>RANK(E282,E7:E399,0)</f>
        <v>95</v>
      </c>
      <c r="H282" s="9">
        <f>RANK(F282,F7:F399,0)</f>
        <v>2</v>
      </c>
      <c r="J282" s="12" t="s">
        <v>70</v>
      </c>
      <c r="K282" s="12" t="s">
        <v>71</v>
      </c>
    </row>
    <row r="283" ht="23.2" customHeight="1" spans="1:11">
      <c r="A283" s="9" t="s">
        <v>624</v>
      </c>
      <c r="B283" s="9" t="s">
        <v>625</v>
      </c>
      <c r="C283" s="10">
        <v>16.0864716072234</v>
      </c>
      <c r="D283" s="10">
        <v>5.51631167430574</v>
      </c>
      <c r="E283" s="10">
        <f>(C283)/(E2+100)*100</f>
        <v>15.987350036994</v>
      </c>
      <c r="F283" s="10">
        <f>(D283)/(F2+100)*100</f>
        <v>5.56795445184662</v>
      </c>
      <c r="G283" s="9">
        <f>RANK(E283,E7:E399,0)</f>
        <v>106</v>
      </c>
      <c r="H283" s="9">
        <f>RANK(F283,F7:F399,0)</f>
        <v>28</v>
      </c>
      <c r="J283" s="12" t="s">
        <v>70</v>
      </c>
      <c r="K283" s="12" t="s">
        <v>71</v>
      </c>
    </row>
    <row r="284" ht="23.2" customHeight="1" spans="1:11">
      <c r="A284" s="9" t="s">
        <v>626</v>
      </c>
      <c r="B284" s="9" t="s">
        <v>627</v>
      </c>
      <c r="C284" s="10">
        <v>11.408322295426</v>
      </c>
      <c r="D284" s="10">
        <v>5.47873813130079</v>
      </c>
      <c r="E284" s="10">
        <f>(C284)/(E2+100)*100</f>
        <v>11.3380265309342</v>
      </c>
      <c r="F284" s="10">
        <f>(D284)/(F2+100)*100</f>
        <v>5.53002915168265</v>
      </c>
      <c r="G284" s="9">
        <f>RANK(E284,E7:E399,0)</f>
        <v>151</v>
      </c>
      <c r="H284" s="9">
        <f>RANK(F284,F7:F399,0)</f>
        <v>30</v>
      </c>
      <c r="J284" s="12" t="s">
        <v>70</v>
      </c>
      <c r="K284" s="12" t="s">
        <v>71</v>
      </c>
    </row>
    <row r="285" ht="23.2" customHeight="1" spans="1:11">
      <c r="A285" s="9" t="s">
        <v>628</v>
      </c>
      <c r="B285" s="9" t="s">
        <v>629</v>
      </c>
      <c r="C285" s="10">
        <v>7.46645494243747</v>
      </c>
      <c r="D285" s="10">
        <v>0.501191722540262</v>
      </c>
      <c r="E285" s="10">
        <f>(C285)/(E2+100)*100</f>
        <v>7.42044816382178</v>
      </c>
      <c r="F285" s="10">
        <f>(D285)/(F2+100)*100</f>
        <v>0.505883794736443</v>
      </c>
      <c r="G285" s="9">
        <f>RANK(E285,E7:E399,0)</f>
        <v>190</v>
      </c>
      <c r="H285" s="9">
        <f>RANK(F285,F7:F399,0)</f>
        <v>242</v>
      </c>
      <c r="J285" s="12" t="s">
        <v>70</v>
      </c>
      <c r="K285" s="12" t="s">
        <v>71</v>
      </c>
    </row>
    <row r="286" ht="23.2" customHeight="1" spans="1:11">
      <c r="A286" s="9" t="s">
        <v>630</v>
      </c>
      <c r="B286" s="9" t="s">
        <v>631</v>
      </c>
      <c r="C286" s="10">
        <v>7.49271155872448</v>
      </c>
      <c r="D286" s="10">
        <v>6.26246101937529</v>
      </c>
      <c r="E286" s="10">
        <f>(C286)/(E2+100)*100</f>
        <v>7.44654299217301</v>
      </c>
      <c r="F286" s="10">
        <f>(D286)/(F2+100)*100</f>
        <v>6.3210891209723</v>
      </c>
      <c r="G286" s="9">
        <f>RANK(E286,E7:E399,0)</f>
        <v>189</v>
      </c>
      <c r="H286" s="9">
        <f>RANK(F286,F7:F399,0)</f>
        <v>14</v>
      </c>
      <c r="J286" s="12" t="s">
        <v>70</v>
      </c>
      <c r="K286" s="12" t="s">
        <v>71</v>
      </c>
    </row>
    <row r="287" ht="23.2" customHeight="1" spans="1:11">
      <c r="A287" s="9" t="s">
        <v>632</v>
      </c>
      <c r="B287" s="9" t="s">
        <v>633</v>
      </c>
      <c r="C287" s="10">
        <v>56.0167613032521</v>
      </c>
      <c r="D287" s="10">
        <v>-1.38950196718165</v>
      </c>
      <c r="E287" s="10">
        <f>(C287)/(E2+100)*100</f>
        <v>55.6715973993759</v>
      </c>
      <c r="F287" s="10">
        <f>(D287)/(F2+100)*100</f>
        <v>-1.40251024974807</v>
      </c>
      <c r="G287" s="9">
        <f>RANK(E287,E7:E399,0)</f>
        <v>12</v>
      </c>
      <c r="H287" s="9">
        <f>RANK(F287,F7:F399,0)</f>
        <v>318</v>
      </c>
      <c r="J287" s="12" t="s">
        <v>70</v>
      </c>
      <c r="K287" s="12" t="s">
        <v>71</v>
      </c>
    </row>
    <row r="288" ht="23.2" customHeight="1" spans="1:11">
      <c r="A288" s="9" t="s">
        <v>634</v>
      </c>
      <c r="B288" s="9" t="s">
        <v>635</v>
      </c>
      <c r="C288" s="10">
        <v>24.3533392975223</v>
      </c>
      <c r="D288" s="10">
        <v>-1.5756515956628</v>
      </c>
      <c r="E288" s="10">
        <f>(C288)/(E2+100)*100</f>
        <v>24.2032789679212</v>
      </c>
      <c r="F288" s="10">
        <f>(D288)/(F2+100)*100</f>
        <v>-1.59040257958848</v>
      </c>
      <c r="G288" s="9">
        <f>RANK(E288,E7:E399,0)</f>
        <v>72</v>
      </c>
      <c r="H288" s="9">
        <f>RANK(F288,F7:F399,0)</f>
        <v>321</v>
      </c>
      <c r="J288" s="12" t="s">
        <v>70</v>
      </c>
      <c r="K288" s="12" t="s">
        <v>71</v>
      </c>
    </row>
    <row r="289" ht="23.2" customHeight="1" spans="1:11">
      <c r="A289" s="9" t="s">
        <v>636</v>
      </c>
      <c r="B289" s="9" t="s">
        <v>637</v>
      </c>
      <c r="C289" s="10">
        <v>4.22911601087013</v>
      </c>
      <c r="D289" s="10">
        <v>1.98656472356035</v>
      </c>
      <c r="E289" s="10">
        <f>(C289)/(E2+100)*100</f>
        <v>4.20305705711601</v>
      </c>
      <c r="F289" s="10">
        <f>(D289)/(F2+100)*100</f>
        <v>2.00516260673784</v>
      </c>
      <c r="G289" s="9">
        <f>RANK(E289,E7:E399,0)</f>
        <v>226</v>
      </c>
      <c r="H289" s="9">
        <f>RANK(F289,F7:F399,0)</f>
        <v>173</v>
      </c>
      <c r="J289" s="12" t="s">
        <v>70</v>
      </c>
      <c r="K289" s="12" t="s">
        <v>71</v>
      </c>
    </row>
    <row r="290" ht="23.2" customHeight="1" spans="1:11">
      <c r="A290" s="9" t="s">
        <v>638</v>
      </c>
      <c r="B290" s="9" t="s">
        <v>639</v>
      </c>
      <c r="C290" s="10">
        <v>2.40039822274663</v>
      </c>
      <c r="D290" s="10">
        <v>5.88493213359768</v>
      </c>
      <c r="E290" s="10">
        <f>(C290)/(E2+100)*100</f>
        <v>2.38560745651623</v>
      </c>
      <c r="F290" s="10">
        <f>(D290)/(F2+100)*100</f>
        <v>5.94002587357509</v>
      </c>
      <c r="G290" s="9">
        <f>RANK(E290,E7:E399,0)</f>
        <v>244</v>
      </c>
      <c r="H290" s="9">
        <f>RANK(F290,F7:F399,0)</f>
        <v>22</v>
      </c>
      <c r="J290" s="12" t="s">
        <v>70</v>
      </c>
      <c r="K290" s="12" t="s">
        <v>71</v>
      </c>
    </row>
    <row r="291" ht="23.2" customHeight="1" spans="1:11">
      <c r="A291" s="9" t="s">
        <v>640</v>
      </c>
      <c r="B291" s="9" t="s">
        <v>641</v>
      </c>
      <c r="C291" s="10">
        <v>32.1417562209679</v>
      </c>
      <c r="D291" s="10">
        <v>-3.95639543867238</v>
      </c>
      <c r="E291" s="10">
        <f>(C291)/(E2+100)*100</f>
        <v>31.9437052484277</v>
      </c>
      <c r="F291" s="10">
        <f>(D291)/(F2+100)*100</f>
        <v>-3.99343454406861</v>
      </c>
      <c r="G291" s="9">
        <f>RANK(E291,E7:E399,0)</f>
        <v>48</v>
      </c>
      <c r="H291" s="9">
        <f>RANK(F291,F7:F399,0)</f>
        <v>350</v>
      </c>
      <c r="J291" s="12" t="s">
        <v>70</v>
      </c>
      <c r="K291" s="12" t="s">
        <v>71</v>
      </c>
    </row>
    <row r="292" ht="23.2" customHeight="1" spans="1:11">
      <c r="A292" s="9" t="s">
        <v>642</v>
      </c>
      <c r="B292" s="9" t="s">
        <v>643</v>
      </c>
      <c r="C292" s="10">
        <v>8.35137067471083</v>
      </c>
      <c r="D292" s="10">
        <v>-2.11900022119001</v>
      </c>
      <c r="E292" s="10">
        <f>(C292)/(E2+100)*100</f>
        <v>8.29991122511512</v>
      </c>
      <c r="F292" s="10">
        <f>(D292)/(F2+100)*100</f>
        <v>-2.13883794311237</v>
      </c>
      <c r="G292" s="9">
        <f>RANK(E292,E7:E399,0)</f>
        <v>182</v>
      </c>
      <c r="H292" s="9">
        <f>RANK(F292,F7:F399,0)</f>
        <v>333</v>
      </c>
      <c r="J292" s="12" t="s">
        <v>70</v>
      </c>
      <c r="K292" s="12" t="s">
        <v>71</v>
      </c>
    </row>
    <row r="293" ht="23.2" customHeight="1" spans="1:11">
      <c r="A293" s="9" t="s">
        <v>644</v>
      </c>
      <c r="B293" s="9" t="s">
        <v>645</v>
      </c>
      <c r="C293" s="10">
        <v>13.2751599767307</v>
      </c>
      <c r="D293" s="10">
        <v>5.2224557190033</v>
      </c>
      <c r="E293" s="10">
        <f>(C293)/(E2+100)*100</f>
        <v>13.1933611376771</v>
      </c>
      <c r="F293" s="10">
        <f>(D293)/(F2+100)*100</f>
        <v>5.27134746675748</v>
      </c>
      <c r="G293" s="9">
        <f>RANK(E293,E7:E399,0)</f>
        <v>134</v>
      </c>
      <c r="H293" s="9">
        <f>RANK(F293,F7:F399,0)</f>
        <v>33</v>
      </c>
      <c r="J293" s="12" t="s">
        <v>70</v>
      </c>
      <c r="K293" s="12" t="s">
        <v>71</v>
      </c>
    </row>
    <row r="294" ht="23.2" customHeight="1" spans="1:11">
      <c r="A294" s="9" t="s">
        <v>646</v>
      </c>
      <c r="B294" s="9" t="s">
        <v>647</v>
      </c>
      <c r="C294" s="10">
        <v>15.7996093678696</v>
      </c>
      <c r="D294" s="10">
        <v>4.40918704070968</v>
      </c>
      <c r="E294" s="10">
        <f>(C294)/(E2+100)*100</f>
        <v>15.7022553844858</v>
      </c>
      <c r="F294" s="10">
        <f>(D294)/(F2+100)*100</f>
        <v>4.45046510455442</v>
      </c>
      <c r="G294" s="9">
        <f>RANK(E294,E7:E399,0)</f>
        <v>110</v>
      </c>
      <c r="H294" s="9">
        <f>RANK(F294,F7:F399,0)</f>
        <v>61</v>
      </c>
      <c r="J294" s="12" t="s">
        <v>70</v>
      </c>
      <c r="K294" s="12" t="s">
        <v>71</v>
      </c>
    </row>
    <row r="295" ht="23.2" customHeight="1" spans="1:11">
      <c r="A295" s="9" t="s">
        <v>648</v>
      </c>
      <c r="B295" s="9" t="s">
        <v>649</v>
      </c>
      <c r="C295" s="10">
        <v>36.6097463271941</v>
      </c>
      <c r="D295" s="10">
        <v>4.70094318741656</v>
      </c>
      <c r="E295" s="10">
        <f>(C295)/(E2+100)*100</f>
        <v>36.3841645072492</v>
      </c>
      <c r="F295" s="10">
        <f>(D295)/(F2+100)*100</f>
        <v>4.74495262299484</v>
      </c>
      <c r="G295" s="9">
        <f>RANK(E295,E7:E399,0)</f>
        <v>39</v>
      </c>
      <c r="H295" s="9">
        <f>RANK(F295,F7:F399,0)</f>
        <v>47</v>
      </c>
      <c r="J295" s="12" t="s">
        <v>70</v>
      </c>
      <c r="K295" s="12" t="s">
        <v>71</v>
      </c>
    </row>
    <row r="296" ht="23.2" customHeight="1" spans="1:11">
      <c r="A296" s="9" t="s">
        <v>650</v>
      </c>
      <c r="B296" s="9" t="s">
        <v>651</v>
      </c>
      <c r="C296" s="10">
        <v>27.064833138817</v>
      </c>
      <c r="D296" s="10">
        <v>1.88036969980539</v>
      </c>
      <c r="E296" s="10">
        <f>(C296)/(E2+100)*100</f>
        <v>26.8980651349801</v>
      </c>
      <c r="F296" s="10">
        <f>(D296)/(F2+100)*100</f>
        <v>1.89797340311932</v>
      </c>
      <c r="G296" s="9">
        <f>RANK(E296,E7:E399,0)</f>
        <v>62</v>
      </c>
      <c r="H296" s="9">
        <f>RANK(F296,F7:F399,0)</f>
        <v>179</v>
      </c>
      <c r="J296" s="12" t="s">
        <v>70</v>
      </c>
      <c r="K296" s="12" t="s">
        <v>71</v>
      </c>
    </row>
    <row r="297" ht="23.2" customHeight="1" spans="1:11">
      <c r="A297" s="9" t="s">
        <v>652</v>
      </c>
      <c r="B297" s="9" t="s">
        <v>653</v>
      </c>
      <c r="C297" s="10">
        <v>-1.86801597630482</v>
      </c>
      <c r="D297" s="10">
        <v>4.35472517508381</v>
      </c>
      <c r="E297" s="10">
        <f>(C297)/(E2+100)*100</f>
        <v>-1.85650564132858</v>
      </c>
      <c r="F297" s="10">
        <f>(D297)/(F2+100)*100</f>
        <v>4.39549337614758</v>
      </c>
      <c r="G297" s="9">
        <f>RANK(E297,E7:E399,0)</f>
        <v>302</v>
      </c>
      <c r="H297" s="9">
        <f>RANK(F297,F7:F399,0)</f>
        <v>68</v>
      </c>
      <c r="J297" s="12" t="s">
        <v>70</v>
      </c>
      <c r="K297" s="12" t="s">
        <v>71</v>
      </c>
    </row>
    <row r="298" ht="23.2" customHeight="1" spans="1:11">
      <c r="A298" s="9" t="s">
        <v>654</v>
      </c>
      <c r="B298" s="9" t="s">
        <v>655</v>
      </c>
      <c r="C298" s="10">
        <v>5.64053035472458</v>
      </c>
      <c r="D298" s="10">
        <v>4.01033591731266</v>
      </c>
      <c r="E298" s="10">
        <f>(C298)/(E2+100)*100</f>
        <v>5.60577455249908</v>
      </c>
      <c r="F298" s="10">
        <f>(D298)/(F2+100)*100</f>
        <v>4.04788000435303</v>
      </c>
      <c r="G298" s="9">
        <f>RANK(E298,E7:E399,0)</f>
        <v>211</v>
      </c>
      <c r="H298" s="9">
        <f>RANK(F298,F7:F399,0)</f>
        <v>87</v>
      </c>
      <c r="J298" s="12" t="s">
        <v>70</v>
      </c>
      <c r="K298" s="12" t="s">
        <v>71</v>
      </c>
    </row>
    <row r="299" ht="23.2" customHeight="1" spans="1:11">
      <c r="A299" s="9" t="s">
        <v>656</v>
      </c>
      <c r="B299" s="9" t="s">
        <v>657</v>
      </c>
      <c r="C299" s="10">
        <v>-1.8321545915242</v>
      </c>
      <c r="D299" s="10">
        <v>4.84016454378748</v>
      </c>
      <c r="E299" s="10">
        <f>(C299)/(E2+100)*100</f>
        <v>-1.82086522711608</v>
      </c>
      <c r="F299" s="10">
        <f>(D299)/(F2+100)*100</f>
        <v>4.88547734617324</v>
      </c>
      <c r="G299" s="9">
        <f>RANK(E299,E7:E399,0)</f>
        <v>301</v>
      </c>
      <c r="H299" s="9">
        <f>RANK(F299,F7:F399,0)</f>
        <v>43</v>
      </c>
      <c r="J299" s="12" t="s">
        <v>70</v>
      </c>
      <c r="K299" s="12" t="s">
        <v>71</v>
      </c>
    </row>
    <row r="300" ht="23.2" customHeight="1" spans="1:11">
      <c r="A300" s="9" t="s">
        <v>658</v>
      </c>
      <c r="B300" s="9" t="s">
        <v>659</v>
      </c>
      <c r="C300" s="10">
        <v>10.8848121037641</v>
      </c>
      <c r="D300" s="10">
        <v>2.9887259038715</v>
      </c>
      <c r="E300" s="10">
        <f>(C300)/(E2+100)*100</f>
        <v>10.8177421027272</v>
      </c>
      <c r="F300" s="10">
        <f>(D300)/(F2+100)*100</f>
        <v>3.01670585063615</v>
      </c>
      <c r="G300" s="9">
        <f>RANK(E300,E7:E399,0)</f>
        <v>154</v>
      </c>
      <c r="H300" s="9">
        <f>RANK(F300,F7:F399,0)</f>
        <v>133</v>
      </c>
      <c r="J300" s="12" t="s">
        <v>70</v>
      </c>
      <c r="K300" s="12" t="s">
        <v>71</v>
      </c>
    </row>
    <row r="301" ht="23.2" customHeight="1" spans="1:11">
      <c r="A301" s="9" t="s">
        <v>660</v>
      </c>
      <c r="B301" s="9" t="s">
        <v>661</v>
      </c>
      <c r="C301" s="10">
        <v>-4.19895378871741</v>
      </c>
      <c r="D301" s="10">
        <v>4.63473323613433</v>
      </c>
      <c r="E301" s="10">
        <f>(C301)/(E2+100)*100</f>
        <v>-4.17308068844902</v>
      </c>
      <c r="F301" s="10">
        <f>(D301)/(F2+100)*100</f>
        <v>4.67812282533935</v>
      </c>
      <c r="G301" s="9">
        <f>RANK(E301,E7:E399,0)</f>
        <v>322</v>
      </c>
      <c r="H301" s="9">
        <f>RANK(F301,F7:F399,0)</f>
        <v>53</v>
      </c>
      <c r="J301" s="12" t="s">
        <v>70</v>
      </c>
      <c r="K301" s="12" t="s">
        <v>71</v>
      </c>
    </row>
    <row r="302" ht="23.2" customHeight="1" spans="1:11">
      <c r="A302" s="9" t="s">
        <v>662</v>
      </c>
      <c r="B302" s="9" t="s">
        <v>663</v>
      </c>
      <c r="C302" s="10">
        <v>6.84781854754804</v>
      </c>
      <c r="D302" s="10">
        <v>2.9145510422234</v>
      </c>
      <c r="E302" s="10">
        <f>(C302)/(E2+100)*100</f>
        <v>6.80562368072753</v>
      </c>
      <c r="F302" s="10">
        <f>(D302)/(F2+100)*100</f>
        <v>2.94183657647016</v>
      </c>
      <c r="G302" s="9">
        <f>RANK(E302,E7:E399,0)</f>
        <v>196</v>
      </c>
      <c r="H302" s="9">
        <f>RANK(F302,F7:F399,0)</f>
        <v>136</v>
      </c>
      <c r="J302" s="12" t="s">
        <v>70</v>
      </c>
      <c r="K302" s="12" t="s">
        <v>71</v>
      </c>
    </row>
    <row r="303" ht="23.2" customHeight="1" spans="1:11">
      <c r="A303" s="9" t="s">
        <v>664</v>
      </c>
      <c r="B303" s="9" t="s">
        <v>665</v>
      </c>
      <c r="C303" s="10">
        <v>41.1875018313587</v>
      </c>
      <c r="D303" s="10">
        <v>4.78275367151369</v>
      </c>
      <c r="E303" s="10">
        <f>(C303)/(E2+100)*100</f>
        <v>40.9337128119248</v>
      </c>
      <c r="F303" s="10">
        <f>(D303)/(F2+100)*100</f>
        <v>4.82752900301667</v>
      </c>
      <c r="G303" s="9">
        <f>RANK(E303,E7:E399,0)</f>
        <v>29</v>
      </c>
      <c r="H303" s="9">
        <f>RANK(F303,F7:F399,0)</f>
        <v>46</v>
      </c>
      <c r="J303" s="12" t="s">
        <v>70</v>
      </c>
      <c r="K303" s="12" t="s">
        <v>71</v>
      </c>
    </row>
    <row r="304" ht="23.2" customHeight="1" spans="1:11">
      <c r="A304" s="9" t="s">
        <v>666</v>
      </c>
      <c r="B304" s="9" t="s">
        <v>667</v>
      </c>
      <c r="C304" s="10">
        <v>13.6333771353482</v>
      </c>
      <c r="D304" s="10">
        <v>-1.15103116516106</v>
      </c>
      <c r="E304" s="10">
        <f>(C304)/(E2+100)*100</f>
        <v>13.5493710349317</v>
      </c>
      <c r="F304" s="10">
        <f>(D304)/(F2+100)*100</f>
        <v>-1.16180692438473</v>
      </c>
      <c r="G304" s="9">
        <f>RANK(E304,E7:E399,0)</f>
        <v>130</v>
      </c>
      <c r="H304" s="9">
        <f>RANK(F304,F7:F399,0)</f>
        <v>314</v>
      </c>
      <c r="J304" s="12" t="s">
        <v>70</v>
      </c>
      <c r="K304" s="12" t="s">
        <v>71</v>
      </c>
    </row>
    <row r="305" ht="23.2" customHeight="1" spans="1:11">
      <c r="A305" s="9" t="s">
        <v>668</v>
      </c>
      <c r="B305" s="9" t="s">
        <v>669</v>
      </c>
      <c r="C305" s="10">
        <v>-1.70869891297473</v>
      </c>
      <c r="D305" s="10">
        <v>-1.5414415148306</v>
      </c>
      <c r="E305" s="10">
        <f>(C305)/(E2+100)*100</f>
        <v>-1.69817025737898</v>
      </c>
      <c r="F305" s="10">
        <f>(D305)/(F2+100)*100</f>
        <v>-1.55587222976164</v>
      </c>
      <c r="G305" s="9">
        <f>RANK(E305,E7:E399,0)</f>
        <v>298</v>
      </c>
      <c r="H305" s="9">
        <f>RANK(F305,F7:F399,0)</f>
        <v>319</v>
      </c>
      <c r="J305" s="12" t="s">
        <v>70</v>
      </c>
      <c r="K305" s="12" t="s">
        <v>71</v>
      </c>
    </row>
    <row r="306" ht="23.2" customHeight="1" spans="1:11">
      <c r="A306" s="9" t="s">
        <v>670</v>
      </c>
      <c r="B306" s="9" t="s">
        <v>671</v>
      </c>
      <c r="C306" s="10">
        <v>-1.67890207808895</v>
      </c>
      <c r="D306" s="10">
        <v>3.27816254729715</v>
      </c>
      <c r="E306" s="10">
        <f>(C306)/(E2+100)*100</f>
        <v>-1.66855702453682</v>
      </c>
      <c r="F306" s="10">
        <f>(D306)/(F2+100)*100</f>
        <v>3.30885215099765</v>
      </c>
      <c r="G306" s="9">
        <f>RANK(E306,E7:E399,0)</f>
        <v>297</v>
      </c>
      <c r="H306" s="9">
        <f>RANK(F306,F7:F399,0)</f>
        <v>126</v>
      </c>
      <c r="J306" s="12" t="s">
        <v>70</v>
      </c>
      <c r="K306" s="12" t="s">
        <v>71</v>
      </c>
    </row>
    <row r="307" ht="23.2" customHeight="1" spans="1:11">
      <c r="A307" s="9" t="s">
        <v>672</v>
      </c>
      <c r="B307" s="9" t="s">
        <v>673</v>
      </c>
      <c r="C307" s="10">
        <v>24.871745147471</v>
      </c>
      <c r="D307" s="10">
        <v>4.12036220379843</v>
      </c>
      <c r="E307" s="10">
        <f>(C307)/(E2+100)*100</f>
        <v>24.7184905063318</v>
      </c>
      <c r="F307" s="10">
        <f>(D307)/(F2+100)*100</f>
        <v>4.1589363383365</v>
      </c>
      <c r="G307" s="9">
        <f>RANK(E307,E7:E399,0)</f>
        <v>68</v>
      </c>
      <c r="H307" s="9">
        <f>RANK(F307,F7:F399,0)</f>
        <v>81</v>
      </c>
      <c r="J307" s="12" t="s">
        <v>70</v>
      </c>
      <c r="K307" s="12" t="s">
        <v>71</v>
      </c>
    </row>
    <row r="308" ht="23.2" customHeight="1" spans="1:11">
      <c r="A308" s="9" t="s">
        <v>674</v>
      </c>
      <c r="B308" s="9" t="s">
        <v>675</v>
      </c>
      <c r="C308" s="10">
        <v>-2.38022616102394</v>
      </c>
      <c r="D308" s="10">
        <v>0.268034299107706</v>
      </c>
      <c r="E308" s="10">
        <f>(C308)/(E2+100)*100</f>
        <v>-2.36555969094011</v>
      </c>
      <c r="F308" s="10">
        <f>(D308)/(F2+100)*100</f>
        <v>0.270543590913428</v>
      </c>
      <c r="G308" s="9">
        <f>RANK(E308,E7:E399,0)</f>
        <v>307</v>
      </c>
      <c r="H308" s="9">
        <f>RANK(F308,F7:F399,0)</f>
        <v>252</v>
      </c>
      <c r="J308" s="12" t="s">
        <v>70</v>
      </c>
      <c r="K308" s="12" t="s">
        <v>71</v>
      </c>
    </row>
    <row r="309" ht="23.2" customHeight="1" spans="1:11">
      <c r="A309" s="9" t="s">
        <v>676</v>
      </c>
      <c r="B309" s="9" t="s">
        <v>677</v>
      </c>
      <c r="C309" s="10">
        <v>12.6290537193695</v>
      </c>
      <c r="D309" s="10">
        <v>0.204792312943403</v>
      </c>
      <c r="E309" s="10">
        <f>(C309)/(E2+100)*100</f>
        <v>12.5512360558234</v>
      </c>
      <c r="F309" s="10">
        <f>(D309)/(F2+100)*100</f>
        <v>0.206709543963666</v>
      </c>
      <c r="G309" s="9">
        <f>RANK(E309,E7:E399,0)</f>
        <v>138</v>
      </c>
      <c r="H309" s="9">
        <f>RANK(F309,F7:F399,0)</f>
        <v>259</v>
      </c>
      <c r="J309" s="12" t="s">
        <v>70</v>
      </c>
      <c r="K309" s="12" t="s">
        <v>71</v>
      </c>
    </row>
    <row r="310" ht="23.2" customHeight="1" spans="1:11">
      <c r="A310" s="9" t="s">
        <v>678</v>
      </c>
      <c r="B310" s="9" t="s">
        <v>679</v>
      </c>
      <c r="C310" s="10">
        <v>29.9744661954631</v>
      </c>
      <c r="D310" s="10">
        <v>2.56587464592683</v>
      </c>
      <c r="E310" s="10">
        <f>(C310)/(E2+100)*100</f>
        <v>29.7897696237956</v>
      </c>
      <c r="F310" s="10">
        <f>(D310)/(F2+100)*100</f>
        <v>2.58989593068393</v>
      </c>
      <c r="G310" s="9">
        <f>RANK(E310,E7:E399,0)</f>
        <v>56</v>
      </c>
      <c r="H310" s="9">
        <f>RANK(F310,F7:F399,0)</f>
        <v>149</v>
      </c>
      <c r="J310" s="12" t="s">
        <v>70</v>
      </c>
      <c r="K310" s="12" t="s">
        <v>71</v>
      </c>
    </row>
    <row r="311" ht="23.2" customHeight="1" spans="1:11">
      <c r="A311" s="9" t="s">
        <v>680</v>
      </c>
      <c r="B311" s="9" t="s">
        <v>681</v>
      </c>
      <c r="C311" s="10">
        <v>-7.64257786968045</v>
      </c>
      <c r="D311" s="10">
        <v>1.15714527444778</v>
      </c>
      <c r="E311" s="10">
        <f>(C311)/(E2+100)*100</f>
        <v>-7.59548585736478</v>
      </c>
      <c r="F311" s="10">
        <f>(D311)/(F2+100)*100</f>
        <v>1.1679782729292</v>
      </c>
      <c r="G311" s="9">
        <f>RANK(E311,E7:E399,0)</f>
        <v>337</v>
      </c>
      <c r="H311" s="9">
        <f>RANK(F311,F7:F399,0)</f>
        <v>213</v>
      </c>
      <c r="J311" s="12" t="s">
        <v>70</v>
      </c>
      <c r="K311" s="12" t="s">
        <v>71</v>
      </c>
    </row>
    <row r="312" ht="23.2" customHeight="1" spans="1:11">
      <c r="A312" s="9" t="s">
        <v>682</v>
      </c>
      <c r="B312" s="9" t="s">
        <v>683</v>
      </c>
      <c r="C312" s="10">
        <v>-1.09535516726666</v>
      </c>
      <c r="D312" s="10">
        <v>1.46716059947529</v>
      </c>
      <c r="E312" s="10">
        <f>(C312)/(E2+100)*100</f>
        <v>-1.08860581123699</v>
      </c>
      <c r="F312" s="10">
        <f>(D312)/(F2+100)*100</f>
        <v>1.48089590903155</v>
      </c>
      <c r="G312" s="9">
        <f>RANK(E312,E7:E399,0)</f>
        <v>291</v>
      </c>
      <c r="H312" s="9">
        <f>RANK(F312,F7:F399,0)</f>
        <v>200</v>
      </c>
      <c r="J312" s="12" t="s">
        <v>70</v>
      </c>
      <c r="K312" s="12" t="s">
        <v>71</v>
      </c>
    </row>
    <row r="313" ht="23.2" customHeight="1" spans="1:11">
      <c r="A313" s="9" t="s">
        <v>684</v>
      </c>
      <c r="B313" s="9" t="s">
        <v>685</v>
      </c>
      <c r="C313" s="10">
        <v>0.924654023577651</v>
      </c>
      <c r="D313" s="10">
        <v>4.65600816395952</v>
      </c>
      <c r="E313" s="10">
        <f>(C313)/(E2+100)*100</f>
        <v>0.918956493319072</v>
      </c>
      <c r="F313" s="10">
        <f>(D313)/(F2+100)*100</f>
        <v>4.699596925443</v>
      </c>
      <c r="G313" s="9">
        <f>RANK(E313,E7:E399,0)</f>
        <v>259</v>
      </c>
      <c r="H313" s="9">
        <f>RANK(F313,F7:F399,0)</f>
        <v>51</v>
      </c>
      <c r="J313" s="12" t="s">
        <v>70</v>
      </c>
      <c r="K313" s="12" t="s">
        <v>71</v>
      </c>
    </row>
    <row r="314" ht="23.2" customHeight="1" spans="1:11">
      <c r="A314" s="9" t="s">
        <v>686</v>
      </c>
      <c r="B314" s="9" t="s">
        <v>687</v>
      </c>
      <c r="C314" s="10">
        <v>3.7411949904851</v>
      </c>
      <c r="D314" s="10">
        <v>0.87775388013718</v>
      </c>
      <c r="E314" s="10">
        <f>(C314)/(E2+100)*100</f>
        <v>3.71814250694206</v>
      </c>
      <c r="F314" s="10">
        <f>(D314)/(F2+100)*100</f>
        <v>0.885971263607136</v>
      </c>
      <c r="G314" s="9">
        <f>RANK(E314,E7:E399,0)</f>
        <v>229</v>
      </c>
      <c r="H314" s="9">
        <f>RANK(F314,F7:F399,0)</f>
        <v>223</v>
      </c>
      <c r="J314" s="12" t="s">
        <v>70</v>
      </c>
      <c r="K314" s="12" t="s">
        <v>71</v>
      </c>
    </row>
    <row r="315" ht="23.2" customHeight="1" spans="1:11">
      <c r="A315" s="9" t="s">
        <v>688</v>
      </c>
      <c r="B315" s="9" t="s">
        <v>689</v>
      </c>
      <c r="C315" s="10">
        <v>-2.74380354519263</v>
      </c>
      <c r="D315" s="10">
        <v>3.43770927613288</v>
      </c>
      <c r="E315" s="10">
        <f>(C315)/(E2+100)*100</f>
        <v>-2.72689678512485</v>
      </c>
      <c r="F315" s="10">
        <f>(D315)/(F2+100)*100</f>
        <v>3.46989252934253</v>
      </c>
      <c r="G315" s="9">
        <f>RANK(E315,E7:E399,0)</f>
        <v>308</v>
      </c>
      <c r="H315" s="9">
        <f>RANK(F315,F7:F399,0)</f>
        <v>117</v>
      </c>
      <c r="J315" s="12" t="s">
        <v>70</v>
      </c>
      <c r="K315" s="12" t="s">
        <v>71</v>
      </c>
    </row>
    <row r="316" ht="23.2" customHeight="1" spans="1:11">
      <c r="A316" s="9" t="s">
        <v>690</v>
      </c>
      <c r="B316" s="9" t="s">
        <v>691</v>
      </c>
      <c r="C316" s="10">
        <v>-3.80189066995479</v>
      </c>
      <c r="D316" s="10">
        <v>-0.155402523005665</v>
      </c>
      <c r="E316" s="10">
        <f>(C316)/(E2+100)*100</f>
        <v>-3.77846419196461</v>
      </c>
      <c r="F316" s="10">
        <f>(D316)/(F2+100)*100</f>
        <v>-0.156857375160276</v>
      </c>
      <c r="G316" s="9">
        <f>RANK(E316,E7:E399,0)</f>
        <v>316</v>
      </c>
      <c r="H316" s="9">
        <f>RANK(F316,F7:F399,0)</f>
        <v>275</v>
      </c>
      <c r="J316" s="12" t="s">
        <v>70</v>
      </c>
      <c r="K316" s="12" t="s">
        <v>71</v>
      </c>
    </row>
    <row r="317" ht="23.2" customHeight="1" spans="1:11">
      <c r="A317" s="9" t="s">
        <v>692</v>
      </c>
      <c r="B317" s="9" t="s">
        <v>693</v>
      </c>
      <c r="C317" s="10">
        <v>-1.2856716486443</v>
      </c>
      <c r="D317" s="10">
        <v>3.77727360494305</v>
      </c>
      <c r="E317" s="10">
        <f>(C317)/(E2+100)*100</f>
        <v>-1.27774960111737</v>
      </c>
      <c r="F317" s="10">
        <f>(D317)/(F2+100)*100</f>
        <v>3.81263580200666</v>
      </c>
      <c r="G317" s="9">
        <f>RANK(E317,E7:E399,0)</f>
        <v>293</v>
      </c>
      <c r="H317" s="9">
        <f>RANK(F317,F7:F399,0)</f>
        <v>102</v>
      </c>
      <c r="J317" s="12" t="s">
        <v>70</v>
      </c>
      <c r="K317" s="12" t="s">
        <v>71</v>
      </c>
    </row>
    <row r="318" ht="23.2" customHeight="1" spans="1:11">
      <c r="A318" s="9" t="s">
        <v>694</v>
      </c>
      <c r="B318" s="9" t="s">
        <v>695</v>
      </c>
      <c r="C318" s="10">
        <v>14.9894936026491</v>
      </c>
      <c r="D318" s="10">
        <v>-0.182403331009529</v>
      </c>
      <c r="E318" s="10">
        <f>(C318)/(E2+100)*100</f>
        <v>14.8971313880433</v>
      </c>
      <c r="F318" s="10">
        <f>(D318)/(F2+100)*100</f>
        <v>-0.18411096016506</v>
      </c>
      <c r="G318" s="9">
        <f>RANK(E318,E7:E399,0)</f>
        <v>120</v>
      </c>
      <c r="H318" s="9">
        <f>RANK(F318,F7:F399,0)</f>
        <v>278</v>
      </c>
      <c r="J318" s="12" t="s">
        <v>70</v>
      </c>
      <c r="K318" s="12" t="s">
        <v>71</v>
      </c>
    </row>
    <row r="319" ht="23.2" customHeight="1" spans="1:11">
      <c r="A319" s="9" t="s">
        <v>696</v>
      </c>
      <c r="B319" s="9" t="s">
        <v>697</v>
      </c>
      <c r="C319" s="10">
        <v>3.74004734237143</v>
      </c>
      <c r="D319" s="10">
        <v>0.582810565701814</v>
      </c>
      <c r="E319" s="10">
        <f>(C319)/(E2+100)*100</f>
        <v>3.71700193040293</v>
      </c>
      <c r="F319" s="10">
        <f>(D319)/(F2+100)*100</f>
        <v>0.588266739712649</v>
      </c>
      <c r="G319" s="9">
        <f>RANK(E319,E7:E399,0)</f>
        <v>230</v>
      </c>
      <c r="H319" s="9">
        <f>RANK(F319,F7:F399,0)</f>
        <v>239</v>
      </c>
      <c r="J319" s="12" t="s">
        <v>70</v>
      </c>
      <c r="K319" s="12" t="s">
        <v>71</v>
      </c>
    </row>
    <row r="320" ht="23.2" customHeight="1" spans="1:11">
      <c r="A320" s="9" t="s">
        <v>698</v>
      </c>
      <c r="B320" s="9" t="s">
        <v>699</v>
      </c>
      <c r="C320" s="10">
        <v>-1.72492511219252</v>
      </c>
      <c r="D320" s="10">
        <v>-0.67528024130014</v>
      </c>
      <c r="E320" s="10">
        <f>(C320)/(E2+100)*100</f>
        <v>-1.71429647405339</v>
      </c>
      <c r="F320" s="10">
        <f>(D320)/(F2+100)*100</f>
        <v>-0.68160210078492</v>
      </c>
      <c r="G320" s="9">
        <f>RANK(E320,E7:E399,0)</f>
        <v>300</v>
      </c>
      <c r="H320" s="9">
        <f>RANK(F320,F7:F399,0)</f>
        <v>305</v>
      </c>
      <c r="J320" s="12" t="s">
        <v>70</v>
      </c>
      <c r="K320" s="12" t="s">
        <v>71</v>
      </c>
    </row>
    <row r="321" ht="23.2" customHeight="1" spans="1:11">
      <c r="A321" s="9" t="s">
        <v>700</v>
      </c>
      <c r="B321" s="9" t="s">
        <v>701</v>
      </c>
      <c r="C321" s="10">
        <v>14.2456718878813</v>
      </c>
      <c r="D321" s="10">
        <v>1.9490328402715</v>
      </c>
      <c r="E321" s="10">
        <f>(C321)/(E2+100)*100</f>
        <v>14.1578929515815</v>
      </c>
      <c r="F321" s="10">
        <f>(D321)/(F2+100)*100</f>
        <v>1.96727935630119</v>
      </c>
      <c r="G321" s="9">
        <f>RANK(E321,E7:E399,0)</f>
        <v>124</v>
      </c>
      <c r="H321" s="9">
        <f>RANK(F321,F7:F399,0)</f>
        <v>174</v>
      </c>
      <c r="J321" s="12" t="s">
        <v>70</v>
      </c>
      <c r="K321" s="12" t="s">
        <v>71</v>
      </c>
    </row>
    <row r="322" ht="23.2" customHeight="1" spans="1:11">
      <c r="A322" s="9" t="s">
        <v>702</v>
      </c>
      <c r="B322" s="9" t="s">
        <v>703</v>
      </c>
      <c r="C322" s="10">
        <v>0.115912671618273</v>
      </c>
      <c r="D322" s="10">
        <v>3.3444077877422</v>
      </c>
      <c r="E322" s="10">
        <f>(C322)/(E2+100)*100</f>
        <v>0.115198441282322</v>
      </c>
      <c r="F322" s="10">
        <f>(D322)/(F2+100)*100</f>
        <v>3.37571756818714</v>
      </c>
      <c r="G322" s="9">
        <f>RANK(E322,E7:E399,0)</f>
        <v>271</v>
      </c>
      <c r="H322" s="9">
        <f>RANK(F322,F7:F399,0)</f>
        <v>121</v>
      </c>
      <c r="J322" s="12" t="s">
        <v>70</v>
      </c>
      <c r="K322" s="12" t="s">
        <v>71</v>
      </c>
    </row>
    <row r="323" ht="23.2" customHeight="1" spans="1:11">
      <c r="A323" s="9" t="s">
        <v>704</v>
      </c>
      <c r="B323" s="9" t="s">
        <v>705</v>
      </c>
      <c r="C323" s="10">
        <v>12.3138590624935</v>
      </c>
      <c r="D323" s="10">
        <v>4.13032176073016</v>
      </c>
      <c r="E323" s="10">
        <f>(C323)/(E2+100)*100</f>
        <v>12.2379835643943</v>
      </c>
      <c r="F323" s="10">
        <f>(D323)/(F2+100)*100</f>
        <v>4.16898913495688</v>
      </c>
      <c r="G323" s="9">
        <f>RANK(E323,E7:E399,0)</f>
        <v>142</v>
      </c>
      <c r="H323" s="9">
        <f>RANK(F323,F7:F399,0)</f>
        <v>79</v>
      </c>
      <c r="J323" s="12" t="s">
        <v>70</v>
      </c>
      <c r="K323" s="12" t="s">
        <v>71</v>
      </c>
    </row>
    <row r="324" ht="23.2" customHeight="1" spans="1:11">
      <c r="A324" s="9" t="s">
        <v>706</v>
      </c>
      <c r="B324" s="9" t="s">
        <v>707</v>
      </c>
      <c r="C324" s="10">
        <v>25.6568127187619</v>
      </c>
      <c r="D324" s="10">
        <v>4.0516120020603</v>
      </c>
      <c r="E324" s="10">
        <f>(C324)/(E2+100)*100</f>
        <v>25.4987206507274</v>
      </c>
      <c r="F324" s="10">
        <f>(D324)/(F2+100)*100</f>
        <v>4.08954250882969</v>
      </c>
      <c r="G324" s="9">
        <f>RANK(E324,E7:E399,0)</f>
        <v>65</v>
      </c>
      <c r="H324" s="9">
        <f>RANK(F324,F7:F399,0)</f>
        <v>84</v>
      </c>
      <c r="J324" s="12" t="s">
        <v>70</v>
      </c>
      <c r="K324" s="12" t="s">
        <v>71</v>
      </c>
    </row>
    <row r="325" ht="23.2" customHeight="1" spans="1:11">
      <c r="A325" s="9" t="s">
        <v>708</v>
      </c>
      <c r="B325" s="9" t="s">
        <v>709</v>
      </c>
      <c r="C325" s="10">
        <v>40.806214377643</v>
      </c>
      <c r="D325" s="10">
        <v>-2.00821455075875</v>
      </c>
      <c r="E325" s="10">
        <f>(C325)/(E2+100)*100</f>
        <v>40.5547747740439</v>
      </c>
      <c r="F325" s="10">
        <f>(D325)/(F2+100)*100</f>
        <v>-2.02701511595927</v>
      </c>
      <c r="G325" s="9">
        <f>RANK(E325,E7:E399,0)</f>
        <v>31</v>
      </c>
      <c r="H325" s="9">
        <f>RANK(F325,F7:F399,0)</f>
        <v>330</v>
      </c>
      <c r="J325" s="12" t="s">
        <v>70</v>
      </c>
      <c r="K325" s="12" t="s">
        <v>71</v>
      </c>
    </row>
    <row r="326" ht="23.2" customHeight="1" spans="1:11">
      <c r="A326" s="9" t="s">
        <v>710</v>
      </c>
      <c r="B326" s="9" t="s">
        <v>711</v>
      </c>
      <c r="C326" s="10">
        <v>114.319250675511</v>
      </c>
      <c r="D326" s="10">
        <v>2.04648859915304</v>
      </c>
      <c r="E326" s="10">
        <f>(C326)/(E2+100)*100</f>
        <v>113.614838675721</v>
      </c>
      <c r="F326" s="10">
        <f>(D326)/(F2+100)*100</f>
        <v>2.06564747952565</v>
      </c>
      <c r="G326" s="9">
        <f>RANK(E326,E7:E399,0)</f>
        <v>3</v>
      </c>
      <c r="H326" s="9">
        <f>RANK(F326,F7:F399,0)</f>
        <v>171</v>
      </c>
      <c r="J326" s="12" t="s">
        <v>70</v>
      </c>
      <c r="K326" s="12" t="s">
        <v>71</v>
      </c>
    </row>
    <row r="327" ht="23.2" customHeight="1" spans="1:11">
      <c r="A327" s="9" t="s">
        <v>712</v>
      </c>
      <c r="B327" s="9" t="s">
        <v>713</v>
      </c>
      <c r="C327" s="10">
        <v>34.6168502253822</v>
      </c>
      <c r="D327" s="10">
        <v>6.20321012457748</v>
      </c>
      <c r="E327" s="10">
        <f>(C327)/(E2+100)*100</f>
        <v>34.4035482263787</v>
      </c>
      <c r="F327" s="10">
        <f>(D327)/(F2+100)*100</f>
        <v>6.26128352931185</v>
      </c>
      <c r="G327" s="9">
        <f>RANK(E327,E7:E399,0)</f>
        <v>43</v>
      </c>
      <c r="H327" s="9">
        <f>RANK(F327,F7:F399,0)</f>
        <v>15</v>
      </c>
      <c r="J327" s="12" t="s">
        <v>70</v>
      </c>
      <c r="K327" s="12" t="s">
        <v>71</v>
      </c>
    </row>
    <row r="328" ht="23.2" customHeight="1" spans="1:11">
      <c r="A328" s="9" t="s">
        <v>714</v>
      </c>
      <c r="B328" s="9" t="s">
        <v>715</v>
      </c>
      <c r="C328" s="10">
        <v>22.185836624917</v>
      </c>
      <c r="D328" s="10">
        <v>5.49029894974108</v>
      </c>
      <c r="E328" s="10">
        <f>(C328)/(E2+100)*100</f>
        <v>22.0491320064768</v>
      </c>
      <c r="F328" s="10">
        <f>(D328)/(F2+100)*100</f>
        <v>5.54169820055119</v>
      </c>
      <c r="G328" s="9">
        <f>RANK(E328,E7:E399,0)</f>
        <v>80</v>
      </c>
      <c r="H328" s="9">
        <f>RANK(F328,F7:F399,0)</f>
        <v>29</v>
      </c>
      <c r="J328" s="12" t="s">
        <v>70</v>
      </c>
      <c r="K328" s="12" t="s">
        <v>71</v>
      </c>
    </row>
    <row r="329" ht="23.2" customHeight="1" spans="1:11">
      <c r="A329" s="9" t="s">
        <v>716</v>
      </c>
      <c r="B329" s="9" t="s">
        <v>717</v>
      </c>
      <c r="C329" s="10">
        <v>-2.97959368149872</v>
      </c>
      <c r="D329" s="10">
        <v>7.06759604473982</v>
      </c>
      <c r="E329" s="10">
        <f>(C329)/(E2+100)*100</f>
        <v>-2.96123403050956</v>
      </c>
      <c r="F329" s="10">
        <f>(D329)/(F2+100)*100</f>
        <v>7.13376168436228</v>
      </c>
      <c r="G329" s="9">
        <f>RANK(E329,E7:E399,0)</f>
        <v>312</v>
      </c>
      <c r="H329" s="9">
        <f>RANK(F329,F7:F399,0)</f>
        <v>7</v>
      </c>
      <c r="J329" s="12" t="s">
        <v>70</v>
      </c>
      <c r="K329" s="12" t="s">
        <v>71</v>
      </c>
    </row>
    <row r="330" ht="23.2" customHeight="1" spans="1:11">
      <c r="A330" s="9" t="s">
        <v>718</v>
      </c>
      <c r="B330" s="9" t="s">
        <v>719</v>
      </c>
      <c r="C330" s="10">
        <v>9.57310138578829</v>
      </c>
      <c r="D330" s="10">
        <v>3.22609446147436</v>
      </c>
      <c r="E330" s="10">
        <f>(C330)/(E2+100)*100</f>
        <v>9.51411387973394</v>
      </c>
      <c r="F330" s="10">
        <f>(D330)/(F2+100)*100</f>
        <v>3.25629661255581</v>
      </c>
      <c r="G330" s="9">
        <f>RANK(E330,E7:E399,0)</f>
        <v>168</v>
      </c>
      <c r="H330" s="9">
        <f>RANK(F330,F7:F399,0)</f>
        <v>130</v>
      </c>
      <c r="J330" s="12" t="s">
        <v>70</v>
      </c>
      <c r="K330" s="12" t="s">
        <v>71</v>
      </c>
    </row>
    <row r="331" ht="23.2" customHeight="1" spans="1:11">
      <c r="A331" s="9" t="s">
        <v>720</v>
      </c>
      <c r="B331" s="9" t="s">
        <v>721</v>
      </c>
      <c r="C331" s="10">
        <v>31.3070422535211</v>
      </c>
      <c r="D331" s="10">
        <v>5.96499204364627</v>
      </c>
      <c r="E331" s="10">
        <f>(C331)/(E2+100)*100</f>
        <v>31.114134618884</v>
      </c>
      <c r="F331" s="10">
        <f>(D331)/(F2+100)*100</f>
        <v>6.02083529097002</v>
      </c>
      <c r="G331" s="9">
        <f>RANK(E331,E7:E399,0)</f>
        <v>50</v>
      </c>
      <c r="H331" s="9">
        <f>RANK(F331,F7:F399,0)</f>
        <v>20</v>
      </c>
      <c r="J331" s="12" t="s">
        <v>70</v>
      </c>
      <c r="K331" s="12" t="s">
        <v>71</v>
      </c>
    </row>
    <row r="332" ht="23.2" customHeight="1" spans="1:11">
      <c r="A332" s="9" t="s">
        <v>722</v>
      </c>
      <c r="B332" s="9" t="s">
        <v>723</v>
      </c>
      <c r="C332" s="10">
        <v>-2.90353865077112</v>
      </c>
      <c r="D332" s="10">
        <v>2.65076209410206</v>
      </c>
      <c r="E332" s="10">
        <f>(C332)/(E2+100)*100</f>
        <v>-2.88564763543144</v>
      </c>
      <c r="F332" s="10">
        <f>(D332)/(F2+100)*100</f>
        <v>2.67557808080149</v>
      </c>
      <c r="G332" s="9">
        <f>RANK(E332,E7:E399,0)</f>
        <v>310</v>
      </c>
      <c r="H332" s="9">
        <f>RANK(F332,F7:F399,0)</f>
        <v>146</v>
      </c>
      <c r="J332" s="12" t="s">
        <v>70</v>
      </c>
      <c r="K332" s="12" t="s">
        <v>71</v>
      </c>
    </row>
    <row r="333" ht="23.2" customHeight="1" spans="1:11">
      <c r="A333" s="9" t="s">
        <v>724</v>
      </c>
      <c r="B333" s="9" t="s">
        <v>725</v>
      </c>
      <c r="C333" s="10">
        <v>42.3536316947909</v>
      </c>
      <c r="D333" s="10">
        <v>1.34550696780394</v>
      </c>
      <c r="E333" s="10">
        <f>(C333)/(E2+100)*100</f>
        <v>42.0926572200267</v>
      </c>
      <c r="F333" s="10">
        <f>(D333)/(F2+100)*100</f>
        <v>1.35810337662211</v>
      </c>
      <c r="G333" s="9">
        <f>RANK(E333,E7:E399,0)</f>
        <v>27</v>
      </c>
      <c r="H333" s="9">
        <f>RANK(F333,F7:F399,0)</f>
        <v>205</v>
      </c>
      <c r="J333" s="12" t="s">
        <v>70</v>
      </c>
      <c r="K333" s="12" t="s">
        <v>71</v>
      </c>
    </row>
    <row r="334" ht="23.2" customHeight="1" spans="1:11">
      <c r="A334" s="9" t="s">
        <v>726</v>
      </c>
      <c r="B334" s="9" t="s">
        <v>727</v>
      </c>
      <c r="C334" s="10">
        <v>2.68192796387694</v>
      </c>
      <c r="D334" s="10">
        <v>4.58964842287659</v>
      </c>
      <c r="E334" s="10">
        <f>(C334)/(E2+100)*100</f>
        <v>2.66540246857179</v>
      </c>
      <c r="F334" s="10">
        <f>(D334)/(F2+100)*100</f>
        <v>4.63261593568002</v>
      </c>
      <c r="G334" s="9">
        <f>RANK(E334,E7:E399,0)</f>
        <v>241</v>
      </c>
      <c r="H334" s="9">
        <f>RANK(F334,F7:F399,0)</f>
        <v>55</v>
      </c>
      <c r="J334" s="12" t="s">
        <v>70</v>
      </c>
      <c r="K334" s="12" t="s">
        <v>71</v>
      </c>
    </row>
    <row r="335" ht="23.2" customHeight="1" spans="1:11">
      <c r="A335" s="9" t="s">
        <v>728</v>
      </c>
      <c r="B335" s="9" t="s">
        <v>729</v>
      </c>
      <c r="C335" s="10">
        <v>12.4703734364546</v>
      </c>
      <c r="D335" s="10">
        <v>3.58937132471982</v>
      </c>
      <c r="E335" s="10">
        <f>(C335)/(E2+100)*100</f>
        <v>12.3935335285774</v>
      </c>
      <c r="F335" s="10">
        <f>(D335)/(F2+100)*100</f>
        <v>3.62297441239478</v>
      </c>
      <c r="G335" s="9">
        <f>RANK(E335,E7:E399,0)</f>
        <v>140</v>
      </c>
      <c r="H335" s="9">
        <f>RANK(F335,F7:F399,0)</f>
        <v>111</v>
      </c>
      <c r="J335" s="12" t="s">
        <v>70</v>
      </c>
      <c r="K335" s="12" t="s">
        <v>71</v>
      </c>
    </row>
    <row r="336" ht="23.2" customHeight="1" spans="1:11">
      <c r="A336" s="9" t="s">
        <v>730</v>
      </c>
      <c r="B336" s="9" t="s">
        <v>731</v>
      </c>
      <c r="C336" s="10">
        <v>68.5808789128377</v>
      </c>
      <c r="D336" s="10">
        <v>-4.33260474937946</v>
      </c>
      <c r="E336" s="10">
        <f>(C336)/(E2+100)*100</f>
        <v>68.1582974685328</v>
      </c>
      <c r="F336" s="10">
        <f>(D336)/(F2+100)*100</f>
        <v>-4.37316586275653</v>
      </c>
      <c r="G336" s="9">
        <f>RANK(E336,E7:E399,0)</f>
        <v>9</v>
      </c>
      <c r="H336" s="9">
        <f>RANK(F336,F7:F399,0)</f>
        <v>351</v>
      </c>
      <c r="J336" s="12" t="s">
        <v>70</v>
      </c>
      <c r="K336" s="12" t="s">
        <v>71</v>
      </c>
    </row>
    <row r="337" ht="23.2" customHeight="1" spans="1:11">
      <c r="A337" s="9" t="s">
        <v>732</v>
      </c>
      <c r="B337" s="9" t="s">
        <v>733</v>
      </c>
      <c r="C337" s="10">
        <v>19.0431270819208</v>
      </c>
      <c r="D337" s="10">
        <v>3.64891687485029</v>
      </c>
      <c r="E337" s="10">
        <f>(C337)/(E2+100)*100</f>
        <v>18.9257872012729</v>
      </c>
      <c r="F337" s="10">
        <f>(D337)/(F2+100)*100</f>
        <v>3.68307741790132</v>
      </c>
      <c r="G337" s="9">
        <f>RANK(E337,E7:E399,0)</f>
        <v>91</v>
      </c>
      <c r="H337" s="9">
        <f>RANK(F337,F7:F399,0)</f>
        <v>110</v>
      </c>
      <c r="J337" s="12" t="s">
        <v>70</v>
      </c>
      <c r="K337" s="12" t="s">
        <v>71</v>
      </c>
    </row>
    <row r="338" ht="23.2" customHeight="1" spans="1:11">
      <c r="A338" s="9" t="s">
        <v>734</v>
      </c>
      <c r="B338" s="9" t="s">
        <v>735</v>
      </c>
      <c r="C338" s="10">
        <v>-0.313707915522935</v>
      </c>
      <c r="D338" s="10">
        <v>1.92917941139408</v>
      </c>
      <c r="E338" s="10">
        <f>(C338)/(E2+100)*100</f>
        <v>-0.311774911074274</v>
      </c>
      <c r="F338" s="10">
        <f>(D338)/(F2+100)*100</f>
        <v>1.9472400629782</v>
      </c>
      <c r="G338" s="9">
        <f>RANK(E338,E7:E399,0)</f>
        <v>276</v>
      </c>
      <c r="H338" s="9">
        <f>RANK(F338,F7:F399,0)</f>
        <v>176</v>
      </c>
      <c r="J338" s="12" t="s">
        <v>70</v>
      </c>
      <c r="K338" s="12" t="s">
        <v>71</v>
      </c>
    </row>
    <row r="339" ht="23.2" customHeight="1" spans="1:11">
      <c r="A339" s="9" t="s">
        <v>736</v>
      </c>
      <c r="B339" s="9" t="s">
        <v>737</v>
      </c>
      <c r="C339" s="10">
        <v>-17.7319967888216</v>
      </c>
      <c r="D339" s="10">
        <v>5.0347655059697</v>
      </c>
      <c r="E339" s="10">
        <f>(C339)/(E2+100)*100</f>
        <v>-17.6227358266961</v>
      </c>
      <c r="F339" s="10">
        <f>(D339)/(F2+100)*100</f>
        <v>5.08190012967241</v>
      </c>
      <c r="G339" s="9">
        <f>RANK(E339,E7:E399,0)</f>
        <v>355</v>
      </c>
      <c r="H339" s="9">
        <f>RANK(F339,F7:F399,0)</f>
        <v>36</v>
      </c>
      <c r="J339" s="12" t="s">
        <v>70</v>
      </c>
      <c r="K339" s="12" t="s">
        <v>71</v>
      </c>
    </row>
    <row r="340" ht="23.2" customHeight="1" spans="1:11">
      <c r="A340" s="9" t="s">
        <v>738</v>
      </c>
      <c r="B340" s="9" t="s">
        <v>739</v>
      </c>
      <c r="C340" s="10">
        <v>41.6661038372104</v>
      </c>
      <c r="D340" s="10">
        <v>-1.17983577870507</v>
      </c>
      <c r="E340" s="10">
        <f>(C340)/(E2+100)*100</f>
        <v>41.4093657694399</v>
      </c>
      <c r="F340" s="10">
        <f>(D340)/(F2+100)*100</f>
        <v>-1.19088120185225</v>
      </c>
      <c r="G340" s="9">
        <f>RANK(E340,E7:E399,0)</f>
        <v>28</v>
      </c>
      <c r="H340" s="9">
        <f>RANK(F340,F7:F399,0)</f>
        <v>315</v>
      </c>
      <c r="J340" s="12" t="s">
        <v>70</v>
      </c>
      <c r="K340" s="12" t="s">
        <v>71</v>
      </c>
    </row>
    <row r="341" ht="23.2" customHeight="1" spans="1:11">
      <c r="A341" s="9" t="s">
        <v>740</v>
      </c>
      <c r="B341" s="9" t="s">
        <v>741</v>
      </c>
      <c r="C341" s="10">
        <v>-4.01435049524807</v>
      </c>
      <c r="D341" s="10">
        <v>3.27383449813591</v>
      </c>
      <c r="E341" s="10">
        <f>(C341)/(E2+100)*100</f>
        <v>-3.98961488297363</v>
      </c>
      <c r="F341" s="10">
        <f>(D341)/(F2+100)*100</f>
        <v>3.30448358337168</v>
      </c>
      <c r="G341" s="9">
        <f>RANK(E341,E7:E399,0)</f>
        <v>320</v>
      </c>
      <c r="H341" s="9">
        <f>RANK(F341,F7:F399,0)</f>
        <v>127</v>
      </c>
      <c r="J341" s="12" t="s">
        <v>70</v>
      </c>
      <c r="K341" s="12" t="s">
        <v>71</v>
      </c>
    </row>
    <row r="342" ht="23.2" customHeight="1" spans="1:11">
      <c r="A342" s="9" t="s">
        <v>742</v>
      </c>
      <c r="B342" s="9" t="s">
        <v>743</v>
      </c>
      <c r="C342" s="10">
        <v>76.820403611882</v>
      </c>
      <c r="D342" s="10">
        <v>0.559780665156743</v>
      </c>
      <c r="E342" s="10">
        <f>(C342)/(E2+100)*100</f>
        <v>76.3470518901629</v>
      </c>
      <c r="F342" s="10">
        <f>(D342)/(F2+100)*100</f>
        <v>0.565021237131134</v>
      </c>
      <c r="G342" s="9">
        <f>RANK(E342,E7:E399,0)</f>
        <v>6</v>
      </c>
      <c r="H342" s="9">
        <f>RANK(F342,F7:F399,0)</f>
        <v>241</v>
      </c>
      <c r="J342" s="12" t="s">
        <v>70</v>
      </c>
      <c r="K342" s="12" t="s">
        <v>71</v>
      </c>
    </row>
    <row r="343" ht="23.2" customHeight="1" spans="1:11">
      <c r="A343" s="9" t="s">
        <v>744</v>
      </c>
      <c r="B343" s="9" t="s">
        <v>745</v>
      </c>
      <c r="C343" s="10">
        <v>28.9761189180408</v>
      </c>
      <c r="D343" s="10">
        <v>5.52874031120452</v>
      </c>
      <c r="E343" s="10">
        <f>(C343)/(E2+100)*100</f>
        <v>28.7975739594919</v>
      </c>
      <c r="F343" s="10">
        <f>(D343)/(F2+100)*100</f>
        <v>5.58049944354339</v>
      </c>
      <c r="G343" s="9">
        <f>RANK(E343,E7:E399,0)</f>
        <v>59</v>
      </c>
      <c r="H343" s="9">
        <f>RANK(F343,F7:F399,0)</f>
        <v>27</v>
      </c>
      <c r="J343" s="12" t="s">
        <v>746</v>
      </c>
      <c r="K343" s="12" t="s">
        <v>71</v>
      </c>
    </row>
    <row r="344" ht="23.2" customHeight="1" spans="1:11">
      <c r="A344" s="9" t="s">
        <v>747</v>
      </c>
      <c r="B344" s="9" t="s">
        <v>748</v>
      </c>
      <c r="C344" s="10">
        <v>-2.07359589303501</v>
      </c>
      <c r="D344" s="10">
        <v>4.13195363901167</v>
      </c>
      <c r="E344" s="10">
        <f>(C344)/(E2+100)*100</f>
        <v>-2.0608188163735</v>
      </c>
      <c r="F344" s="10">
        <f>(D344)/(F2+100)*100</f>
        <v>4.17063629060705</v>
      </c>
      <c r="G344" s="9">
        <f>RANK(E344,E7:E399,0)</f>
        <v>303</v>
      </c>
      <c r="H344" s="9">
        <f>RANK(F344,F7:F399,0)</f>
        <v>78</v>
      </c>
      <c r="J344" s="12" t="s">
        <v>70</v>
      </c>
      <c r="K344" s="12" t="s">
        <v>71</v>
      </c>
    </row>
    <row r="345" ht="23.2" customHeight="1" spans="1:11">
      <c r="A345" s="9" t="s">
        <v>749</v>
      </c>
      <c r="B345" s="9" t="s">
        <v>750</v>
      </c>
      <c r="C345" s="10">
        <v>-0.610590270792263</v>
      </c>
      <c r="D345" s="10">
        <v>5.3481751591338</v>
      </c>
      <c r="E345" s="10">
        <f>(C345)/(E2+100)*100</f>
        <v>-0.606827937579272</v>
      </c>
      <c r="F345" s="10">
        <f>(D345)/(F2+100)*100</f>
        <v>5.39824387103767</v>
      </c>
      <c r="G345" s="9">
        <f>RANK(E345,E7:E399,0)</f>
        <v>280</v>
      </c>
      <c r="H345" s="9">
        <f>RANK(F345,F7:F399,0)</f>
        <v>32</v>
      </c>
      <c r="J345" s="12" t="s">
        <v>746</v>
      </c>
      <c r="K345" s="12" t="s">
        <v>71</v>
      </c>
    </row>
    <row r="346" ht="23.2" customHeight="1" spans="1:11">
      <c r="A346" s="9" t="s">
        <v>751</v>
      </c>
      <c r="B346" s="9" t="s">
        <v>752</v>
      </c>
      <c r="C346" s="10">
        <v>-4.0309755928922</v>
      </c>
      <c r="D346" s="10">
        <v>6.70473889407502</v>
      </c>
      <c r="E346" s="10">
        <f>(C346)/(E2+100)*100</f>
        <v>-4.00613754014331</v>
      </c>
      <c r="F346" s="10">
        <f>(D346)/(F2+100)*100</f>
        <v>6.76750752638221</v>
      </c>
      <c r="G346" s="9">
        <f>RANK(E346,E7:E399,0)</f>
        <v>321</v>
      </c>
      <c r="H346" s="9">
        <f>RANK(F346,F7:F399,0)</f>
        <v>8</v>
      </c>
      <c r="J346" s="12" t="s">
        <v>746</v>
      </c>
      <c r="K346" s="12" t="s">
        <v>71</v>
      </c>
    </row>
    <row r="347" ht="23.2" customHeight="1" spans="1:11">
      <c r="A347" s="9" t="s">
        <v>753</v>
      </c>
      <c r="B347" s="9" t="s">
        <v>754</v>
      </c>
      <c r="C347" s="10">
        <v>46.1646610036181</v>
      </c>
      <c r="D347" s="10">
        <v>0.991800661653327</v>
      </c>
      <c r="E347" s="10">
        <f>(C347)/(E2+100)*100</f>
        <v>45.8802037404274</v>
      </c>
      <c r="F347" s="10">
        <f>(D347)/(F2+100)*100</f>
        <v>1.00108573181592</v>
      </c>
      <c r="G347" s="9">
        <f>RANK(E347,E7:E399,0)</f>
        <v>20</v>
      </c>
      <c r="H347" s="9">
        <f>RANK(F347,F7:F399,0)</f>
        <v>219</v>
      </c>
      <c r="J347" s="12" t="s">
        <v>746</v>
      </c>
      <c r="K347" s="12" t="s">
        <v>71</v>
      </c>
    </row>
    <row r="348" ht="23.2" customHeight="1" spans="1:11">
      <c r="A348" s="9" t="s">
        <v>755</v>
      </c>
      <c r="B348" s="9" t="s">
        <v>756</v>
      </c>
      <c r="C348" s="10">
        <v>6.86209594895565</v>
      </c>
      <c r="D348" s="10">
        <v>-0.48766816143498</v>
      </c>
      <c r="E348" s="10">
        <f>(C348)/(E2+100)*100</f>
        <v>6.81981310768798</v>
      </c>
      <c r="F348" s="10">
        <f>(D348)/(F2+100)*100</f>
        <v>-0.492233628337813</v>
      </c>
      <c r="G348" s="9">
        <f>RANK(E348,E7:E399,0)</f>
        <v>195</v>
      </c>
      <c r="H348" s="9">
        <f>RANK(F348,F7:F399,0)</f>
        <v>295</v>
      </c>
      <c r="J348" s="12" t="s">
        <v>746</v>
      </c>
      <c r="K348" s="12" t="s">
        <v>71</v>
      </c>
    </row>
    <row r="349" ht="23.2" customHeight="1" spans="1:11">
      <c r="A349" s="9" t="s">
        <v>757</v>
      </c>
      <c r="B349" s="9" t="s">
        <v>758</v>
      </c>
      <c r="C349" s="10">
        <v>37.7313697086754</v>
      </c>
      <c r="D349" s="10">
        <v>4.03160854038448</v>
      </c>
      <c r="E349" s="10">
        <f>(C349)/(E2+100)*100</f>
        <v>37.4988766733009</v>
      </c>
      <c r="F349" s="10">
        <f>(D349)/(F2+100)*100</f>
        <v>4.06935177812661</v>
      </c>
      <c r="G349" s="9">
        <f>RANK(E349,E7:E399,0)</f>
        <v>38</v>
      </c>
      <c r="H349" s="9">
        <f>RANK(F349,F7:F399,0)</f>
        <v>86</v>
      </c>
      <c r="J349" s="12" t="s">
        <v>746</v>
      </c>
      <c r="K349" s="12" t="s">
        <v>71</v>
      </c>
    </row>
    <row r="350" ht="23.2" customHeight="1" spans="1:11">
      <c r="A350" s="9" t="s">
        <v>759</v>
      </c>
      <c r="B350" s="9" t="s">
        <v>760</v>
      </c>
      <c r="C350" s="10">
        <v>38.6434293913667</v>
      </c>
      <c r="D350" s="10">
        <v>3.7863360708931</v>
      </c>
      <c r="E350" s="10">
        <f>(C350)/(E2+100)*100</f>
        <v>38.4053164295038</v>
      </c>
      <c r="F350" s="10">
        <f>(D350)/(F2+100)*100</f>
        <v>3.82178310923122</v>
      </c>
      <c r="G350" s="9">
        <f>RANK(E350,E7:E399,0)</f>
        <v>35</v>
      </c>
      <c r="H350" s="9">
        <f>RANK(F350,F7:F399,0)</f>
        <v>99</v>
      </c>
      <c r="J350" s="12" t="s">
        <v>746</v>
      </c>
      <c r="K350" s="12" t="s">
        <v>71</v>
      </c>
    </row>
    <row r="351" ht="23.2" customHeight="1" spans="1:11">
      <c r="A351" s="9" t="s">
        <v>761</v>
      </c>
      <c r="B351" s="9" t="s">
        <v>762</v>
      </c>
      <c r="C351" s="10">
        <v>38.8238721407978</v>
      </c>
      <c r="D351" s="10">
        <v>4.53558650216719</v>
      </c>
      <c r="E351" s="10">
        <f>(C351)/(E2+100)*100</f>
        <v>38.5846473273681</v>
      </c>
      <c r="F351" s="10">
        <f>(D351)/(F2+100)*100</f>
        <v>4.57804789640636</v>
      </c>
      <c r="G351" s="9">
        <f>RANK(E351,E7:E399,0)</f>
        <v>34</v>
      </c>
      <c r="H351" s="9">
        <f>RANK(F351,F7:F399,0)</f>
        <v>59</v>
      </c>
      <c r="J351" s="12" t="s">
        <v>763</v>
      </c>
      <c r="K351" s="12" t="s">
        <v>71</v>
      </c>
    </row>
    <row r="352" ht="23.2" customHeight="1" spans="1:11">
      <c r="A352" s="9" t="s">
        <v>764</v>
      </c>
      <c r="B352" s="9" t="s">
        <v>765</v>
      </c>
      <c r="C352" s="10">
        <v>35.0823469367725</v>
      </c>
      <c r="D352" s="10">
        <v>-0.393706486024871</v>
      </c>
      <c r="E352" s="10">
        <f>(C352)/(E2+100)*100</f>
        <v>34.8661766415946</v>
      </c>
      <c r="F352" s="10">
        <f>(D352)/(F2+100)*100</f>
        <v>-0.397392299603695</v>
      </c>
      <c r="G352" s="9">
        <f>RANK(E352,E7:E399,0)</f>
        <v>42</v>
      </c>
      <c r="H352" s="9">
        <f>RANK(F352,F7:F399,0)</f>
        <v>288</v>
      </c>
      <c r="J352" s="12" t="s">
        <v>763</v>
      </c>
      <c r="K352" s="12" t="s">
        <v>71</v>
      </c>
    </row>
    <row r="353" ht="23.2" customHeight="1" spans="1:11">
      <c r="A353" s="9" t="s">
        <v>766</v>
      </c>
      <c r="B353" s="9" t="s">
        <v>767</v>
      </c>
      <c r="C353" s="10">
        <v>13.6439936876175</v>
      </c>
      <c r="D353" s="10">
        <v>-8.18872061391044</v>
      </c>
      <c r="E353" s="10">
        <f>(C353)/(E2+100)*100</f>
        <v>13.5599221701625</v>
      </c>
      <c r="F353" s="10">
        <f>(D353)/(F2+100)*100</f>
        <v>-8.26538203225965</v>
      </c>
      <c r="G353" s="9">
        <f>RANK(E353,E7:E399,0)</f>
        <v>128</v>
      </c>
      <c r="H353" s="9">
        <f>RANK(F353,F7:F399,0)</f>
        <v>358</v>
      </c>
      <c r="J353" s="12" t="s">
        <v>763</v>
      </c>
      <c r="K353" s="12" t="s">
        <v>71</v>
      </c>
    </row>
    <row r="354" ht="23.2" customHeight="1" spans="1:11">
      <c r="A354" s="9" t="s">
        <v>768</v>
      </c>
      <c r="B354" s="9" t="s">
        <v>769</v>
      </c>
      <c r="C354" s="10">
        <v>16.0668525245698</v>
      </c>
      <c r="D354" s="10">
        <v>-0.176800397195403</v>
      </c>
      <c r="E354" s="10">
        <f>(C354)/(E2+100)*100</f>
        <v>15.9678518431424</v>
      </c>
      <c r="F354" s="10">
        <f>(D354)/(F2+100)*100</f>
        <v>-0.178455572631561</v>
      </c>
      <c r="G354" s="9">
        <f>RANK(E354,E7:E399,0)</f>
        <v>107</v>
      </c>
      <c r="H354" s="9">
        <f>RANK(F354,F7:F399,0)</f>
        <v>276</v>
      </c>
      <c r="J354" s="12" t="s">
        <v>70</v>
      </c>
      <c r="K354" s="12" t="s">
        <v>71</v>
      </c>
    </row>
    <row r="355" ht="23.2" customHeight="1" spans="1:11">
      <c r="A355" s="9" t="s">
        <v>770</v>
      </c>
      <c r="B355" s="9" t="s">
        <v>771</v>
      </c>
      <c r="C355" s="10">
        <v>31.1172055998891</v>
      </c>
      <c r="D355" s="10">
        <v>-0.215496130864933</v>
      </c>
      <c r="E355" s="10">
        <f>(C355)/(E2+100)*100</f>
        <v>30.9254677001482</v>
      </c>
      <c r="F355" s="10">
        <f>(D355)/(F2+100)*100</f>
        <v>-0.217513569219443</v>
      </c>
      <c r="G355" s="9">
        <f>RANK(E355,E7:E399,0)</f>
        <v>51</v>
      </c>
      <c r="H355" s="9">
        <f>RANK(F355,F7:F399,0)</f>
        <v>282</v>
      </c>
      <c r="J355" s="12" t="s">
        <v>763</v>
      </c>
      <c r="K355" s="12" t="s">
        <v>71</v>
      </c>
    </row>
    <row r="356" ht="23.2" customHeight="1" spans="1:11">
      <c r="A356" s="9" t="s">
        <v>772</v>
      </c>
      <c r="B356" s="9" t="s">
        <v>773</v>
      </c>
      <c r="C356" s="10">
        <v>-12.7684964200477</v>
      </c>
      <c r="D356" s="10">
        <v>4.07872696817421</v>
      </c>
      <c r="E356" s="10">
        <f>(C356)/(E2+100)*100</f>
        <v>-12.6898195389065</v>
      </c>
      <c r="F356" s="10">
        <f>(D356)/(F2+100)*100</f>
        <v>4.11691132067345</v>
      </c>
      <c r="G356" s="9">
        <f>RANK(E356,E7:E399,0)</f>
        <v>352</v>
      </c>
      <c r="H356" s="9">
        <f>RANK(F356,F7:F399,0)</f>
        <v>82</v>
      </c>
      <c r="J356" s="12" t="s">
        <v>774</v>
      </c>
      <c r="K356" s="12" t="s">
        <v>71</v>
      </c>
    </row>
    <row r="357" ht="23.2" customHeight="1" spans="1:11">
      <c r="A357" s="9" t="s">
        <v>775</v>
      </c>
      <c r="B357" s="9" t="s">
        <v>776</v>
      </c>
      <c r="C357" s="10">
        <v>10.0558547376429</v>
      </c>
      <c r="D357" s="10">
        <v>3.28507952015482</v>
      </c>
      <c r="E357" s="10">
        <f>(C357)/(E2+100)*100</f>
        <v>9.99389260350118</v>
      </c>
      <c r="F357" s="10">
        <f>(D357)/(F2+100)*100</f>
        <v>3.31583387938612</v>
      </c>
      <c r="G357" s="9">
        <f>RANK(E357,E7:E399,0)</f>
        <v>162</v>
      </c>
      <c r="H357" s="9">
        <f>RANK(F357,F7:F399,0)</f>
        <v>125</v>
      </c>
      <c r="J357" s="12" t="s">
        <v>774</v>
      </c>
      <c r="K357" s="12" t="s">
        <v>71</v>
      </c>
    </row>
    <row r="358" ht="23.2" customHeight="1" spans="1:11">
      <c r="A358" s="9" t="s">
        <v>777</v>
      </c>
      <c r="B358" s="9" t="s">
        <v>778</v>
      </c>
      <c r="C358" s="10">
        <v>33.4138628641015</v>
      </c>
      <c r="D358" s="10">
        <v>4.48231837689006</v>
      </c>
      <c r="E358" s="10">
        <f>(C358)/(E2+100)*100</f>
        <v>33.2079734288427</v>
      </c>
      <c r="F358" s="10">
        <f>(D358)/(F2+100)*100</f>
        <v>4.52428108394364</v>
      </c>
      <c r="G358" s="9">
        <f>RANK(E358,E7:E399,0)</f>
        <v>45</v>
      </c>
      <c r="H358" s="9">
        <f>RANK(F358,F7:F399,0)</f>
        <v>60</v>
      </c>
      <c r="J358" s="12" t="s">
        <v>774</v>
      </c>
      <c r="K358" s="12" t="s">
        <v>71</v>
      </c>
    </row>
    <row r="359" ht="23.2" customHeight="1" spans="1:11">
      <c r="A359" s="9" t="s">
        <v>779</v>
      </c>
      <c r="B359" s="9" t="s">
        <v>780</v>
      </c>
      <c r="C359" s="10">
        <v>28.3316761577631</v>
      </c>
      <c r="D359" s="10">
        <v>2.11215266955959</v>
      </c>
      <c r="E359" s="10">
        <f>(C359)/(E2+100)*100</f>
        <v>28.1571021245907</v>
      </c>
      <c r="F359" s="10">
        <f>(D359)/(F2+100)*100</f>
        <v>2.13192628586095</v>
      </c>
      <c r="G359" s="9">
        <f>RANK(E359,E7:E399,0)</f>
        <v>60</v>
      </c>
      <c r="H359" s="9">
        <f>RANK(F359,F7:F399,0)</f>
        <v>166</v>
      </c>
      <c r="J359" s="12" t="s">
        <v>774</v>
      </c>
      <c r="K359" s="12" t="s">
        <v>71</v>
      </c>
    </row>
    <row r="360" ht="23.2" customHeight="1" spans="1:11">
      <c r="A360" s="9" t="s">
        <v>781</v>
      </c>
      <c r="B360" s="9" t="s">
        <v>782</v>
      </c>
      <c r="C360" s="10">
        <v>-4.73212861018031</v>
      </c>
      <c r="D360" s="10">
        <v>-0.551755728369621</v>
      </c>
      <c r="E360" s="10">
        <f>(C360)/(E2+100)*100</f>
        <v>-4.70297019497149</v>
      </c>
      <c r="F360" s="10">
        <f>(D360)/(F2+100)*100</f>
        <v>-0.556921172242167</v>
      </c>
      <c r="G360" s="9">
        <f>RANK(E360,E7:E399,0)</f>
        <v>324</v>
      </c>
      <c r="H360" s="9">
        <f>RANK(F360,F7:F399,0)</f>
        <v>298</v>
      </c>
      <c r="J360" s="12" t="s">
        <v>783</v>
      </c>
      <c r="K360" s="12" t="s">
        <v>71</v>
      </c>
    </row>
    <row r="361" ht="23.2" customHeight="1" spans="1:11">
      <c r="A361" s="9" t="s">
        <v>784</v>
      </c>
      <c r="B361" s="9" t="s">
        <v>785</v>
      </c>
      <c r="C361" s="10">
        <v>40.9937511375356</v>
      </c>
      <c r="D361" s="10">
        <v>-3.00365892680754</v>
      </c>
      <c r="E361" s="10">
        <f>(C361)/(E2+100)*100</f>
        <v>40.7411559705184</v>
      </c>
      <c r="F361" s="10">
        <f>(D361)/(F2+100)*100</f>
        <v>-3.03177867400897</v>
      </c>
      <c r="G361" s="9">
        <f>RANK(E361,E7:E399,0)</f>
        <v>30</v>
      </c>
      <c r="H361" s="9">
        <f>RANK(F361,F7:F399,0)</f>
        <v>342</v>
      </c>
      <c r="J361" s="12" t="s">
        <v>783</v>
      </c>
      <c r="K361" s="12" t="s">
        <v>71</v>
      </c>
    </row>
    <row r="362" ht="23.2" customHeight="1" spans="1:11">
      <c r="A362" s="9" t="s">
        <v>786</v>
      </c>
      <c r="B362" s="9" t="s">
        <v>787</v>
      </c>
      <c r="C362" s="10">
        <v>70.4834706248826</v>
      </c>
      <c r="D362" s="10">
        <v>2.07830041210743</v>
      </c>
      <c r="E362" s="10">
        <f>(C362)/(E2+100)*100</f>
        <v>70.0491657969415</v>
      </c>
      <c r="F362" s="10">
        <f>(D362)/(F2+100)*100</f>
        <v>2.09775710929615</v>
      </c>
      <c r="G362" s="9">
        <f>RANK(E362,E7:E399,0)</f>
        <v>7</v>
      </c>
      <c r="H362" s="9">
        <f>RANK(F362,F7:F399,0)</f>
        <v>169</v>
      </c>
      <c r="J362" s="12" t="s">
        <v>783</v>
      </c>
      <c r="K362" s="12" t="s">
        <v>71</v>
      </c>
    </row>
    <row r="363" ht="23.2" customHeight="1" spans="1:11">
      <c r="A363" s="9" t="s">
        <v>788</v>
      </c>
      <c r="B363" s="9" t="s">
        <v>789</v>
      </c>
      <c r="C363" s="10">
        <v>70.061081411793</v>
      </c>
      <c r="D363" s="10">
        <v>1.78225191641605</v>
      </c>
      <c r="E363" s="10">
        <f>(C363)/(E2+100)*100</f>
        <v>69.6293792603787</v>
      </c>
      <c r="F363" s="10">
        <f>(D363)/(F2+100)*100</f>
        <v>1.79893705762553</v>
      </c>
      <c r="G363" s="9">
        <f>RANK(E363,E7:E399,0)</f>
        <v>8</v>
      </c>
      <c r="H363" s="9">
        <f>RANK(F363,F7:F399,0)</f>
        <v>186</v>
      </c>
      <c r="J363" s="12" t="s">
        <v>783</v>
      </c>
      <c r="K363" s="12" t="s">
        <v>71</v>
      </c>
    </row>
    <row r="364" ht="23.2" customHeight="1" spans="1:11">
      <c r="A364" s="9" t="s">
        <v>790</v>
      </c>
      <c r="B364" s="9" t="s">
        <v>791</v>
      </c>
      <c r="C364" s="10">
        <v>2.795230329118</v>
      </c>
      <c r="D364" s="10">
        <v>0.45854780132208</v>
      </c>
      <c r="E364" s="10">
        <f>(C364)/(E2+100)*100</f>
        <v>2.77800668765454</v>
      </c>
      <c r="F364" s="10">
        <f>(D364)/(F2+100)*100</f>
        <v>0.46284064833539</v>
      </c>
      <c r="G364" s="9">
        <f>RANK(E364,E7:E399,0)</f>
        <v>239</v>
      </c>
      <c r="H364" s="9">
        <f>RANK(F364,F7:F399,0)</f>
        <v>246</v>
      </c>
      <c r="J364" s="12" t="s">
        <v>70</v>
      </c>
      <c r="K364" s="12" t="s">
        <v>71</v>
      </c>
    </row>
    <row r="365" ht="23.2" customHeight="1" spans="1:11">
      <c r="A365" s="9" t="s">
        <v>792</v>
      </c>
      <c r="B365" s="9" t="s">
        <v>793</v>
      </c>
      <c r="C365" s="10">
        <v>-3.68148459215709</v>
      </c>
      <c r="D365" s="10">
        <v>1.17207192068561</v>
      </c>
      <c r="E365" s="10">
        <f>(C365)/(E2+100)*100</f>
        <v>-3.65880003195895</v>
      </c>
      <c r="F365" s="10">
        <f>(D365)/(F2+100)*100</f>
        <v>1.18304465990624</v>
      </c>
      <c r="G365" s="9">
        <f>RANK(E365,E7:E399,0)</f>
        <v>315</v>
      </c>
      <c r="H365" s="9">
        <f>RANK(F365,F7:F399,0)</f>
        <v>210</v>
      </c>
      <c r="J365" s="12" t="s">
        <v>783</v>
      </c>
      <c r="K365" s="12" t="s">
        <v>71</v>
      </c>
    </row>
    <row r="366" ht="23.2" customHeight="1" spans="1:11">
      <c r="A366" s="9" t="s">
        <v>794</v>
      </c>
      <c r="B366" s="9" t="s">
        <v>795</v>
      </c>
      <c r="C366" s="10">
        <v>-18.5192566389318</v>
      </c>
      <c r="D366" s="10">
        <v>-2.59678379988088</v>
      </c>
      <c r="E366" s="10">
        <f>(C366)/(E2+100)*100</f>
        <v>-18.4051447415343</v>
      </c>
      <c r="F366" s="10">
        <f>(D366)/(F2+100)*100</f>
        <v>-2.62109445091309</v>
      </c>
      <c r="G366" s="9">
        <f>RANK(E366,E7:E399,0)</f>
        <v>357</v>
      </c>
      <c r="H366" s="9">
        <f>RANK(F366,F7:F399,0)</f>
        <v>340</v>
      </c>
      <c r="J366" s="12" t="s">
        <v>783</v>
      </c>
      <c r="K366" s="12" t="s">
        <v>71</v>
      </c>
    </row>
    <row r="367" ht="23.2" customHeight="1" spans="1:11">
      <c r="A367" s="9"/>
      <c r="B367" s="9"/>
      <c r="C367" s="10"/>
      <c r="D367" s="10"/>
      <c r="E367" s="10"/>
      <c r="F367" s="10"/>
      <c r="G367" s="9"/>
      <c r="H367" s="9"/>
      <c r="J367" s="12"/>
      <c r="K367" s="12"/>
    </row>
    <row r="368" ht="23.2" customHeight="1" spans="2:11">
      <c r="B368" s="9"/>
      <c r="C368" s="10"/>
      <c r="D368" s="10"/>
      <c r="E368" s="10"/>
      <c r="F368" s="10"/>
      <c r="G368" s="9"/>
      <c r="H368" s="9"/>
      <c r="J368" s="12"/>
      <c r="K368" s="12"/>
    </row>
    <row r="369" ht="23.2" customHeight="1" spans="2:11">
      <c r="B369" s="9"/>
      <c r="C369" s="10"/>
      <c r="D369" s="10"/>
      <c r="E369" s="10"/>
      <c r="F369" s="10"/>
      <c r="G369" s="9"/>
      <c r="H369" s="9"/>
      <c r="J369" s="12"/>
      <c r="K369" s="12"/>
    </row>
    <row r="370" ht="23.2" customHeight="1" spans="2:11">
      <c r="B370" s="9"/>
      <c r="C370" s="10"/>
      <c r="D370" s="10"/>
      <c r="E370" s="10"/>
      <c r="F370" s="10"/>
      <c r="G370" s="9"/>
      <c r="H370" s="9"/>
      <c r="J370" s="12"/>
      <c r="K370" s="12"/>
    </row>
    <row r="371" ht="23.2" customHeight="1" spans="2:11">
      <c r="B371" s="9"/>
      <c r="C371" s="10"/>
      <c r="D371" s="10"/>
      <c r="E371" s="10"/>
      <c r="F371" s="10"/>
      <c r="G371" s="9"/>
      <c r="H371" s="9"/>
      <c r="J371" s="12"/>
      <c r="K371" s="12"/>
    </row>
    <row r="372" ht="23.2" customHeight="1" spans="2:11">
      <c r="B372" s="9"/>
      <c r="C372" s="10"/>
      <c r="D372" s="10"/>
      <c r="E372" s="10"/>
      <c r="F372" s="10"/>
      <c r="G372" s="9"/>
      <c r="H372" s="9"/>
      <c r="J372" s="12"/>
      <c r="K372" s="12"/>
    </row>
    <row r="373" ht="20.4" spans="10:11">
      <c r="J373" s="12"/>
      <c r="K373" s="12"/>
    </row>
    <row r="374" ht="20.4" spans="10:11">
      <c r="J374" s="12"/>
      <c r="K374" s="12"/>
    </row>
    <row r="375" ht="20.4" spans="10:11">
      <c r="J375" s="12"/>
      <c r="K375" s="12"/>
    </row>
    <row r="376" ht="20.4" spans="10:11">
      <c r="J376" s="12"/>
      <c r="K376" s="12"/>
    </row>
    <row r="377" ht="20.4" spans="10:11">
      <c r="J377" s="12"/>
      <c r="K377" s="12"/>
    </row>
    <row r="378" ht="20.4" spans="10:11">
      <c r="J378" s="12"/>
      <c r="K378" s="12"/>
    </row>
    <row r="379" ht="20.4" spans="10:11">
      <c r="J379" s="12"/>
      <c r="K379" s="12"/>
    </row>
  </sheetData>
  <mergeCells count="4">
    <mergeCell ref="A5:B5"/>
    <mergeCell ref="G5:H5"/>
    <mergeCell ref="E2:E3"/>
    <mergeCell ref="F2:F3"/>
  </mergeCells>
  <conditionalFormatting sqref="E22">
    <cfRule type="dataBar" priority="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{6537bb5b-870f-48f4-87ad-9f296318bb74}</x14:id>
        </ext>
      </extLst>
    </cfRule>
  </conditionalFormatting>
  <conditionalFormatting sqref="F22">
    <cfRule type="dataBar" priority="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{9d04b3c5-d3b3-4668-9402-af01e645c056}</x14:id>
        </ext>
      </extLst>
    </cfRule>
  </conditionalFormatting>
  <conditionalFormatting sqref="G22">
    <cfRule type="dataBar" priority="6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{16bbf6c9-c4cf-4b53-ab5d-60c53ef059b0}</x14:id>
        </ext>
      </extLst>
    </cfRule>
    <cfRule type="dataBar" priority="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{aebede13-e421-4ac9-ba89-0a7900d22478}</x14:id>
        </ext>
      </extLst>
    </cfRule>
  </conditionalFormatting>
  <conditionalFormatting sqref="H22">
    <cfRule type="dataBar" priority="6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{b0f0d939-3796-4c41-8ac7-156ab3907817}</x14:id>
        </ext>
      </extLst>
    </cfRule>
    <cfRule type="dataBar" priority="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{bd73ffcb-1758-45fa-9717-6961e1613c81}</x14:id>
        </ext>
      </extLst>
    </cfRule>
  </conditionalFormatting>
  <conditionalFormatting sqref="E23">
    <cfRule type="dataBar" priority="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{331522cc-3798-4c83-93ad-017cf7bd4aec}</x14:id>
        </ext>
      </extLst>
    </cfRule>
    <cfRule type="dataBar" priority="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{3291ebe5-c450-4131-b36e-6ecab936c74d}</x14:id>
        </ext>
      </extLst>
    </cfRule>
  </conditionalFormatting>
  <conditionalFormatting sqref="E23:F23">
    <cfRule type="dataBar" priority="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{60f32796-a96c-4022-b8c4-bf8cebef6d85}</x14:id>
        </ext>
      </extLst>
    </cfRule>
  </conditionalFormatting>
  <conditionalFormatting sqref="F23">
    <cfRule type="dataBar" priority="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{0c049404-8f8c-42f5-9547-c93feb7bb541}</x14:id>
        </ext>
      </extLst>
    </cfRule>
    <cfRule type="dataBar" priority="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{3ad5c2fa-76fd-41e3-b2ce-732122f662be}</x14:id>
        </ext>
      </extLst>
    </cfRule>
  </conditionalFormatting>
  <conditionalFormatting sqref="G23">
    <cfRule type="dataBar" priority="5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{036e406c-9edc-4ea3-ad6a-0230600c3338}</x14:id>
        </ext>
      </extLst>
    </cfRule>
    <cfRule type="dataBar" priority="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{ed98a77d-fcd3-4d64-81a3-4971923dbfa9}</x14:id>
        </ext>
      </extLst>
    </cfRule>
    <cfRule type="dataBar" priority="5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{57d0edce-f231-4e1b-b335-1b27817217f6}</x14:id>
        </ext>
      </extLst>
    </cfRule>
    <cfRule type="dataBar" priority="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{1ec60299-d004-4902-bbe0-30697a661cca}</x14:id>
        </ext>
      </extLst>
    </cfRule>
  </conditionalFormatting>
  <conditionalFormatting sqref="H23">
    <cfRule type="dataBar" priority="5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{f98f7d91-721b-4fff-9166-fb1cf5ef937f}</x14:id>
        </ext>
      </extLst>
    </cfRule>
    <cfRule type="dataBar" priority="5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{fc9ec4e0-507a-40cd-b762-86ffdbbdc9a8}</x14:id>
        </ext>
      </extLst>
    </cfRule>
    <cfRule type="dataBar" priority="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{3f44d41b-66e6-44b4-bad7-f12a4dc82a77}</x14:id>
        </ext>
      </extLst>
    </cfRule>
  </conditionalFormatting>
  <conditionalFormatting sqref="E7:E21">
    <cfRule type="dataBar" priority="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{054dd7a7-41e3-4057-928b-062657307da9}</x14:id>
        </ext>
      </extLst>
    </cfRule>
  </conditionalFormatting>
  <conditionalFormatting sqref="E7:E34">
    <cfRule type="dataBar" priority="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{2b06d514-1013-486d-950b-f5d6247888cf}</x14:id>
        </ext>
      </extLst>
    </cfRule>
  </conditionalFormatting>
  <conditionalFormatting sqref="E35:E41">
    <cfRule type="dataBar" priority="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{d15c5bc0-d1a2-46c9-a0e6-5d24474a3730}</x14:id>
        </ext>
      </extLst>
    </cfRule>
    <cfRule type="dataBar" priority="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{88b88e0e-5a15-434f-8feb-9d57359d017d}</x14:id>
        </ext>
      </extLst>
    </cfRule>
  </conditionalFormatting>
  <conditionalFormatting sqref="E42:E48">
    <cfRule type="dataBar" priority="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{3aba0634-5c49-4fa6-88b4-fcb2d80ae7a0}</x14:id>
        </ext>
      </extLst>
    </cfRule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{81b89593-11b4-412c-8767-febcc32209bf}</x14:id>
        </ext>
      </extLst>
    </cfRule>
  </conditionalFormatting>
  <conditionalFormatting sqref="E49:E55">
    <cfRule type="dataBar" priority="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{db4d000e-7187-468d-b64f-5e77ef0dc6db}</x14:id>
        </ext>
      </extLst>
    </cfRule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{f697703a-6890-4698-a9ef-56265ac625cb}</x14:id>
        </ext>
      </extLst>
    </cfRule>
  </conditionalFormatting>
  <conditionalFormatting sqref="E56:E62">
    <cfRule type="dataBar" priority="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{c9e4b7d9-1495-4f37-b6ce-f81d6bff4c17}</x14:id>
        </ext>
      </extLst>
    </cfRule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{28cff282-6f5a-4767-aa57-46e53d1ebba1}</x14:id>
        </ext>
      </extLst>
    </cfRule>
  </conditionalFormatting>
  <conditionalFormatting sqref="E63:E69">
    <cfRule type="dataBar" priority="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{52668982-2397-489f-bb68-52c8791c47e2}</x14:id>
        </ext>
      </extLst>
    </cfRule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{56855621-adcb-4da3-a158-1850d8c109a2}</x14:id>
        </ext>
      </extLst>
    </cfRule>
  </conditionalFormatting>
  <conditionalFormatting sqref="E70:E76">
    <cfRule type="dataBar" priority="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{d22264e2-d80f-46a8-b5fc-7bfb5adeb05d}</x14:id>
        </ext>
      </extLst>
    </cfRule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{1cb28b75-fac3-49e6-9837-2b6be270889c}</x14:id>
        </ext>
      </extLst>
    </cfRule>
  </conditionalFormatting>
  <conditionalFormatting sqref="E77:E83">
    <cfRule type="dataBar" priority="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{18bc60a6-5118-48b4-b216-7281ecff4106}</x14:id>
        </ext>
      </extLst>
    </cfRule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{3f2b6867-cee0-492f-84ab-a29cebccb6bd}</x14:id>
        </ext>
      </extLst>
    </cfRule>
  </conditionalFormatting>
  <conditionalFormatting sqref="E84:E90">
    <cfRule type="dataBar" priority="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{78b15ecb-19fb-4447-8375-229b479748a2}</x14:id>
        </ext>
      </extLst>
    </cfRule>
    <cfRule type="dataBar" priority="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{99e005e2-be05-473d-8dff-3717864c1915}</x14:id>
        </ext>
      </extLst>
    </cfRule>
  </conditionalFormatting>
  <conditionalFormatting sqref="E91:E97">
    <cfRule type="dataBar" priority="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{8ebe7b3a-6b5a-4b23-895c-8d0c83a216a0}</x14:id>
        </ext>
      </extLst>
    </cfRule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{f44717f3-bbe8-4146-85b4-e245daddfda5}</x14:id>
        </ext>
      </extLst>
    </cfRule>
  </conditionalFormatting>
  <conditionalFormatting sqref="E98:E104">
    <cfRule type="dataBar" priority="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{8958ba1a-863b-48bb-9897-7f594c59b7c2}</x14:id>
        </ext>
      </extLst>
    </cfRule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{0b751bc3-2e1e-4a0a-97c3-7aa48d24fb34}</x14:id>
        </ext>
      </extLst>
    </cfRule>
  </conditionalFormatting>
  <conditionalFormatting sqref="E105:E111">
    <cfRule type="dataBar" priority="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{036c1415-fd26-4335-b0db-8ff46b1a3b05}</x14:id>
        </ext>
      </extLst>
    </cfRule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{3b48963f-6076-4895-b606-4bace6c0d666}</x14:id>
        </ext>
      </extLst>
    </cfRule>
  </conditionalFormatting>
  <conditionalFormatting sqref="E112:E118">
    <cfRule type="dataBar" priority="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{e7000041-c5ee-40a1-8e5a-9752c15c0c88}</x14:id>
        </ext>
      </extLst>
    </cfRule>
    <cfRule type="dataBar" priority="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{c1358eb7-41ef-4f2d-869f-9f4de98e0457}</x14:id>
        </ext>
      </extLst>
    </cfRule>
  </conditionalFormatting>
  <conditionalFormatting sqref="E119:E125">
    <cfRule type="dataBar" priority="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{4b369cbe-7c30-4da6-b81d-5cbd92994d4c}</x14:id>
        </ext>
      </extLst>
    </cfRule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{41a403c7-7f93-4d5b-8be9-ab9248700280}</x14:id>
        </ext>
      </extLst>
    </cfRule>
  </conditionalFormatting>
  <conditionalFormatting sqref="E126:E132">
    <cfRule type="dataBar" priority="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{09ab9ad0-6bcc-487b-85ab-8a91cf633e3b}</x14:id>
        </ext>
      </extLst>
    </cfRule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{e76ab2ae-488f-48c9-a651-3f3ce11d5e9d}</x14:id>
        </ext>
      </extLst>
    </cfRule>
  </conditionalFormatting>
  <conditionalFormatting sqref="E133:E139">
    <cfRule type="dataBar" priority="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{3f64f4d7-3473-4813-b49b-c02fa86a120d}</x14:id>
        </ext>
      </extLst>
    </cfRule>
    <cfRule type="dataBar" priority="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{17839e69-d3e6-4790-b542-e7c45cdb11ae}</x14:id>
        </ext>
      </extLst>
    </cfRule>
  </conditionalFormatting>
  <conditionalFormatting sqref="E140:E146">
    <cfRule type="dataBar" priority="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{7d000e9d-f941-4da0-9272-4df7dd88ed2e}</x14:id>
        </ext>
      </extLst>
    </cfRule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{f383ea52-a1cc-4c9d-9650-5722a284f38e}</x14:id>
        </ext>
      </extLst>
    </cfRule>
  </conditionalFormatting>
  <conditionalFormatting sqref="E147:E153">
    <cfRule type="dataBar" priority="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{ab8751a0-7312-45bb-8576-7fb19c3ebc6a}</x14:id>
        </ext>
      </extLst>
    </cfRule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{b92b410b-bb55-467d-9b63-2371d409c99f}</x14:id>
        </ext>
      </extLst>
    </cfRule>
  </conditionalFormatting>
  <conditionalFormatting sqref="E154:E160">
    <cfRule type="dataBar" priority="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{2cd251c8-b376-4923-9654-e1b518d5502b}</x14:id>
        </ext>
      </extLst>
    </cfRule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{cc04c9eb-da60-4fc8-8717-c1fe04cb27a7}</x14:id>
        </ext>
      </extLst>
    </cfRule>
  </conditionalFormatting>
  <conditionalFormatting sqref="E161:E167">
    <cfRule type="dataBar" priority="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{3b0aff35-30a6-43ce-8d49-39e2362a396f}</x14:id>
        </ext>
      </extLst>
    </cfRule>
    <cfRule type="dataBar" priority="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{94b424d4-9035-4159-a61f-bfb84107ffab}</x14:id>
        </ext>
      </extLst>
    </cfRule>
  </conditionalFormatting>
  <conditionalFormatting sqref="E168:E174">
    <cfRule type="dataBar" priority="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{0f8c05c2-9073-4afa-905c-89077984cad7}</x14:id>
        </ext>
      </extLst>
    </cfRule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{34eb3045-9b92-45ab-a729-48150e63d3b7}</x14:id>
        </ext>
      </extLst>
    </cfRule>
  </conditionalFormatting>
  <conditionalFormatting sqref="E175:E181">
    <cfRule type="dataBar" priority="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{8f7fd0ba-98eb-47b6-b9c2-aca2a891d5ed}</x14:id>
        </ext>
      </extLst>
    </cfRule>
    <cfRule type="dataBar" priority="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{5bf285c1-be76-4ac7-87cc-060b21f6691c}</x14:id>
        </ext>
      </extLst>
    </cfRule>
  </conditionalFormatting>
  <conditionalFormatting sqref="E182:E188">
    <cfRule type="dataBar" priority="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{37331d8a-a583-4e0e-aad0-b8e746f4c913}</x14:id>
        </ext>
      </extLst>
    </cfRule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{3ddaf9b7-def3-4c3c-a84d-5774a057f07f}</x14:id>
        </ext>
      </extLst>
    </cfRule>
  </conditionalFormatting>
  <conditionalFormatting sqref="E189:E195">
    <cfRule type="dataBar" priority="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{1a56b723-2847-4e78-b204-4a89cc022128}</x14:id>
        </ext>
      </extLst>
    </cfRule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{4c6ec62e-b503-4bf3-b927-f8bc4d819b2c}</x14:id>
        </ext>
      </extLst>
    </cfRule>
  </conditionalFormatting>
  <conditionalFormatting sqref="E196:E202">
    <cfRule type="dataBar" priority="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{a3cd94f4-fc35-41cc-9074-ef65c33d413b}</x14:id>
        </ext>
      </extLst>
    </cfRule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{606fd59d-8f82-4a2a-af3d-0af3a4c0b078}</x14:id>
        </ext>
      </extLst>
    </cfRule>
  </conditionalFormatting>
  <conditionalFormatting sqref="E203:E209">
    <cfRule type="dataBar" priority="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{d3ee789e-5759-470a-ac77-27e71eb8db77}</x14:id>
        </ext>
      </extLst>
    </cfRule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{8269b82d-c6a3-4ba0-a417-5340db7c0f08}</x14:id>
        </ext>
      </extLst>
    </cfRule>
  </conditionalFormatting>
  <conditionalFormatting sqref="E210:E216">
    <cfRule type="dataBar" priority="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{f98730fb-beb6-41c6-b770-7b92c9b84d53}</x14:id>
        </ext>
      </extLst>
    </cfRule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{c6dfba8e-3cec-4e23-8882-2b71cf379305}</x14:id>
        </ext>
      </extLst>
    </cfRule>
  </conditionalFormatting>
  <conditionalFormatting sqref="E217:E223">
    <cfRule type="dataBar" priority="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{2f9e6301-0131-45cc-aa4a-5446ca012a4b}</x14:id>
        </ext>
      </extLst>
    </cfRule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{17375c0c-136c-4425-b887-8cc820e34fee}</x14:id>
        </ext>
      </extLst>
    </cfRule>
  </conditionalFormatting>
  <conditionalFormatting sqref="E224:E230">
    <cfRule type="dataBar" priority="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{36db1554-2751-4985-b143-1ae69eccb513}</x14:id>
        </ext>
      </extLst>
    </cfRule>
    <cfRule type="dataBar" priority="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{bcff3a95-048d-4b09-bcf5-6130b2f129e1}</x14:id>
        </ext>
      </extLst>
    </cfRule>
  </conditionalFormatting>
  <conditionalFormatting sqref="E231:E237">
    <cfRule type="dataBar" priority="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{d34d8492-c8c4-4c7a-9adc-2000970334a8}</x14:id>
        </ext>
      </extLst>
    </cfRule>
    <cfRule type="dataBar" priority="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{3dfdb0cb-89bb-47fb-90e1-b188bc1d1f68}</x14:id>
        </ext>
      </extLst>
    </cfRule>
  </conditionalFormatting>
  <conditionalFormatting sqref="E238:E244">
    <cfRule type="dataBar" priority="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{9f415b59-a2a7-4be6-9ae8-63fa43c91e73}</x14:id>
        </ext>
      </extLst>
    </cfRule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{836fcad4-ccb7-4b9c-b8fa-d924104772a6}</x14:id>
        </ext>
      </extLst>
    </cfRule>
  </conditionalFormatting>
  <conditionalFormatting sqref="E245:E251">
    <cfRule type="dataBar" priority="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{30793e0e-9a61-4e19-9d6c-70574af7ffe4}</x14:id>
        </ext>
      </extLst>
    </cfRule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{29725c5c-128d-4eef-8750-1d54c3dd8e5b}</x14:id>
        </ext>
      </extLst>
    </cfRule>
  </conditionalFormatting>
  <conditionalFormatting sqref="E252:E258">
    <cfRule type="dataBar" priority="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{ef4fcf15-3e07-439c-a76a-7e143c6d0a03}</x14:id>
        </ext>
      </extLst>
    </cfRule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{68907aa0-d28d-4b14-8211-cd004dc61124}</x14:id>
        </ext>
      </extLst>
    </cfRule>
  </conditionalFormatting>
  <conditionalFormatting sqref="E259:E265">
    <cfRule type="dataBar" priority="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{3e826635-4397-475a-b071-a08880356396}</x14:id>
        </ext>
      </extLst>
    </cfRule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{bbbbf035-fa79-4120-8c2b-abcf7c060f57}</x14:id>
        </ext>
      </extLst>
    </cfRule>
  </conditionalFormatting>
  <conditionalFormatting sqref="E266:E272">
    <cfRule type="dataBar" priority="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{d5670571-dcd6-4e6f-b90c-1ba893363f98}</x14:id>
        </ext>
      </extLst>
    </cfRule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{cb4b0fa1-297b-4b66-922f-58ef9cf2f023}</x14:id>
        </ext>
      </extLst>
    </cfRule>
  </conditionalFormatting>
  <conditionalFormatting sqref="E273:E279">
    <cfRule type="dataBar" priority="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{0fe038df-7ef7-43cb-99cd-7913ceb3cc3e}</x14:id>
        </ext>
      </extLst>
    </cfRule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{0a2a8b91-67ce-4148-b324-088c92df6d80}</x14:id>
        </ext>
      </extLst>
    </cfRule>
  </conditionalFormatting>
  <conditionalFormatting sqref="E280:E286">
    <cfRule type="dataBar" priority="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{42fe38f5-3792-463a-b43e-713a34404427}</x14:id>
        </ext>
      </extLst>
    </cfRule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{3d50ab7c-f378-4c6b-97ab-f1a717e2f4d2}</x14:id>
        </ext>
      </extLst>
    </cfRule>
  </conditionalFormatting>
  <conditionalFormatting sqref="E287:E293">
    <cfRule type="dataBar" priority="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{9293c04b-21f9-48c6-915e-6a12ff5263dc}</x14:id>
        </ext>
      </extLst>
    </cfRule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{dcfeb44f-565a-43a1-9618-cdfba8069271}</x14:id>
        </ext>
      </extLst>
    </cfRule>
  </conditionalFormatting>
  <conditionalFormatting sqref="E294:E300">
    <cfRule type="dataBar" priority="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{3fdb467a-a241-4402-a07b-d7ce0782cb81}</x14:id>
        </ext>
      </extLst>
    </cfRule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{1c037ec5-2f4a-4650-99e7-19701026d6f9}</x14:id>
        </ext>
      </extLst>
    </cfRule>
  </conditionalFormatting>
  <conditionalFormatting sqref="E301:E306">
    <cfRule type="dataBar" priority="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{6d92598e-211f-4a71-8226-1e13f6aef64a}</x14:id>
        </ext>
      </extLst>
    </cfRule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{7ac4025e-28c5-41c0-b4c3-2b34bb5fdcde}</x14:id>
        </ext>
      </extLst>
    </cfRule>
  </conditionalFormatting>
  <conditionalFormatting sqref="E307:E308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{c457943f-1092-4ad0-87f8-47ecf9029e3a}</x14:id>
        </ext>
      </extLst>
    </cfRule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{44bf50a2-3d76-434f-85c4-c31f9c3ef05e}</x14:id>
        </ext>
      </extLst>
    </cfRule>
  </conditionalFormatting>
  <conditionalFormatting sqref="E309:E310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{43497c3f-e445-4818-845b-415fcc5df546}</x14:id>
        </ext>
      </extLst>
    </cfRule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{0be468ff-d55d-4e3a-9a08-ea9c53436805}</x14:id>
        </ext>
      </extLst>
    </cfRule>
  </conditionalFormatting>
  <conditionalFormatting sqref="E311:E312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{dd4e8a0d-f760-4862-b9ad-649ad4485993}</x14:id>
        </ext>
      </extLst>
    </cfRule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{be5e5620-caab-424f-a633-3e5949316076}</x14:id>
        </ext>
      </extLst>
    </cfRule>
  </conditionalFormatting>
  <conditionalFormatting sqref="E313:E314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{67b53c88-ad6d-4bee-9044-e9e6034e836a}</x14:id>
        </ext>
      </extLst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{b1b7efaf-304b-41db-ac1c-24548535f4e8}</x14:id>
        </ext>
      </extLst>
    </cfRule>
  </conditionalFormatting>
  <conditionalFormatting sqref="E315:E316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{04db1c16-6091-4f76-bf20-0acd6a53f9e3}</x14:id>
        </ext>
      </extLst>
    </cfRule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{9bce0e30-713e-41b9-928a-92a532efad91}</x14:id>
        </ext>
      </extLst>
    </cfRule>
  </conditionalFormatting>
  <conditionalFormatting sqref="E317:E318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{f376edc4-03fa-481e-8475-6289010bf07a}</x14:id>
        </ext>
      </extLst>
    </cfRule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{d7a9a15f-a46c-4c55-8e47-30a79096e5b6}</x14:id>
        </ext>
      </extLst>
    </cfRule>
  </conditionalFormatting>
  <conditionalFormatting sqref="E319:E320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{f5e4348b-5cb9-4e56-99f8-1b95c6174c2d}</x14:id>
        </ext>
      </extLst>
    </cfRule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{93747f50-5dbd-4e8d-b554-6ff3986f7236}</x14:id>
        </ext>
      </extLst>
    </cfRule>
  </conditionalFormatting>
  <conditionalFormatting sqref="E321:E322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{3460abf3-d6dd-47a1-80bf-555259177e79}</x14:id>
        </ext>
      </extLst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{162428e9-dd32-4a50-aa0e-70021dc29106}</x14:id>
        </ext>
      </extLst>
    </cfRule>
  </conditionalFormatting>
  <conditionalFormatting sqref="E323:E324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{17b75e5e-47d8-42c3-b785-6698345ca7ef}</x14:id>
        </ext>
      </extLst>
    </cfRule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{e92c142d-b371-4253-ba99-303100fffcf8}</x14:id>
        </ext>
      </extLst>
    </cfRule>
  </conditionalFormatting>
  <conditionalFormatting sqref="E325:E326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{08dfd9a5-e50e-42b0-b51b-0cf4c297e591}</x14:id>
        </ext>
      </extLst>
    </cfRule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{54775d64-67b3-4462-9f45-df27adc84539}</x14:id>
        </ext>
      </extLst>
    </cfRule>
  </conditionalFormatting>
  <conditionalFormatting sqref="E327:E328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{29f1474e-199f-4221-92a1-89db3723351f}</x14:id>
        </ext>
      </extLst>
    </cfRule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{022acb1b-32ba-49c9-a974-c2ec9aca10e8}</x14:id>
        </ext>
      </extLst>
    </cfRule>
  </conditionalFormatting>
  <conditionalFormatting sqref="E329:E330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{ba0d7480-34f9-4c37-8d73-8c936cf3722c}</x14:id>
        </ext>
      </extLst>
    </cfRule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{3f45d7c7-d798-422c-9fe0-9a150c6009d1}</x14:id>
        </ext>
      </extLst>
    </cfRule>
  </conditionalFormatting>
  <conditionalFormatting sqref="E331:E332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{56901947-fcaf-4972-8474-dad63707c125}</x14:id>
        </ext>
      </extLst>
    </cfRule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{8b5bec61-3c58-4c0d-8744-19c66802829f}</x14:id>
        </ext>
      </extLst>
    </cfRule>
  </conditionalFormatting>
  <conditionalFormatting sqref="E333:E334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{19cd358f-bc10-4b1d-a234-3870a3045784}</x14:id>
        </ext>
      </extLst>
    </cfRule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{dc9e9db0-44cf-4600-9b8b-5c611ed1a736}</x14:id>
        </ext>
      </extLst>
    </cfRule>
  </conditionalFormatting>
  <conditionalFormatting sqref="E335:E336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{78ed0c04-e1e6-4057-be7d-382c9624e9b3}</x14:id>
        </ext>
      </extLst>
    </cfRule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{896222eb-ec72-4f38-8dc0-3e8b0d238483}</x14:id>
        </ext>
      </extLst>
    </cfRule>
  </conditionalFormatting>
  <conditionalFormatting sqref="E337:E338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{50ca1196-8372-4825-8fd7-98812eb28721}</x14:id>
        </ext>
      </extLst>
    </cfRule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{d54b1eff-8953-4f2e-b547-b2da3b38bd3d}</x14:id>
        </ext>
      </extLst>
    </cfRule>
  </conditionalFormatting>
  <conditionalFormatting sqref="E339:E340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{a6e8afd4-a3b2-4848-bae7-b786b57bd728}</x14:id>
        </ext>
      </extLst>
    </cfRule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{a32d49d4-5c92-4bd5-b3f9-47cfbc549f0f}</x14:id>
        </ext>
      </extLst>
    </cfRule>
  </conditionalFormatting>
  <conditionalFormatting sqref="E341:E342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{2a3ed471-a327-42a8-85ea-7bbe5f0dca91}</x14:id>
        </ext>
      </extLst>
    </cfRule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{e0a2d4fa-190a-4753-af6d-16b2376116fc}</x14:id>
        </ext>
      </extLst>
    </cfRule>
  </conditionalFormatting>
  <conditionalFormatting sqref="E343:E344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{3e50e0c2-3b53-410d-9841-9b290de562c5}</x14:id>
        </ext>
      </extLst>
    </cfRule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{715390ca-0644-4f3e-8b69-828a773d80ca}</x14:id>
        </ext>
      </extLst>
    </cfRule>
  </conditionalFormatting>
  <conditionalFormatting sqref="E345:E346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{e524933f-338b-45d8-bc7b-61e2f2a9892d}</x14:id>
        </ext>
      </extLst>
    </cfRule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{fa350d16-48ba-491b-9189-c636f7c7ed41}</x14:id>
        </ext>
      </extLst>
    </cfRule>
  </conditionalFormatting>
  <conditionalFormatting sqref="E347:E348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{600a5b2d-a815-4c70-b784-010248c87264}</x14:id>
        </ext>
      </extLst>
    </cfRule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{da1ba39f-f684-4aa0-baa2-37e669c9821b}</x14:id>
        </ext>
      </extLst>
    </cfRule>
  </conditionalFormatting>
  <conditionalFormatting sqref="E349:E350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{a88252ab-ea4e-47a9-a3ee-e2662262cc99}</x14:id>
        </ext>
      </extLst>
    </cfRule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{b1a77978-7855-4826-84e1-dabffaee3f0b}</x14:id>
        </ext>
      </extLst>
    </cfRule>
  </conditionalFormatting>
  <conditionalFormatting sqref="E351:E352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{c2bb28b1-a8ca-4079-aa9b-cf437172e1e3}</x14:id>
        </ext>
      </extLst>
    </cfRule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{2734c63b-7805-4428-a5ff-fc7defee8e20}</x14:id>
        </ext>
      </extLst>
    </cfRule>
  </conditionalFormatting>
  <conditionalFormatting sqref="E353:E354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{ab55e626-9adf-467f-8441-79f0e900c2d6}</x14:id>
        </ext>
      </extLst>
    </cfRule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{2a4b3f67-6f60-4e84-adec-58e482e9db53}</x14:id>
        </ext>
      </extLst>
    </cfRule>
  </conditionalFormatting>
  <conditionalFormatting sqref="E355:E356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{506fee7b-2d3a-469e-9d27-99723abdf7d2}</x14:id>
        </ext>
      </extLst>
    </cfRule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{a69a995d-e41b-407a-93e6-dadb3c4d3384}</x14:id>
        </ext>
      </extLst>
    </cfRule>
  </conditionalFormatting>
  <conditionalFormatting sqref="E357:E358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{382ee68f-05af-4894-89bb-68f9af64e921}</x14:id>
        </ext>
      </extLst>
    </cfRule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{13b94a3c-c8ed-4c39-9fa6-98398ced5c81}</x14:id>
        </ext>
      </extLst>
    </cfRule>
  </conditionalFormatting>
  <conditionalFormatting sqref="E359:E360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{eafbfd9d-a614-4e84-b6e7-ce5238ae91cc}</x14:id>
        </ext>
      </extLst>
    </cfRule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{a73bf70f-7d28-4744-9048-5579e5ac14bd}</x14:id>
        </ext>
      </extLst>
    </cfRule>
  </conditionalFormatting>
  <conditionalFormatting sqref="E361:E362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{3d5d87ff-1628-4165-afb3-58c730a40461}</x14:id>
        </ext>
      </extLst>
    </cfRule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{1adea401-e3bc-4643-98bf-896826e6c93a}</x14:id>
        </ext>
      </extLst>
    </cfRule>
  </conditionalFormatting>
  <conditionalFormatting sqref="E363:E364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{d27b75bd-fc46-4970-b807-a00478aaa2d8}</x14:id>
        </ext>
      </extLst>
    </cfRule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{d4ebf8ec-6d96-46f3-a223-ea8abb105015}</x14:id>
        </ext>
      </extLst>
    </cfRule>
  </conditionalFormatting>
  <conditionalFormatting sqref="E365:E366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{2c00dce2-85f6-4114-852d-5fb54008d5e9}</x14:id>
        </ext>
      </extLst>
    </cfRule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{4559b126-4f03-45d8-9b7a-10d2ecac3b67}</x14:id>
        </ext>
      </extLst>
    </cfRule>
  </conditionalFormatting>
  <conditionalFormatting sqref="E367:E368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{e4f0080b-c8f7-4c29-82d6-5030c36dc881}</x14:id>
        </ext>
      </extLst>
    </cfRule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{df93144c-c5b9-40c3-884b-f0b344ad6be0}</x14:id>
        </ext>
      </extLst>
    </cfRule>
  </conditionalFormatting>
  <conditionalFormatting sqref="E369:E370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{4deb4c34-a7bb-43f8-b7aa-abdf97fbe231}</x14:id>
        </ext>
      </extLst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{1763d2d0-0a69-4b97-bc02-1b6462d844ef}</x14:id>
        </ext>
      </extLst>
    </cfRule>
  </conditionalFormatting>
  <conditionalFormatting sqref="E371:E372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{bb8d5627-53c2-4e55-a76d-aad78bbb905a}</x14:id>
        </ext>
      </extLst>
    </cfRule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{be0b21c0-4820-4635-b60b-853a350dee51}</x14:id>
        </ext>
      </extLst>
    </cfRule>
  </conditionalFormatting>
  <conditionalFormatting sqref="F7:F21">
    <cfRule type="dataBar" priority="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{0eb13c4b-ca53-4149-8a43-bac76d6cf80f}</x14:id>
        </ext>
      </extLst>
    </cfRule>
  </conditionalFormatting>
  <conditionalFormatting sqref="F7:F34">
    <cfRule type="dataBar" priority="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{c506bc6e-db61-475d-bb89-a78758cef10d}</x14:id>
        </ext>
      </extLst>
    </cfRule>
  </conditionalFormatting>
  <conditionalFormatting sqref="F35:F41">
    <cfRule type="dataBar" priority="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{2ead0818-6944-4def-a4f7-b0eab120942d}</x14:id>
        </ext>
      </extLst>
    </cfRule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{cbfa7b85-5044-4885-81c4-9b8154c2f3db}</x14:id>
        </ext>
      </extLst>
    </cfRule>
  </conditionalFormatting>
  <conditionalFormatting sqref="F42:F48">
    <cfRule type="dataBar" priority="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{ee67a64f-cece-4e5b-a785-425234774d93}</x14:id>
        </ext>
      </extLst>
    </cfRule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{e2a7e175-972a-4bf0-88de-42f9bb0a2113}</x14:id>
        </ext>
      </extLst>
    </cfRule>
  </conditionalFormatting>
  <conditionalFormatting sqref="F49:F55">
    <cfRule type="dataBar" priority="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{7e130e16-bb6f-46b4-8ba1-c4eac029e0a2}</x14:id>
        </ext>
      </extLst>
    </cfRule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{0eeea329-5ed0-48af-a746-c1f5dbd44e39}</x14:id>
        </ext>
      </extLst>
    </cfRule>
  </conditionalFormatting>
  <conditionalFormatting sqref="F56:F62">
    <cfRule type="dataBar" priority="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{8c9e0cd3-d32e-4392-bc26-951959e63950}</x14:id>
        </ext>
      </extLst>
    </cfRule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{6b2e64d8-33f7-4620-af09-50999a359435}</x14:id>
        </ext>
      </extLst>
    </cfRule>
  </conditionalFormatting>
  <conditionalFormatting sqref="F63:F69">
    <cfRule type="dataBar" priority="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{0baf1e4c-11c5-449f-bf0b-031d8fbbb715}</x14:id>
        </ext>
      </extLst>
    </cfRule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{5ce51033-eb55-4360-8058-8b5282f0c5f2}</x14:id>
        </ext>
      </extLst>
    </cfRule>
  </conditionalFormatting>
  <conditionalFormatting sqref="F70:F76">
    <cfRule type="dataBar" priority="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{879f7c38-2d29-4dfd-a17c-3f5bb978cbbb}</x14:id>
        </ext>
      </extLst>
    </cfRule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{6795a7c5-a585-4817-a62e-063994f53180}</x14:id>
        </ext>
      </extLst>
    </cfRule>
  </conditionalFormatting>
  <conditionalFormatting sqref="F77:F83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{1d6e46ee-b26d-474e-bfec-e7f9c18cf039}</x14:id>
        </ext>
      </extLst>
    </cfRule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{428246ea-34fe-4b5e-a164-d68553bc1a4b}</x14:id>
        </ext>
      </extLst>
    </cfRule>
  </conditionalFormatting>
  <conditionalFormatting sqref="F84:F90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{02b77ed7-2682-46c4-846d-94796be53076}</x14:id>
        </ext>
      </extLst>
    </cfRule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{61517db7-a5f7-4c1e-a4f2-1ca3b133a99d}</x14:id>
        </ext>
      </extLst>
    </cfRule>
  </conditionalFormatting>
  <conditionalFormatting sqref="F91:F97">
    <cfRule type="dataBar" priority="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{1b575bef-5cd3-45db-a33a-dbc2a2be20b8}</x14:id>
        </ext>
      </extLst>
    </cfRule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{95edf6f7-8e25-4da6-8058-840cc50a5011}</x14:id>
        </ext>
      </extLst>
    </cfRule>
  </conditionalFormatting>
  <conditionalFormatting sqref="F98:F104">
    <cfRule type="dataBar" priority="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{141bf7f1-ba3e-446d-9716-a9d2e0053af3}</x14:id>
        </ext>
      </extLst>
    </cfRule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{c59e7697-ee39-4005-9d1b-7e04c274e2df}</x14:id>
        </ext>
      </extLst>
    </cfRule>
  </conditionalFormatting>
  <conditionalFormatting sqref="F105:F111"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{8f26a73f-eaa8-4227-ba04-93773dc3c7a2}</x14:id>
        </ext>
      </extLst>
    </cfRule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{2368ee23-32b2-430c-8a8c-f43d7295754b}</x14:id>
        </ext>
      </extLst>
    </cfRule>
  </conditionalFormatting>
  <conditionalFormatting sqref="F112:F118">
    <cfRule type="dataBar" priority="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{d227779b-a155-4c94-a487-0dd8f1ef0bda}</x14:id>
        </ext>
      </extLst>
    </cfRule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{424a723f-6983-4267-ad2b-bad6dee37eaa}</x14:id>
        </ext>
      </extLst>
    </cfRule>
  </conditionalFormatting>
  <conditionalFormatting sqref="F119:F125">
    <cfRule type="dataBar" priority="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{7cc73f5b-90e9-443e-9c5c-b2ce04fe0ba8}</x14:id>
        </ext>
      </extLst>
    </cfRule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{5fcd62f0-f501-4bf3-971a-40fa4d1f9797}</x14:id>
        </ext>
      </extLst>
    </cfRule>
  </conditionalFormatting>
  <conditionalFormatting sqref="F126:F132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{e7e355f2-8368-4c29-af0d-f6dac76bdfca}</x14:id>
        </ext>
      </extLst>
    </cfRule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{36101d58-ef0f-4f3f-8004-b05546ce874b}</x14:id>
        </ext>
      </extLst>
    </cfRule>
  </conditionalFormatting>
  <conditionalFormatting sqref="F133:F139">
    <cfRule type="dataBar" priority="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{14a9eff7-2ff5-4438-9362-ab9c548a5e04}</x14:id>
        </ext>
      </extLst>
    </cfRule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{b464eeec-ecb2-4369-9218-9caf32eb7500}</x14:id>
        </ext>
      </extLst>
    </cfRule>
  </conditionalFormatting>
  <conditionalFormatting sqref="F140:F146">
    <cfRule type="dataBar" priority="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{72bcb809-ebd4-4de0-b3ed-eb8fe8e30535}</x14:id>
        </ext>
      </extLst>
    </cfRule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{f2402d7b-51c4-4b1e-8b5e-4f4de74ec02f}</x14:id>
        </ext>
      </extLst>
    </cfRule>
  </conditionalFormatting>
  <conditionalFormatting sqref="F147:F153">
    <cfRule type="dataBar" priority="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{e9df7e10-2ac6-4019-bf13-d1337162788d}</x14:id>
        </ext>
      </extLst>
    </cfRule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{ac852e5e-1dd7-43ab-8805-64aa0518b55e}</x14:id>
        </ext>
      </extLst>
    </cfRule>
  </conditionalFormatting>
  <conditionalFormatting sqref="F154:F160">
    <cfRule type="dataBar" priority="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{8e26309b-77e4-443d-bde9-2d14e011ae65}</x14:id>
        </ext>
      </extLst>
    </cfRule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{41b90c3e-afa0-43d9-b9f8-f1d92b042cac}</x14:id>
        </ext>
      </extLst>
    </cfRule>
  </conditionalFormatting>
  <conditionalFormatting sqref="F161:F167">
    <cfRule type="dataBar" priority="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{b81eaf78-a724-4f63-9340-ae30bf33ece5}</x14:id>
        </ext>
      </extLst>
    </cfRule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{de0942d6-ff33-4a4a-85a6-7a84184c1914}</x14:id>
        </ext>
      </extLst>
    </cfRule>
  </conditionalFormatting>
  <conditionalFormatting sqref="F168:F174">
    <cfRule type="dataBar" priority="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{39c171d4-bc4d-4a3d-a6fe-c2f490682ae2}</x14:id>
        </ext>
      </extLst>
    </cfRule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{3cc80bbc-4bb5-42b0-8ebc-4c181aea798f}</x14:id>
        </ext>
      </extLst>
    </cfRule>
  </conditionalFormatting>
  <conditionalFormatting sqref="F175:F181">
    <cfRule type="dataBar" priority="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{0c63604b-0c88-4dd7-a7a4-ae9da0b394be}</x14:id>
        </ext>
      </extLst>
    </cfRule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{f39b1c79-f38b-49c6-8529-2f15d76f32fd}</x14:id>
        </ext>
      </extLst>
    </cfRule>
  </conditionalFormatting>
  <conditionalFormatting sqref="F182:F188">
    <cfRule type="dataBar" priority="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{bcf7fc72-178b-46c3-908e-ce20ea70971b}</x14:id>
        </ext>
      </extLst>
    </cfRule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{5ada1c4f-f602-4d08-abc6-261eacbb2db2}</x14:id>
        </ext>
      </extLst>
    </cfRule>
  </conditionalFormatting>
  <conditionalFormatting sqref="F189:F195">
    <cfRule type="dataBar" priority="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{df9c887a-7fb7-4315-9d32-941a2de8a348}</x14:id>
        </ext>
      </extLst>
    </cfRule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{cd9a8e90-935c-4c31-90c0-a778a929536c}</x14:id>
        </ext>
      </extLst>
    </cfRule>
  </conditionalFormatting>
  <conditionalFormatting sqref="F196:F202">
    <cfRule type="dataBar" priority="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{d113cc40-7c8a-418d-82c8-a2b16c3857be}</x14:id>
        </ext>
      </extLst>
    </cfRule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{5c5087a4-1b2b-4593-9e4d-d85b6919dce6}</x14:id>
        </ext>
      </extLst>
    </cfRule>
  </conditionalFormatting>
  <conditionalFormatting sqref="F203:F209">
    <cfRule type="dataBar" priority="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{5f9ff0e6-cba4-42dd-ad8d-16f91110b739}</x14:id>
        </ext>
      </extLst>
    </cfRule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{a67f1491-c30d-4c32-af9c-390c69ecec80}</x14:id>
        </ext>
      </extLst>
    </cfRule>
  </conditionalFormatting>
  <conditionalFormatting sqref="F210:F216">
    <cfRule type="dataBar" priority="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{20ff4713-e214-449f-ab5d-f988dafb2839}</x14:id>
        </ext>
      </extLst>
    </cfRule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{33ed2c03-7fcb-456f-a482-96fddbb327fb}</x14:id>
        </ext>
      </extLst>
    </cfRule>
  </conditionalFormatting>
  <conditionalFormatting sqref="F217:F223">
    <cfRule type="dataBar" priority="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{e4200c5b-d3eb-4f01-abcc-e6dd7062885c}</x14:id>
        </ext>
      </extLst>
    </cfRule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{eb1ccc8e-6f56-44c6-bfa3-e8380cd190b4}</x14:id>
        </ext>
      </extLst>
    </cfRule>
  </conditionalFormatting>
  <conditionalFormatting sqref="F224:F230">
    <cfRule type="dataBar" priority="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{7ff0b06e-9474-4fb0-ac9f-adbdd8673dcb}</x14:id>
        </ext>
      </extLst>
    </cfRule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{63cdcc96-dc5a-4062-9cf7-eb9e2f0ac19d}</x14:id>
        </ext>
      </extLst>
    </cfRule>
  </conditionalFormatting>
  <conditionalFormatting sqref="F231:F237">
    <cfRule type="dataBar" priority="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{923e7685-251a-4559-b84c-30b5c20654ea}</x14:id>
        </ext>
      </extLst>
    </cfRule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{c269dfb1-ad40-4d80-b2d3-22c84144c038}</x14:id>
        </ext>
      </extLst>
    </cfRule>
  </conditionalFormatting>
  <conditionalFormatting sqref="F238:F244">
    <cfRule type="dataBar" priority="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{fdab490f-bad6-4579-becf-0e8b0e64d286}</x14:id>
        </ext>
      </extLst>
    </cfRule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{65944eaf-e2de-47a0-8c72-ca0c9719f60e}</x14:id>
        </ext>
      </extLst>
    </cfRule>
  </conditionalFormatting>
  <conditionalFormatting sqref="F245:F251">
    <cfRule type="dataBar" priority="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{abbd7192-1964-43ca-8a98-4fb4547e5be7}</x14:id>
        </ext>
      </extLst>
    </cfRule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{d142ee85-ed52-465b-939d-fec5e5e4295c}</x14:id>
        </ext>
      </extLst>
    </cfRule>
  </conditionalFormatting>
  <conditionalFormatting sqref="F252:F258">
    <cfRule type="dataBar" priority="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{2c853142-7b8a-4d75-b01e-4a7630465bc5}</x14:id>
        </ext>
      </extLst>
    </cfRule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{26b9351e-0473-4d47-8b88-83885a5ab12f}</x14:id>
        </ext>
      </extLst>
    </cfRule>
  </conditionalFormatting>
  <conditionalFormatting sqref="F259:F265">
    <cfRule type="dataBar" priority="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{741cee1a-3f29-422b-a1ba-c8d0a13360c0}</x14:id>
        </ext>
      </extLst>
    </cfRule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{15ae30ce-32c1-49c4-a8c0-49a7e1acba27}</x14:id>
        </ext>
      </extLst>
    </cfRule>
  </conditionalFormatting>
  <conditionalFormatting sqref="F266:F272">
    <cfRule type="dataBar" priority="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{87545dd0-7f5f-447b-b707-42734d9c3710}</x14:id>
        </ext>
      </extLst>
    </cfRule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{98726fcf-8964-49ac-8552-698b3ab03f71}</x14:id>
        </ext>
      </extLst>
    </cfRule>
  </conditionalFormatting>
  <conditionalFormatting sqref="F273:F279">
    <cfRule type="dataBar" priority="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{db943807-a4b5-4d50-9e2d-a345fcbdc6b9}</x14:id>
        </ext>
      </extLst>
    </cfRule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{e210d1d4-1d1b-4e1d-b579-c6f85b3a7aad}</x14:id>
        </ext>
      </extLst>
    </cfRule>
  </conditionalFormatting>
  <conditionalFormatting sqref="F280:F286">
    <cfRule type="dataBar" priority="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{3b20c7e9-9eda-40bd-819b-449674488960}</x14:id>
        </ext>
      </extLst>
    </cfRule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{7adc4190-7bcf-4dc0-809a-d592f36076f1}</x14:id>
        </ext>
      </extLst>
    </cfRule>
  </conditionalFormatting>
  <conditionalFormatting sqref="F287:F293">
    <cfRule type="dataBar" priority="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{f9a59c13-0e7d-4fa5-9d2c-537195e53843}</x14:id>
        </ext>
      </extLst>
    </cfRule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{8f5605b0-00f4-476c-8b27-d70d34a6ab16}</x14:id>
        </ext>
      </extLst>
    </cfRule>
  </conditionalFormatting>
  <conditionalFormatting sqref="F294:F300">
    <cfRule type="dataBar" priority="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{18651dbe-df1d-44d3-a3ea-c22c43f74ff0}</x14:id>
        </ext>
      </extLst>
    </cfRule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{0aafaf7c-ec42-4eee-8b77-d32c35d7753b}</x14:id>
        </ext>
      </extLst>
    </cfRule>
  </conditionalFormatting>
  <conditionalFormatting sqref="F301:F306">
    <cfRule type="dataBar" priority="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{b4c60028-bc81-4024-ae7f-7b4620a81779}</x14:id>
        </ext>
      </extLst>
    </cfRule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{7c6b20cf-5e2c-403b-be40-7bd0b2c8753d}</x14:id>
        </ext>
      </extLst>
    </cfRule>
  </conditionalFormatting>
  <conditionalFormatting sqref="F307:F308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{0290a5d3-df6b-42a3-9f92-1ce16a30f813}</x14:id>
        </ext>
      </extLst>
    </cfRule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{b204bb79-3df4-4c11-9829-47ef545fe6b6}</x14:id>
        </ext>
      </extLst>
    </cfRule>
  </conditionalFormatting>
  <conditionalFormatting sqref="F309:F310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{be211857-c77a-4489-9636-e4cef183de27}</x14:id>
        </ext>
      </extLst>
    </cfRule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{294692d7-336a-4493-8d86-08be8901dcc2}</x14:id>
        </ext>
      </extLst>
    </cfRule>
  </conditionalFormatting>
  <conditionalFormatting sqref="F311:F312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{d12eea6f-5185-42bc-9493-16b13bc62516}</x14:id>
        </ext>
      </extLst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{6b223e31-451a-4d04-8d6d-6508e3376a4d}</x14:id>
        </ext>
      </extLst>
    </cfRule>
  </conditionalFormatting>
  <conditionalFormatting sqref="F313:F314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{77120078-c49c-46c6-ab01-727a252ebe27}</x14:id>
        </ext>
      </extLst>
    </cfRule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{60418702-30b6-41bb-a449-a7792c93b357}</x14:id>
        </ext>
      </extLst>
    </cfRule>
  </conditionalFormatting>
  <conditionalFormatting sqref="F315:F316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{5c25e71f-7b79-49fb-9929-3e348d119088}</x14:id>
        </ext>
      </extLst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{bb357eb3-1885-4874-bf83-b8fd36b3e032}</x14:id>
        </ext>
      </extLst>
    </cfRule>
  </conditionalFormatting>
  <conditionalFormatting sqref="F317:F318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{4558c6c3-725a-415b-b4f5-8031ef1a0965}</x14:id>
        </ext>
      </extLst>
    </cfRule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{d5517194-1acc-4063-831f-c02a50cd6ad1}</x14:id>
        </ext>
      </extLst>
    </cfRule>
  </conditionalFormatting>
  <conditionalFormatting sqref="F319:F320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{18793b9b-de6f-4e5c-b172-4cae7fb16507}</x14:id>
        </ext>
      </extLst>
    </cfRule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{846b658b-8db5-460c-a619-b922625c6c78}</x14:id>
        </ext>
      </extLst>
    </cfRule>
  </conditionalFormatting>
  <conditionalFormatting sqref="F321:F322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{e3b872b6-392f-464f-bb3d-09a73c0a4b0f}</x14:id>
        </ext>
      </extLst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{3513d598-5667-4208-a06d-3bf62d9767a0}</x14:id>
        </ext>
      </extLst>
    </cfRule>
  </conditionalFormatting>
  <conditionalFormatting sqref="F323:F324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{e0a75668-e28d-496c-99ad-af7e6c73776f}</x14:id>
        </ext>
      </extLst>
    </cfRule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{c54773f5-eb25-4b02-9a7b-9a40ea3c1959}</x14:id>
        </ext>
      </extLst>
    </cfRule>
  </conditionalFormatting>
  <conditionalFormatting sqref="F325:F326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{40428454-848f-4b63-b3cb-ec1f9c317a25}</x14:id>
        </ext>
      </extLst>
    </cfRule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{b34569d6-bff5-4fd0-bb40-9c936afb3137}</x14:id>
        </ext>
      </extLst>
    </cfRule>
  </conditionalFormatting>
  <conditionalFormatting sqref="F327:F328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{8caec88e-baa5-411c-a345-8cd9476ce397}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{fe89095c-f30b-4676-b660-e579ab4aae5a}</x14:id>
        </ext>
      </extLst>
    </cfRule>
  </conditionalFormatting>
  <conditionalFormatting sqref="F329:F330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{251771e3-c088-4131-a006-eedb1ce46f11}</x14:id>
        </ext>
      </extLst>
    </cfRule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{f603a8b2-8e56-4db5-a9f6-a81e37dc29c2}</x14:id>
        </ext>
      </extLst>
    </cfRule>
  </conditionalFormatting>
  <conditionalFormatting sqref="F331:F332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{1a858c79-61a2-4876-b198-dd00ab346257}</x14:id>
        </ext>
      </extLst>
    </cfRule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{30da972b-0d67-499e-8d17-c1d3509e2f75}</x14:id>
        </ext>
      </extLst>
    </cfRule>
  </conditionalFormatting>
  <conditionalFormatting sqref="F333:F334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{030612b0-cbe0-47e4-8206-572ee26f0116}</x14:id>
        </ext>
      </extLst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{fdfc2d16-ffd7-4bd3-b97a-c2ffec7b199c}</x14:id>
        </ext>
      </extLst>
    </cfRule>
  </conditionalFormatting>
  <conditionalFormatting sqref="F335:F336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{5d99aee6-3842-4577-b5db-13a5e3e5a605}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{223873c2-375d-465a-9f06-152d4ccdfaf1}</x14:id>
        </ext>
      </extLst>
    </cfRule>
  </conditionalFormatting>
  <conditionalFormatting sqref="F337:F338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{689c8f50-36dc-46e8-a143-20e6ae8ec034}</x14:id>
        </ext>
      </extLst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{43d66071-86c8-42fb-bb90-85080548ffb3}</x14:id>
        </ext>
      </extLst>
    </cfRule>
  </conditionalFormatting>
  <conditionalFormatting sqref="F339:F340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{5bad424f-d46f-4d18-bb47-cef414ef44cc}</x14:id>
        </ext>
      </extLst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{66612127-3e2c-4aab-a01b-aa467a45fa61}</x14:id>
        </ext>
      </extLst>
    </cfRule>
  </conditionalFormatting>
  <conditionalFormatting sqref="F341:F342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{0257deb3-4502-4712-9e85-8a120c150fa6}</x14:id>
        </ext>
      </extLst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{4344cc5c-340e-4b0f-bd71-89de9c8afd90}</x14:id>
        </ext>
      </extLst>
    </cfRule>
  </conditionalFormatting>
  <conditionalFormatting sqref="F343:F344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{5b22b0fb-9f12-4b57-94db-531fb6a96f15}</x14:id>
        </ext>
      </extLst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{a9065b0b-d187-45c8-842d-a045b8120ef0}</x14:id>
        </ext>
      </extLst>
    </cfRule>
  </conditionalFormatting>
  <conditionalFormatting sqref="F345:F346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{0c2050c2-02c2-4df2-ac52-c1e04ac6a5f4}</x14:id>
        </ext>
      </extLst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{0dafb83f-e9ce-41ce-bab7-244888e1ef1a}</x14:id>
        </ext>
      </extLst>
    </cfRule>
  </conditionalFormatting>
  <conditionalFormatting sqref="F347:F348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{927207aa-06e2-4aec-b516-101396f2f76f}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{b1731a70-f08d-485f-8632-aa58996340bb}</x14:id>
        </ext>
      </extLst>
    </cfRule>
  </conditionalFormatting>
  <conditionalFormatting sqref="F349:F350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{be9cc7c3-05e9-4d78-9e05-178ab18e08c2}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{b8f84624-9ad4-407d-99ef-d5bd3d26f37a}</x14:id>
        </ext>
      </extLst>
    </cfRule>
  </conditionalFormatting>
  <conditionalFormatting sqref="F351:F352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{ea8cb68e-bb0e-404d-8b5c-72c6d44a2f26}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{55b95832-bc6d-46ad-b3c1-f723b02a9d86}</x14:id>
        </ext>
      </extLst>
    </cfRule>
  </conditionalFormatting>
  <conditionalFormatting sqref="F353:F354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{0fc07a8b-15e5-4efa-bd22-6a76217da637}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{57686247-f6d0-454b-9c15-4d8e654fd4bd}</x14:id>
        </ext>
      </extLst>
    </cfRule>
  </conditionalFormatting>
  <conditionalFormatting sqref="F355:F356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{2ecb86a2-2cb9-4e2c-a1b5-71f90fb5245d}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{13c8c659-f204-49d1-bcfe-131435b5ffce}</x14:id>
        </ext>
      </extLst>
    </cfRule>
  </conditionalFormatting>
  <conditionalFormatting sqref="F357:F358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{86d26134-28a7-4788-886e-8f237d922675}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{9250866d-6682-426f-bb2c-b9d921f79bc3}</x14:id>
        </ext>
      </extLst>
    </cfRule>
  </conditionalFormatting>
  <conditionalFormatting sqref="F359:F360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{98b6b8a8-c234-4121-b171-f942e970c824}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{56b93a1c-d28f-4b58-ba15-fde72775d13f}</x14:id>
        </ext>
      </extLst>
    </cfRule>
  </conditionalFormatting>
  <conditionalFormatting sqref="F361:F362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{dd169944-483c-46ee-a367-d0bd5f5c2478}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{6bc0d78d-9f5a-4064-980c-30f3ba2ce92c}</x14:id>
        </ext>
      </extLst>
    </cfRule>
  </conditionalFormatting>
  <conditionalFormatting sqref="F363:F364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{c71b8052-0fdc-4f00-bdff-da322396de1a}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{abc9a5c7-2a4d-449c-bb15-ffe6d4725666}</x14:id>
        </ext>
      </extLst>
    </cfRule>
  </conditionalFormatting>
  <conditionalFormatting sqref="F365:F366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{d7d6d736-9564-4e50-bbca-420443c19c44}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{f975e946-ee20-423f-b2e0-196587a19983}</x14:id>
        </ext>
      </extLst>
    </cfRule>
  </conditionalFormatting>
  <conditionalFormatting sqref="F367:F368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{69b10ca5-1ecf-41a3-8704-144c015d01be}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{39d1bca1-bc4e-4e74-99d7-90de5c21f9b0}</x14:id>
        </ext>
      </extLst>
    </cfRule>
  </conditionalFormatting>
  <conditionalFormatting sqref="F369:F370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{b481a775-1402-4013-9c6c-79a9b72de9d7}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{1bd00239-e8d0-426d-8277-60051ab2b73b}</x14:id>
        </ext>
      </extLst>
    </cfRule>
  </conditionalFormatting>
  <conditionalFormatting sqref="F371:F372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{b3c97d54-1d20-48f1-9e8e-83b954f04995}</x14:id>
        </ext>
      </extLst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{014be553-57ff-4464-bc0c-69e8632847a3}</x14:id>
        </ext>
      </extLst>
    </cfRule>
  </conditionalFormatting>
  <conditionalFormatting sqref="G7:G21">
    <cfRule type="dataBar" priority="6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{d641bad5-ae07-47fc-a007-951237092966}</x14:id>
        </ext>
      </extLst>
    </cfRule>
  </conditionalFormatting>
  <conditionalFormatting sqref="G7:G23">
    <cfRule type="dataBar" priority="5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{3d83b938-572d-4302-8d9e-412ea05c51d1}</x14:id>
        </ext>
      </extLst>
    </cfRule>
  </conditionalFormatting>
  <conditionalFormatting sqref="G35:G41">
    <cfRule type="dataBar" priority="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{acda0f82-accc-417f-ba6a-8a95e4280450}</x14:id>
        </ext>
      </extLst>
    </cfRule>
    <cfRule type="dataBar" priority="3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{b41e27c7-b3db-4c47-81ff-f770a112e97c}</x14:id>
        </ext>
      </extLst>
    </cfRule>
  </conditionalFormatting>
  <conditionalFormatting sqref="G42:G48">
    <cfRule type="dataBar" priority="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{2b891ceb-885f-4e89-815b-8d9551091d5d}</x14:id>
        </ext>
      </extLst>
    </cfRule>
    <cfRule type="dataBar" priority="3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{e6c4baa2-bbde-410e-ad35-052896e37a2d}</x14:id>
        </ext>
      </extLst>
    </cfRule>
  </conditionalFormatting>
  <conditionalFormatting sqref="G49:G55">
    <cfRule type="dataBar" priority="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{c2af7ea9-9d41-4240-8910-46b486271219}</x14:id>
        </ext>
      </extLst>
    </cfRule>
    <cfRule type="dataBar" priority="3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{a27ad2a9-e6df-4223-afa9-e1b95dc3c4da}</x14:id>
        </ext>
      </extLst>
    </cfRule>
  </conditionalFormatting>
  <conditionalFormatting sqref="G56:G62">
    <cfRule type="dataBar" priority="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{a9d31836-c96a-4cd2-be80-35133e7219cf}</x14:id>
        </ext>
      </extLst>
    </cfRule>
    <cfRule type="dataBar" priority="3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{b549aa79-b95f-4e7f-ad19-a031181e5bfd}</x14:id>
        </ext>
      </extLst>
    </cfRule>
  </conditionalFormatting>
  <conditionalFormatting sqref="G63:G69">
    <cfRule type="dataBar" priority="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{b9b44042-e934-4c9c-a77c-26889d105ff6}</x14:id>
        </ext>
      </extLst>
    </cfRule>
    <cfRule type="dataBar" priority="3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{b87d16cb-e45c-4565-b3f4-9f30ea18549d}</x14:id>
        </ext>
      </extLst>
    </cfRule>
  </conditionalFormatting>
  <conditionalFormatting sqref="G70:G76">
    <cfRule type="dataBar" priority="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{8d9d2b97-59b1-4855-9e66-87a916efa7bb}</x14:id>
        </ext>
      </extLst>
    </cfRule>
    <cfRule type="dataBar" priority="3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{1a36245c-e197-46d0-8b72-fb6c64fc8b23}</x14:id>
        </ext>
      </extLst>
    </cfRule>
  </conditionalFormatting>
  <conditionalFormatting sqref="G77:G83">
    <cfRule type="dataBar" priority="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{043edbba-0b44-4ee1-987c-173435f7ed9b}</x14:id>
        </ext>
      </extLst>
    </cfRule>
    <cfRule type="dataBar" priority="3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{6dd9c5ec-cc40-4b3b-a7ec-d663d5157d00}</x14:id>
        </ext>
      </extLst>
    </cfRule>
  </conditionalFormatting>
  <conditionalFormatting sqref="G84:G90">
    <cfRule type="dataBar" priority="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{de3def39-46c4-4509-8f68-22712c9210e5}</x14:id>
        </ext>
      </extLst>
    </cfRule>
    <cfRule type="dataBar" priority="3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{5bae95f1-0cdb-4c6b-a550-61984d3f8f9e}</x14:id>
        </ext>
      </extLst>
    </cfRule>
  </conditionalFormatting>
  <conditionalFormatting sqref="G91:G97">
    <cfRule type="dataBar" priority="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{68142dc1-5d3f-4bfa-84b4-43a756d76d6a}</x14:id>
        </ext>
      </extLst>
    </cfRule>
    <cfRule type="dataBar" priority="3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{3036a3f8-0300-449b-bddd-6c3ead0d28ae}</x14:id>
        </ext>
      </extLst>
    </cfRule>
  </conditionalFormatting>
  <conditionalFormatting sqref="G98:G104">
    <cfRule type="dataBar" priority="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{2e0a07e1-8dff-4dd3-af91-6e272d9926a4}</x14:id>
        </ext>
      </extLst>
    </cfRule>
    <cfRule type="dataBar" priority="3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{b9837be1-6bda-4ecf-8d12-2766fe479baf}</x14:id>
        </ext>
      </extLst>
    </cfRule>
  </conditionalFormatting>
  <conditionalFormatting sqref="G105:G111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{92b9ed7b-30d3-4a2f-88b4-ab8b45e994cc}</x14:id>
        </ext>
      </extLst>
    </cfRule>
    <cfRule type="dataBar" priority="3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{0aa33e2e-848d-4a9e-9c6e-e39106a4b49c}</x14:id>
        </ext>
      </extLst>
    </cfRule>
  </conditionalFormatting>
  <conditionalFormatting sqref="G112:G118">
    <cfRule type="dataBar" priority="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{6b2375d7-769e-40b7-832d-e9ba6c3a35ca}</x14:id>
        </ext>
      </extLst>
    </cfRule>
    <cfRule type="dataBar" priority="3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{da21ef5c-2fd9-4fe5-aa4d-3f4edc62ef38}</x14:id>
        </ext>
      </extLst>
    </cfRule>
  </conditionalFormatting>
  <conditionalFormatting sqref="G119:G125"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{455fe529-a66b-4e22-95ee-a377cf505ec0}</x14:id>
        </ext>
      </extLst>
    </cfRule>
    <cfRule type="dataBar" priority="3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{09859f8b-bd1b-4ba8-8756-465009d5c597}</x14:id>
        </ext>
      </extLst>
    </cfRule>
  </conditionalFormatting>
  <conditionalFormatting sqref="G126:G132">
    <cfRule type="dataBar" priority="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{0d02bab7-fb73-47a4-a45d-501cb00000e1}</x14:id>
        </ext>
      </extLst>
    </cfRule>
    <cfRule type="dataBar" priority="3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{a1f69d7d-2901-4676-86ea-3b7816c10e2a}</x14:id>
        </ext>
      </extLst>
    </cfRule>
  </conditionalFormatting>
  <conditionalFormatting sqref="G133:G139">
    <cfRule type="dataBar" priority="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{ac066451-8696-45aa-870d-d54406ceaf5c}</x14:id>
        </ext>
      </extLst>
    </cfRule>
    <cfRule type="dataBar" priority="3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{e61ea543-b2f2-4cce-9e20-54a793cadab6}</x14:id>
        </ext>
      </extLst>
    </cfRule>
  </conditionalFormatting>
  <conditionalFormatting sqref="G140:G146">
    <cfRule type="dataBar" priority="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{532f0495-6156-4823-a714-b8a033f03415}</x14:id>
        </ext>
      </extLst>
    </cfRule>
    <cfRule type="dataBar" priority="3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{bc9caf50-8aa4-48d2-9b97-6e3884ab3c55}</x14:id>
        </ext>
      </extLst>
    </cfRule>
  </conditionalFormatting>
  <conditionalFormatting sqref="G147:G153">
    <cfRule type="dataBar" priority="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{1b97fb7a-76fb-48f5-bade-202a8550d969}</x14:id>
        </ext>
      </extLst>
    </cfRule>
    <cfRule type="dataBar" priority="3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{10ad6bc4-084c-4216-a17b-38cd51842ed6}</x14:id>
        </ext>
      </extLst>
    </cfRule>
  </conditionalFormatting>
  <conditionalFormatting sqref="G154:G160">
    <cfRule type="dataBar" priority="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{87315589-7180-4b82-847b-ce5e0304459f}</x14:id>
        </ext>
      </extLst>
    </cfRule>
    <cfRule type="dataBar" priority="3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{db059ac0-45d6-4826-ba9a-235f8cbe9ffd}</x14:id>
        </ext>
      </extLst>
    </cfRule>
  </conditionalFormatting>
  <conditionalFormatting sqref="G161:G167">
    <cfRule type="dataBar" priority="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{d50267a8-43fb-4a64-92e0-ec71a1a1e5c0}</x14:id>
        </ext>
      </extLst>
    </cfRule>
    <cfRule type="dataBar" priority="3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{90b5d028-063b-4933-b28a-306088e7fb0b}</x14:id>
        </ext>
      </extLst>
    </cfRule>
  </conditionalFormatting>
  <conditionalFormatting sqref="G168:G174"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{227cf889-cb5e-469e-8a28-03c482820ad1}</x14:id>
        </ext>
      </extLst>
    </cfRule>
    <cfRule type="dataBar" priority="3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{060e2e7f-3f4e-431a-bb72-ef8432ec430e}</x14:id>
        </ext>
      </extLst>
    </cfRule>
  </conditionalFormatting>
  <conditionalFormatting sqref="G175:G181">
    <cfRule type="dataBar" priority="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{62b0f0c8-725e-4a88-91d4-bc093dc4f402}</x14:id>
        </ext>
      </extLst>
    </cfRule>
    <cfRule type="dataBar" priority="3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{187a9799-c81f-4fa4-839a-0c81fd97bbaa}</x14:id>
        </ext>
      </extLst>
    </cfRule>
  </conditionalFormatting>
  <conditionalFormatting sqref="G182:G188">
    <cfRule type="dataBar" priority="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{877048ae-71b2-4e08-aa26-67b337c19100}</x14:id>
        </ext>
      </extLst>
    </cfRule>
    <cfRule type="dataBar" priority="3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{52b2691c-5a5b-44a9-a4a5-fa1bb82f5ff3}</x14:id>
        </ext>
      </extLst>
    </cfRule>
  </conditionalFormatting>
  <conditionalFormatting sqref="G189:G195">
    <cfRule type="dataBar" priority="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{14d6c1c8-84d0-4ba6-9408-5e5eb2a7bdd8}</x14:id>
        </ext>
      </extLst>
    </cfRule>
    <cfRule type="dataBar" priority="3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{b32a1ae5-ffc7-4e87-aa53-63081bd77e31}</x14:id>
        </ext>
      </extLst>
    </cfRule>
  </conditionalFormatting>
  <conditionalFormatting sqref="G196:G202">
    <cfRule type="dataBar" priority="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{742e16c2-6154-4994-9c0d-a2e010378a7a}</x14:id>
        </ext>
      </extLst>
    </cfRule>
    <cfRule type="dataBar" priority="3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{91ada45f-87e7-477d-a9fa-2dd14cc655a1}</x14:id>
        </ext>
      </extLst>
    </cfRule>
  </conditionalFormatting>
  <conditionalFormatting sqref="G203:G209">
    <cfRule type="dataBar" priority="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{d26b1ec9-bf1e-4716-be6a-d1421fb6604f}</x14:id>
        </ext>
      </extLst>
    </cfRule>
    <cfRule type="dataBar" priority="3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{75453142-c1aa-4b80-a83e-b7ae0b1c4d3b}</x14:id>
        </ext>
      </extLst>
    </cfRule>
  </conditionalFormatting>
  <conditionalFormatting sqref="G210:G216">
    <cfRule type="dataBar" priority="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{c3a7d122-3690-40ba-9b25-e56d15ab17ac}</x14:id>
        </ext>
      </extLst>
    </cfRule>
    <cfRule type="dataBar" priority="3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{0e04d815-587b-477f-84ec-ed6f3b95491d}</x14:id>
        </ext>
      </extLst>
    </cfRule>
  </conditionalFormatting>
  <conditionalFormatting sqref="G217:G223">
    <cfRule type="dataBar" priority="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{0023ee6e-559e-43d7-8e69-c858ef6512f3}</x14:id>
        </ext>
      </extLst>
    </cfRule>
    <cfRule type="dataBar" priority="3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{492f1c96-bf2c-4636-88a4-218e58bb6853}</x14:id>
        </ext>
      </extLst>
    </cfRule>
  </conditionalFormatting>
  <conditionalFormatting sqref="G224:G230">
    <cfRule type="dataBar" priority="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{a6d53dc1-9220-46c4-8bd0-accbe40af871}</x14:id>
        </ext>
      </extLst>
    </cfRule>
    <cfRule type="dataBar" priority="3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{21b19d11-bff0-42ba-955c-c1f156d840a1}</x14:id>
        </ext>
      </extLst>
    </cfRule>
  </conditionalFormatting>
  <conditionalFormatting sqref="G231:G237">
    <cfRule type="dataBar" priority="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{b8ee29fe-ddce-4387-8ac5-c8af73f93afe}</x14:id>
        </ext>
      </extLst>
    </cfRule>
    <cfRule type="dataBar" priority="3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{8b9ac9bd-24bf-4645-9d0c-a1ba4419d417}</x14:id>
        </ext>
      </extLst>
    </cfRule>
  </conditionalFormatting>
  <conditionalFormatting sqref="G238:G244">
    <cfRule type="dataBar" priority="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{5aff9651-96ae-43b4-8f2b-8f5b2e6990a1}</x14:id>
        </ext>
      </extLst>
    </cfRule>
    <cfRule type="dataBar" priority="3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{5f07fe62-faaf-48b4-8480-4a976dc73046}</x14:id>
        </ext>
      </extLst>
    </cfRule>
  </conditionalFormatting>
  <conditionalFormatting sqref="G245:G251">
    <cfRule type="dataBar" priority="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{556c86fb-3a8b-46c2-ae2a-a8700938e20f}</x14:id>
        </ext>
      </extLst>
    </cfRule>
    <cfRule type="dataBar" priority="3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{e3c2b10c-b83c-47d8-adfb-59c547235c0d}</x14:id>
        </ext>
      </extLst>
    </cfRule>
  </conditionalFormatting>
  <conditionalFormatting sqref="G252:G258">
    <cfRule type="dataBar" priority="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{24421e3a-063e-44f8-a945-a71b1378e33f}</x14:id>
        </ext>
      </extLst>
    </cfRule>
    <cfRule type="dataBar" priority="3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{e3d83443-45cc-4261-bc71-040f5b998e73}</x14:id>
        </ext>
      </extLst>
    </cfRule>
  </conditionalFormatting>
  <conditionalFormatting sqref="G259:G265">
    <cfRule type="dataBar" priority="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{19a5e732-27fa-45f4-9d02-e1aba5133cb1}</x14:id>
        </ext>
      </extLst>
    </cfRule>
    <cfRule type="dataBar" priority="3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{57b3f3a3-269e-49c8-bee2-159723e0c909}</x14:id>
        </ext>
      </extLst>
    </cfRule>
  </conditionalFormatting>
  <conditionalFormatting sqref="G266:G272">
    <cfRule type="dataBar" priority="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{5e1e87a7-fc5b-4ddc-b2f5-923daf19b2b3}</x14:id>
        </ext>
      </extLst>
    </cfRule>
    <cfRule type="dataBar" priority="3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{f32acf03-0c53-4289-a057-f8d07983911c}</x14:id>
        </ext>
      </extLst>
    </cfRule>
  </conditionalFormatting>
  <conditionalFormatting sqref="G273:G279">
    <cfRule type="dataBar" priority="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{69b11235-6d15-456c-be64-a2efa9abd389}</x14:id>
        </ext>
      </extLst>
    </cfRule>
    <cfRule type="dataBar" priority="3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{28ff119a-f2a0-4478-add1-515dc0ffc358}</x14:id>
        </ext>
      </extLst>
    </cfRule>
  </conditionalFormatting>
  <conditionalFormatting sqref="G280:G286">
    <cfRule type="dataBar" priority="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{0793ab6a-ad4a-477c-bb59-db2deebf4a69}</x14:id>
        </ext>
      </extLst>
    </cfRule>
    <cfRule type="dataBar" priority="3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{a063e2aa-cde4-4444-bc4f-ec85958df6fb}</x14:id>
        </ext>
      </extLst>
    </cfRule>
  </conditionalFormatting>
  <conditionalFormatting sqref="G287:G293">
    <cfRule type="dataBar" priority="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{c50fde02-89ed-443c-a67f-ad769be89b9b}</x14:id>
        </ext>
      </extLst>
    </cfRule>
    <cfRule type="dataBar" priority="3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{6d52617a-ce14-4dda-a14b-7e7ebf7a4dbe}</x14:id>
        </ext>
      </extLst>
    </cfRule>
  </conditionalFormatting>
  <conditionalFormatting sqref="G294:G300">
    <cfRule type="dataBar" priority="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{82b6b14a-0f5e-4d87-8d70-b4de61a0837c}</x14:id>
        </ext>
      </extLst>
    </cfRule>
    <cfRule type="dataBar" priority="3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{a07392d1-ad80-430a-a49b-8a5791468c2f}</x14:id>
        </ext>
      </extLst>
    </cfRule>
  </conditionalFormatting>
  <conditionalFormatting sqref="G301:G306">
    <cfRule type="dataBar" priority="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{7d8ccaa0-943d-46e3-b7e0-bbc3c79bdbf5}</x14:id>
        </ext>
      </extLst>
    </cfRule>
    <cfRule type="dataBar" priority="3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{c6723a74-c303-4b96-8636-572d1163edff}</x14:id>
        </ext>
      </extLst>
    </cfRule>
  </conditionalFormatting>
  <conditionalFormatting sqref="G307:G308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{a4fcdc44-c54b-411b-afd8-a2a621e5c027}</x14:id>
        </ext>
      </extLst>
    </cfRule>
    <cfRule type="dataBar" priority="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{225f9cb4-fc75-49bc-912a-42ba38eea4e2}</x14:id>
        </ext>
      </extLst>
    </cfRule>
  </conditionalFormatting>
  <conditionalFormatting sqref="G309:G310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{3dd373ad-8bdc-4ee2-9066-596e185a09cf}</x14:id>
        </ext>
      </extLst>
    </cfRule>
    <cfRule type="dataBar" priority="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{f0f5378c-da0c-4257-a0e5-e278e6bba38d}</x14:id>
        </ext>
      </extLst>
    </cfRule>
  </conditionalFormatting>
  <conditionalFormatting sqref="G311:G312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{45ef0457-4c92-4f7b-a3ea-5ea75eab9892}</x14:id>
        </ext>
      </extLst>
    </cfRule>
    <cfRule type="dataBar" priority="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{415d4d64-590d-49df-99d2-1683fc8b88d8}</x14:id>
        </ext>
      </extLst>
    </cfRule>
  </conditionalFormatting>
  <conditionalFormatting sqref="G313:G314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{049d687e-1fd2-40b5-b7cf-76437745f869}</x14:id>
        </ext>
      </extLst>
    </cfRule>
    <cfRule type="dataBar" priority="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{f39508a1-4f96-43ee-bc4e-3a0a008cd02b}</x14:id>
        </ext>
      </extLst>
    </cfRule>
  </conditionalFormatting>
  <conditionalFormatting sqref="G315:G316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{f647a6a7-fe84-4d8c-a35d-b64ddc7b1e0c}</x14:id>
        </ext>
      </extLst>
    </cfRule>
    <cfRule type="dataBar" priority="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{063f3d34-bf65-4eda-bdef-bcec3a6a22be}</x14:id>
        </ext>
      </extLst>
    </cfRule>
  </conditionalFormatting>
  <conditionalFormatting sqref="G317:G318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{00283223-9642-4ebc-95b7-c62f182e4fc3}</x14:id>
        </ext>
      </extLst>
    </cfRule>
    <cfRule type="dataBar" priority="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{89d4d0ba-4d28-4791-b320-4646e7663877}</x14:id>
        </ext>
      </extLst>
    </cfRule>
  </conditionalFormatting>
  <conditionalFormatting sqref="G319:G320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{18e052b5-9327-4fbb-9930-7a830912984a}</x14:id>
        </ext>
      </extLst>
    </cfRule>
    <cfRule type="dataBar" priority="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{293f344d-6fdf-48b1-a103-df8f79f34bc8}</x14:id>
        </ext>
      </extLst>
    </cfRule>
  </conditionalFormatting>
  <conditionalFormatting sqref="G321:G322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{f5b68450-9665-480b-b05d-53254a9f6999}</x14:id>
        </ext>
      </extLst>
    </cfRule>
    <cfRule type="dataBar" priority="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{4ba933ee-3538-4277-90b1-3869858ca287}</x14:id>
        </ext>
      </extLst>
    </cfRule>
  </conditionalFormatting>
  <conditionalFormatting sqref="G323:G324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{0b89c630-1bb7-4702-81cf-5338f2424417}</x14:id>
        </ext>
      </extLst>
    </cfRule>
    <cfRule type="dataBar" priority="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{25fbc5d6-403f-4cd8-a2f9-91f72c010d51}</x14:id>
        </ext>
      </extLst>
    </cfRule>
  </conditionalFormatting>
  <conditionalFormatting sqref="G325:G326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{92b79622-3dd0-4f91-8678-04ae8140dd93}</x14:id>
        </ext>
      </extLst>
    </cfRule>
    <cfRule type="dataBar" priority="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{71490677-2e9f-466d-8a2c-2bc462d68070}</x14:id>
        </ext>
      </extLst>
    </cfRule>
  </conditionalFormatting>
  <conditionalFormatting sqref="G327:G328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{73a4717d-0533-4155-916a-f0e26f85249b}</x14:id>
        </ext>
      </extLst>
    </cfRule>
    <cfRule type="dataBar" priority="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{2d1f7936-585f-4814-88a5-cf6e88ac35c6}</x14:id>
        </ext>
      </extLst>
    </cfRule>
  </conditionalFormatting>
  <conditionalFormatting sqref="G329:G330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{86917885-a6bd-4907-a47c-1b973511e15b}</x14:id>
        </ext>
      </extLst>
    </cfRule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{618f20b1-acc3-4f66-8f18-6356492e4f71}</x14:id>
        </ext>
      </extLst>
    </cfRule>
  </conditionalFormatting>
  <conditionalFormatting sqref="G331:G332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{3d03d3e7-b914-4233-9733-4cec8bf8c512}</x14:id>
        </ext>
      </extLst>
    </cfRule>
    <cfRule type="dataBar" priority="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{b94bf78c-a312-4f64-b79b-5535f4bee86a}</x14:id>
        </ext>
      </extLst>
    </cfRule>
  </conditionalFormatting>
  <conditionalFormatting sqref="G333:G334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{4ebe7be1-dd49-44e3-b918-01b0033d91b7}</x14:id>
        </ext>
      </extLst>
    </cfRule>
    <cfRule type="dataBar" priority="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{c41c9ded-8a99-4754-9241-ed3d3e9b1915}</x14:id>
        </ext>
      </extLst>
    </cfRule>
  </conditionalFormatting>
  <conditionalFormatting sqref="G335:G336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{8610089f-7858-4e7f-ae66-329f563f0b95}</x14:id>
        </ext>
      </extLst>
    </cfRule>
    <cfRule type="dataBar" priority="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{ada84ec8-132d-483f-be72-07bc1ba7c2e1}</x14:id>
        </ext>
      </extLst>
    </cfRule>
  </conditionalFormatting>
  <conditionalFormatting sqref="G337:G338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{660cec22-4b65-46d8-9362-f13f73a63d02}</x14:id>
        </ext>
      </extLst>
    </cfRule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{55663289-48c0-49ba-932c-06491085fda0}</x14:id>
        </ext>
      </extLst>
    </cfRule>
  </conditionalFormatting>
  <conditionalFormatting sqref="G339:G340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{a485b3ae-bffb-438d-ab6e-38e9557e5e2c}</x14:id>
        </ext>
      </extLst>
    </cfRule>
    <cfRule type="dataBar" priority="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{7f34e491-6877-4db0-acc7-dab22e76882c}</x14:id>
        </ext>
      </extLst>
    </cfRule>
  </conditionalFormatting>
  <conditionalFormatting sqref="G341:G342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{8b7e9a55-c028-4744-ba6e-71d3d06212a4}</x14:id>
        </ext>
      </extLst>
    </cfRule>
    <cfRule type="dataBar" priority="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{cbe8cc96-23ab-4561-b343-cce518e1d74e}</x14:id>
        </ext>
      </extLst>
    </cfRule>
  </conditionalFormatting>
  <conditionalFormatting sqref="G343:G344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{f0734115-1f39-4bf4-b7f1-410a4531b765}</x14:id>
        </ext>
      </extLst>
    </cfRule>
    <cfRule type="dataBar" priority="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{5225c221-14ad-459e-92f6-087ef78c9b0d}</x14:id>
        </ext>
      </extLst>
    </cfRule>
  </conditionalFormatting>
  <conditionalFormatting sqref="G345:G346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{6d5934eb-07db-4d37-9bca-5fa97c0ae5a0}</x14:id>
        </ext>
      </extLst>
    </cfRule>
    <cfRule type="dataBar" priority="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{ec3b5f80-5bcb-4ed0-8683-6fd2771501f9}</x14:id>
        </ext>
      </extLst>
    </cfRule>
  </conditionalFormatting>
  <conditionalFormatting sqref="G347:G348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{f31f4bb2-563e-4dbe-b049-28c4c504f047}</x14:id>
        </ext>
      </extLst>
    </cfRule>
    <cfRule type="dataBar" priority="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{601708f3-b04d-4831-aff0-3104f2c7906e}</x14:id>
        </ext>
      </extLst>
    </cfRule>
  </conditionalFormatting>
  <conditionalFormatting sqref="G349:G350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{43caf845-c26c-4b5a-ae6c-1661e3a49249}</x14:id>
        </ext>
      </extLst>
    </cfRule>
    <cfRule type="dataBar" priority="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{f5bae0de-6daf-41b3-93bf-3f1764217fe9}</x14:id>
        </ext>
      </extLst>
    </cfRule>
  </conditionalFormatting>
  <conditionalFormatting sqref="G351:G352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{71990fa3-bed1-4698-be95-efc0431375c0}</x14:id>
        </ext>
      </extLst>
    </cfRule>
    <cfRule type="dataBar" priority="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{3b06d1e0-dddc-496d-92b4-450bafbeae2c}</x14:id>
        </ext>
      </extLst>
    </cfRule>
  </conditionalFormatting>
  <conditionalFormatting sqref="G353:G354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{b2d1ce3d-a9f8-4fcc-ac5a-94f4c25d4848}</x14:id>
        </ext>
      </extLst>
    </cfRule>
    <cfRule type="dataBar" priority="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{c977cd4c-3d32-4f16-a21b-c0aa8d8c3f20}</x14:id>
        </ext>
      </extLst>
    </cfRule>
  </conditionalFormatting>
  <conditionalFormatting sqref="G355:G356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{e27c575d-0d52-4fd9-81a6-6b584153a9c2}</x14:id>
        </ext>
      </extLst>
    </cfRule>
    <cfRule type="dataBar" priority="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{fd931adc-1d20-44f5-9b98-25bfe708e275}</x14:id>
        </ext>
      </extLst>
    </cfRule>
  </conditionalFormatting>
  <conditionalFormatting sqref="G357:G358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{78644165-f662-4d33-a629-89e1f5f6f631}</x14:id>
        </ext>
      </extLst>
    </cfRule>
    <cfRule type="dataBar" priority="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{7f05991f-2b5b-4af8-a5dc-2bc17a743c7f}</x14:id>
        </ext>
      </extLst>
    </cfRule>
  </conditionalFormatting>
  <conditionalFormatting sqref="G359:G360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{d5722297-a9d2-4dc9-bf6d-e3e291678cc9}</x14:id>
        </ext>
      </extLst>
    </cfRule>
    <cfRule type="dataBar" priority="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{91e5b409-51be-423e-bdc2-abc5f61b2b69}</x14:id>
        </ext>
      </extLst>
    </cfRule>
  </conditionalFormatting>
  <conditionalFormatting sqref="G361:G362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{fcac6429-a25c-454b-b2f9-335bdc3e8c94}</x14:id>
        </ext>
      </extLst>
    </cfRule>
    <cfRule type="dataBar" priority="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{d8a6ef89-8330-42a1-bd70-514df04e4994}</x14:id>
        </ext>
      </extLst>
    </cfRule>
  </conditionalFormatting>
  <conditionalFormatting sqref="G363:G364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{f0d98f89-0d3e-46ad-bbf7-83e23ab4eef4}</x14:id>
        </ext>
      </extLst>
    </cfRule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{46081612-0645-41c3-af9d-d71b909a6709}</x14:id>
        </ext>
      </extLst>
    </cfRule>
  </conditionalFormatting>
  <conditionalFormatting sqref="G365:G366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{9b4dcc9e-8ff6-4919-b806-106de0d3f18f}</x14:id>
        </ext>
      </extLst>
    </cfRule>
    <cfRule type="dataBar" priority="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{ee10a6d9-ad76-442d-8854-c1f34f10fe68}</x14:id>
        </ext>
      </extLst>
    </cfRule>
  </conditionalFormatting>
  <conditionalFormatting sqref="G367:G368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{bf23d2dd-3292-447b-ae9c-fc0e2d0213a4}</x14:id>
        </ext>
      </extLst>
    </cfRule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{3a854b2e-61d4-4ad2-b4a0-e3b7e4dd0336}</x14:id>
        </ext>
      </extLst>
    </cfRule>
  </conditionalFormatting>
  <conditionalFormatting sqref="G369:G370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{9f4c4b83-8181-4155-bc05-a76e4485a83d}</x14:id>
        </ext>
      </extLst>
    </cfRule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{022afb95-acf1-463d-9fd3-a66cae5d0353}</x14:id>
        </ext>
      </extLst>
    </cfRule>
  </conditionalFormatting>
  <conditionalFormatting sqref="G371:G372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{91a4f381-2157-47e6-8092-5caf7f5e74da}</x14:id>
        </ext>
      </extLst>
    </cfRule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{8293711b-2b86-433b-88d6-77f88101faaf}</x14:id>
        </ext>
      </extLst>
    </cfRule>
  </conditionalFormatting>
  <conditionalFormatting sqref="H7:H21">
    <cfRule type="dataBar" priority="6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{c334f070-7615-4ef6-93c6-64afef52aeb6}</x14:id>
        </ext>
      </extLst>
    </cfRule>
  </conditionalFormatting>
  <conditionalFormatting sqref="H7:H23">
    <cfRule type="dataBar" priority="5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{1d6bf376-5201-4495-9af6-27ff3b649f46}</x14:id>
        </ext>
      </extLst>
    </cfRule>
  </conditionalFormatting>
  <conditionalFormatting sqref="H35:H41">
    <cfRule type="dataBar" priority="4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{62785f25-7fba-4349-b240-54e3ba6fcaed}</x14:id>
        </ext>
      </extLst>
    </cfRule>
  </conditionalFormatting>
  <conditionalFormatting sqref="H42:H48">
    <cfRule type="dataBar" priority="4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{8141b61c-3bfb-4987-88bf-1653cc826ea0}</x14:id>
        </ext>
      </extLst>
    </cfRule>
  </conditionalFormatting>
  <conditionalFormatting sqref="H49:H55">
    <cfRule type="dataBar" priority="4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{89d59e73-f500-43a4-9c60-7a389f8b9563}</x14:id>
        </ext>
      </extLst>
    </cfRule>
  </conditionalFormatting>
  <conditionalFormatting sqref="H56:H62">
    <cfRule type="dataBar" priority="4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{130ee7cf-7bf9-4132-a626-8328f365abe9}</x14:id>
        </ext>
      </extLst>
    </cfRule>
  </conditionalFormatting>
  <conditionalFormatting sqref="H63:H69">
    <cfRule type="dataBar" priority="4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{98a1f0ef-cb53-481b-b557-d380af31f9ba}</x14:id>
        </ext>
      </extLst>
    </cfRule>
  </conditionalFormatting>
  <conditionalFormatting sqref="H70:H76">
    <cfRule type="dataBar" priority="4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{b9c5c466-3365-4512-ad8d-5bdaaa4def37}</x14:id>
        </ext>
      </extLst>
    </cfRule>
  </conditionalFormatting>
  <conditionalFormatting sqref="H77:H83">
    <cfRule type="dataBar" priority="4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{d476c1f3-d763-43f7-a119-6268ab89bc2e}</x14:id>
        </ext>
      </extLst>
    </cfRule>
  </conditionalFormatting>
  <conditionalFormatting sqref="H84:H90">
    <cfRule type="dataBar" priority="4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{f38ab8ba-c0b8-4293-b553-3c2a498b6596}</x14:id>
        </ext>
      </extLst>
    </cfRule>
  </conditionalFormatting>
  <conditionalFormatting sqref="H91:H97">
    <cfRule type="dataBar" priority="4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{b7e38974-c886-4532-ba52-171d29e85ce9}</x14:id>
        </ext>
      </extLst>
    </cfRule>
  </conditionalFormatting>
  <conditionalFormatting sqref="H98:H104">
    <cfRule type="dataBar" priority="4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{98dac509-0c99-4887-9461-2423eb2ba274}</x14:id>
        </ext>
      </extLst>
    </cfRule>
  </conditionalFormatting>
  <conditionalFormatting sqref="H105:H111">
    <cfRule type="dataBar" priority="4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{0dbac44a-965c-43d2-9bd2-12cf785b7f8e}</x14:id>
        </ext>
      </extLst>
    </cfRule>
  </conditionalFormatting>
  <conditionalFormatting sqref="H112:H118">
    <cfRule type="dataBar" priority="4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{9b865f16-e469-4fbf-a4ca-f588aa3ed858}</x14:id>
        </ext>
      </extLst>
    </cfRule>
  </conditionalFormatting>
  <conditionalFormatting sqref="H119:H125">
    <cfRule type="dataBar" priority="4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{0b16d853-fc77-4456-9b11-54b3fccec6b0}</x14:id>
        </ext>
      </extLst>
    </cfRule>
  </conditionalFormatting>
  <conditionalFormatting sqref="H126:H132">
    <cfRule type="dataBar" priority="4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{66d85a2a-90fb-44d1-99d3-0a1f8a03b964}</x14:id>
        </ext>
      </extLst>
    </cfRule>
  </conditionalFormatting>
  <conditionalFormatting sqref="H133:H139">
    <cfRule type="dataBar" priority="4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{21242a13-1383-40e8-894d-8bec1f18d435}</x14:id>
        </ext>
      </extLst>
    </cfRule>
  </conditionalFormatting>
  <conditionalFormatting sqref="H140:H146">
    <cfRule type="dataBar" priority="4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{1c56facf-ba24-4090-9668-2ef55b4c47be}</x14:id>
        </ext>
      </extLst>
    </cfRule>
  </conditionalFormatting>
  <conditionalFormatting sqref="H147:H153">
    <cfRule type="dataBar" priority="4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{45922666-3ef8-4be6-9559-fd4d28153cd5}</x14:id>
        </ext>
      </extLst>
    </cfRule>
  </conditionalFormatting>
  <conditionalFormatting sqref="H154:H160">
    <cfRule type="dataBar" priority="4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{85502a6c-3846-4565-bedf-a665c16b7b6e}</x14:id>
        </ext>
      </extLst>
    </cfRule>
  </conditionalFormatting>
  <conditionalFormatting sqref="H161:H167">
    <cfRule type="dataBar" priority="4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{b0f13158-8a97-4351-bdb5-937c71beed99}</x14:id>
        </ext>
      </extLst>
    </cfRule>
  </conditionalFormatting>
  <conditionalFormatting sqref="H168:H174">
    <cfRule type="dataBar" priority="4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{266c1ae3-c20e-42f0-a13e-8aa1ab6cd249}</x14:id>
        </ext>
      </extLst>
    </cfRule>
  </conditionalFormatting>
  <conditionalFormatting sqref="H175:H181">
    <cfRule type="dataBar" priority="4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{4d10a275-5fef-4381-ba73-032f9c553d98}</x14:id>
        </ext>
      </extLst>
    </cfRule>
  </conditionalFormatting>
  <conditionalFormatting sqref="H182:H188">
    <cfRule type="dataBar" priority="3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{c3ec1dcc-f846-4edb-920b-646a6d44a441}</x14:id>
        </ext>
      </extLst>
    </cfRule>
  </conditionalFormatting>
  <conditionalFormatting sqref="H189:H195">
    <cfRule type="dataBar" priority="3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{c8b59b06-f370-4dde-a577-d5729856292b}</x14:id>
        </ext>
      </extLst>
    </cfRule>
  </conditionalFormatting>
  <conditionalFormatting sqref="H196:H202">
    <cfRule type="dataBar" priority="3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{daa08545-9f35-4b3c-9e78-26948d2cd70e}</x14:id>
        </ext>
      </extLst>
    </cfRule>
  </conditionalFormatting>
  <conditionalFormatting sqref="H203:H209">
    <cfRule type="dataBar" priority="3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{f6b70215-548c-453d-af3a-6649798f53f8}</x14:id>
        </ext>
      </extLst>
    </cfRule>
  </conditionalFormatting>
  <conditionalFormatting sqref="H210:H216">
    <cfRule type="dataBar" priority="3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{85b9330e-ccc4-4060-b29d-fa87515857bc}</x14:id>
        </ext>
      </extLst>
    </cfRule>
  </conditionalFormatting>
  <conditionalFormatting sqref="H217:H223">
    <cfRule type="dataBar" priority="3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{e1a1be73-83ef-421a-91d8-f15ef74f96f1}</x14:id>
        </ext>
      </extLst>
    </cfRule>
  </conditionalFormatting>
  <conditionalFormatting sqref="H224:H230">
    <cfRule type="dataBar" priority="3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{76de1bf9-aa4b-4977-b612-6f5ae43cd57e}</x14:id>
        </ext>
      </extLst>
    </cfRule>
  </conditionalFormatting>
  <conditionalFormatting sqref="H231:H237">
    <cfRule type="dataBar" priority="3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{e1bc83f1-9f59-4085-b529-6b617fcb0246}</x14:id>
        </ext>
      </extLst>
    </cfRule>
  </conditionalFormatting>
  <conditionalFormatting sqref="H238:H244">
    <cfRule type="dataBar" priority="3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{b0330f99-7e83-46d6-8a6c-d21b3f600bc8}</x14:id>
        </ext>
      </extLst>
    </cfRule>
  </conditionalFormatting>
  <conditionalFormatting sqref="H245:H251">
    <cfRule type="dataBar" priority="3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{9dcd4ea5-5bde-4469-a2e0-0a937f46412f}</x14:id>
        </ext>
      </extLst>
    </cfRule>
  </conditionalFormatting>
  <conditionalFormatting sqref="H252:H258">
    <cfRule type="dataBar" priority="3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{074b8f3f-e01c-4295-b962-8d60615d520f}</x14:id>
        </ext>
      </extLst>
    </cfRule>
  </conditionalFormatting>
  <conditionalFormatting sqref="H259:H265">
    <cfRule type="dataBar" priority="3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{964259f3-6fb0-440e-b0ce-bd95b202d2c9}</x14:id>
        </ext>
      </extLst>
    </cfRule>
  </conditionalFormatting>
  <conditionalFormatting sqref="H266:H272">
    <cfRule type="dataBar" priority="3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{fa654305-f5a3-46f3-bd31-f54e8a7893a7}</x14:id>
        </ext>
      </extLst>
    </cfRule>
  </conditionalFormatting>
  <conditionalFormatting sqref="H273:H279">
    <cfRule type="dataBar" priority="3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{120f8851-7a08-4c7d-a595-59b998148c6c}</x14:id>
        </ext>
      </extLst>
    </cfRule>
  </conditionalFormatting>
  <conditionalFormatting sqref="H280:H286">
    <cfRule type="dataBar" priority="3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{eca1b0ee-79be-46a3-bb6b-0edb745f5307}</x14:id>
        </ext>
      </extLst>
    </cfRule>
  </conditionalFormatting>
  <conditionalFormatting sqref="H287:H293">
    <cfRule type="dataBar" priority="3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{52c9c9e5-e452-41d0-ae8c-cde1986bdf78}</x14:id>
        </ext>
      </extLst>
    </cfRule>
  </conditionalFormatting>
  <conditionalFormatting sqref="H294:H300">
    <cfRule type="dataBar" priority="3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{f1c6bc88-4348-4b16-863d-bbd30595b0f8}</x14:id>
        </ext>
      </extLst>
    </cfRule>
  </conditionalFormatting>
  <conditionalFormatting sqref="H301:H306">
    <cfRule type="dataBar" priority="3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{ed988774-b237-4630-982f-c7c12df04f9b}</x14:id>
        </ext>
      </extLst>
    </cfRule>
  </conditionalFormatting>
  <conditionalFormatting sqref="H307:H308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{1844914f-43ab-43ef-a9bc-ebfc71644f41}</x14:id>
        </ext>
      </extLst>
    </cfRule>
  </conditionalFormatting>
  <conditionalFormatting sqref="H309:H310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{1035c93c-4f74-44dd-83e4-2f9f3305cb4e}</x14:id>
        </ext>
      </extLst>
    </cfRule>
  </conditionalFormatting>
  <conditionalFormatting sqref="H311:H312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{aa21a318-68d6-492e-a72f-607a2bbe3321}</x14:id>
        </ext>
      </extLst>
    </cfRule>
  </conditionalFormatting>
  <conditionalFormatting sqref="H313:H314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{0427fae6-c03a-4f77-b1d2-05390b75896d}</x14:id>
        </ext>
      </extLst>
    </cfRule>
  </conditionalFormatting>
  <conditionalFormatting sqref="H315:H316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{3d040635-9267-4081-ab6a-be774f014e39}</x14:id>
        </ext>
      </extLst>
    </cfRule>
  </conditionalFormatting>
  <conditionalFormatting sqref="H317:H318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{7e591b08-b14e-42b2-94da-f3404cb69178}</x14:id>
        </ext>
      </extLst>
    </cfRule>
  </conditionalFormatting>
  <conditionalFormatting sqref="H319:H320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{8133c4d5-84d0-44c7-be94-3523562ff1c4}</x14:id>
        </ext>
      </extLst>
    </cfRule>
  </conditionalFormatting>
  <conditionalFormatting sqref="H321:H322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{514d90bf-38fb-4edd-87a9-d54d54491dec}</x14:id>
        </ext>
      </extLst>
    </cfRule>
  </conditionalFormatting>
  <conditionalFormatting sqref="H323:H324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{18279e38-8682-4c3d-bb23-5b1c8f16611d}</x14:id>
        </ext>
      </extLst>
    </cfRule>
  </conditionalFormatting>
  <conditionalFormatting sqref="H325:H326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{69e0fea9-8c10-4791-ad3f-6549b952816a}</x14:id>
        </ext>
      </extLst>
    </cfRule>
  </conditionalFormatting>
  <conditionalFormatting sqref="H327:H328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{3b1e1b45-89d3-424c-9fca-493b08e88064}</x14:id>
        </ext>
      </extLst>
    </cfRule>
  </conditionalFormatting>
  <conditionalFormatting sqref="H329:H330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{e7ddefdd-6776-4137-87f6-db1794466301}</x14:id>
        </ext>
      </extLst>
    </cfRule>
  </conditionalFormatting>
  <conditionalFormatting sqref="H331:H332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{dd8aaec6-c228-48a7-9dc0-b9976989a9ed}</x14:id>
        </ext>
      </extLst>
    </cfRule>
  </conditionalFormatting>
  <conditionalFormatting sqref="H333:H334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{187aec79-60a3-461b-b5c4-d885ff06f090}</x14:id>
        </ext>
      </extLst>
    </cfRule>
  </conditionalFormatting>
  <conditionalFormatting sqref="H335:H336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{e376d008-2c37-4fb3-a00c-84db48794518}</x14:id>
        </ext>
      </extLst>
    </cfRule>
  </conditionalFormatting>
  <conditionalFormatting sqref="H337:H338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{0315f2d0-d586-450a-a593-c6d1b23284b5}</x14:id>
        </ext>
      </extLst>
    </cfRule>
  </conditionalFormatting>
  <conditionalFormatting sqref="H339:H340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{1956ccbd-d892-4bb2-916b-33402f74b23d}</x14:id>
        </ext>
      </extLst>
    </cfRule>
  </conditionalFormatting>
  <conditionalFormatting sqref="H341:H342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{1d5ffd38-af5b-4713-aba9-3dba2f6389c0}</x14:id>
        </ext>
      </extLst>
    </cfRule>
  </conditionalFormatting>
  <conditionalFormatting sqref="H343:H344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{e16248eb-e984-41d3-99f0-bc307114bf8d}</x14:id>
        </ext>
      </extLst>
    </cfRule>
  </conditionalFormatting>
  <conditionalFormatting sqref="H345:H346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{0691028f-75a7-48fe-a07e-4b7b1f79a639}</x14:id>
        </ext>
      </extLst>
    </cfRule>
  </conditionalFormatting>
  <conditionalFormatting sqref="H347:H348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{b312095a-ec1f-4d36-b43d-635df2a01709}</x14:id>
        </ext>
      </extLst>
    </cfRule>
  </conditionalFormatting>
  <conditionalFormatting sqref="H349:H350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{37c32678-0c7e-48cd-bde1-08f2c7de7910}</x14:id>
        </ext>
      </extLst>
    </cfRule>
  </conditionalFormatting>
  <conditionalFormatting sqref="H351:H352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{68a8c628-b74e-4e88-a20d-c096dc6e7382}</x14:id>
        </ext>
      </extLst>
    </cfRule>
  </conditionalFormatting>
  <conditionalFormatting sqref="H353:H354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{1571bb4f-8115-4e0e-8bc0-d750a075e99d}</x14:id>
        </ext>
      </extLst>
    </cfRule>
  </conditionalFormatting>
  <conditionalFormatting sqref="H355:H356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{c4f6eca9-5e10-4b00-951e-7bffe63ed79d}</x14:id>
        </ext>
      </extLst>
    </cfRule>
  </conditionalFormatting>
  <conditionalFormatting sqref="H357:H358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{3bfb9cf4-9e7d-4880-bb91-c3254e5a91a6}</x14:id>
        </ext>
      </extLst>
    </cfRule>
  </conditionalFormatting>
  <conditionalFormatting sqref="H359:H360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{cb22dfe0-daac-4e30-bfad-272d0edc4083}</x14:id>
        </ext>
      </extLst>
    </cfRule>
  </conditionalFormatting>
  <conditionalFormatting sqref="H361:H362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{5f15ec87-58ca-4546-86fa-0ad4c616fd34}</x14:id>
        </ext>
      </extLst>
    </cfRule>
  </conditionalFormatting>
  <conditionalFormatting sqref="H363:H364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{f7bc501f-505f-414b-9174-0059d7e049b4}</x14:id>
        </ext>
      </extLst>
    </cfRule>
  </conditionalFormatting>
  <conditionalFormatting sqref="H365:H36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{63035a6c-cb84-4ef1-9597-5d452a8711e9}</x14:id>
        </ext>
      </extLst>
    </cfRule>
  </conditionalFormatting>
  <conditionalFormatting sqref="H367:H368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{505a7e0b-8991-427e-b8e6-aa81018e764e}</x14:id>
        </ext>
      </extLst>
    </cfRule>
  </conditionalFormatting>
  <conditionalFormatting sqref="H369:H370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{f53d0dfb-b0f3-4c60-864f-008bbacd0d58}</x14:id>
        </ext>
      </extLst>
    </cfRule>
  </conditionalFormatting>
  <conditionalFormatting sqref="H371:H372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{24a9a9dc-0aeb-420f-96e6-5f953e26bfd9}</x14:id>
        </ext>
      </extLst>
    </cfRule>
  </conditionalFormatting>
  <conditionalFormatting sqref="E24:E34 E7:E22">
    <cfRule type="dataBar" priority="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{88b42187-1faf-4ebc-87f3-50d7a7947839}</x14:id>
        </ext>
      </extLst>
    </cfRule>
  </conditionalFormatting>
  <conditionalFormatting sqref="E24:F34 E7:F22">
    <cfRule type="dataBar" priority="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{1407c877-4f36-44f7-907b-71cd83e6ea75}</x14:id>
        </ext>
      </extLst>
    </cfRule>
  </conditionalFormatting>
  <conditionalFormatting sqref="F24:F34 F7:F22">
    <cfRule type="dataBar" priority="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{c6d2a930-7916-4eaa-94a2-28d3bf589909}</x14:id>
        </ext>
      </extLst>
    </cfRule>
  </conditionalFormatting>
  <conditionalFormatting sqref="G24 G7:G21">
    <cfRule type="dataBar" priority="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{94f3735b-35d2-44de-9958-030dd8b24e61}</x14:id>
        </ext>
      </extLst>
    </cfRule>
  </conditionalFormatting>
  <conditionalFormatting sqref="G24:G34 G7:G22">
    <cfRule type="dataBar" priority="5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{6e3538c9-7c38-41a6-8310-eed334f3893d}</x14:id>
        </ext>
      </extLst>
    </cfRule>
    <cfRule type="dataBar" priority="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{46274e0b-42d6-4835-b309-e58f69c58590}</x14:id>
        </ext>
      </extLst>
    </cfRule>
  </conditionalFormatting>
  <conditionalFormatting sqref="H24 H7:H21">
    <cfRule type="dataBar" priority="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{82128903-4317-4d76-a7a7-41321e032063}</x14:id>
        </ext>
      </extLst>
    </cfRule>
  </conditionalFormatting>
  <conditionalFormatting sqref="H24:H34 H7:H22">
    <cfRule type="dataBar" priority="5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{9d4f8ee0-8dbe-49ae-8a01-db9f5a392e09}</x14:id>
        </ext>
      </extLst>
    </cfRule>
  </conditionalFormatting>
  <conditionalFormatting sqref="E35:F41">
    <cfRule type="dataBar" priority="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{0158acaa-204c-4842-8259-704140e36526}</x14:id>
        </ext>
      </extLst>
    </cfRule>
  </conditionalFormatting>
  <conditionalFormatting sqref="E42:F48">
    <cfRule type="dataBar" priority="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{bc12487e-b106-400b-869c-8450c11fd668}</x14:id>
        </ext>
      </extLst>
    </cfRule>
  </conditionalFormatting>
  <conditionalFormatting sqref="E49:F55">
    <cfRule type="dataBar" priority="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{20f1f107-3077-4ec1-a0ed-5c18e9cdfe24}</x14:id>
        </ext>
      </extLst>
    </cfRule>
  </conditionalFormatting>
  <conditionalFormatting sqref="E56:F62">
    <cfRule type="dataBar" priority="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{fb806b7c-a85e-4d31-a099-52e72b30299d}</x14:id>
        </ext>
      </extLst>
    </cfRule>
  </conditionalFormatting>
  <conditionalFormatting sqref="E63:F69">
    <cfRule type="dataBar" priority="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{c3593853-27be-4550-bfdc-ea00048e14e4}</x14:id>
        </ext>
      </extLst>
    </cfRule>
  </conditionalFormatting>
  <conditionalFormatting sqref="E70:F76">
    <cfRule type="dataBar" priority="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{e159fc67-5378-42d8-bfa2-21a6cd26476a}</x14:id>
        </ext>
      </extLst>
    </cfRule>
  </conditionalFormatting>
  <conditionalFormatting sqref="E77:F83">
    <cfRule type="dataBar" priority="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{b043a75e-1199-491a-bc0f-2e7be3e6ac76}</x14:id>
        </ext>
      </extLst>
    </cfRule>
  </conditionalFormatting>
  <conditionalFormatting sqref="E84:F90">
    <cfRule type="dataBar" priority="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{b3c6242a-09bf-4dc2-9866-ed301fddea23}</x14:id>
        </ext>
      </extLst>
    </cfRule>
  </conditionalFormatting>
  <conditionalFormatting sqref="E91:F97">
    <cfRule type="dataBar" priority="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{4606fde0-d138-4868-bb87-f4bca0bb64f7}</x14:id>
        </ext>
      </extLst>
    </cfRule>
  </conditionalFormatting>
  <conditionalFormatting sqref="E98:F104">
    <cfRule type="dataBar" priority="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{b40ec585-94a7-4f65-8efd-ef8a1d397800}</x14:id>
        </ext>
      </extLst>
    </cfRule>
  </conditionalFormatting>
  <conditionalFormatting sqref="E105:F111">
    <cfRule type="dataBar" priority="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{8e033c75-8a3e-4fbe-83ed-4312f6c45a75}</x14:id>
        </ext>
      </extLst>
    </cfRule>
  </conditionalFormatting>
  <conditionalFormatting sqref="E112:F118">
    <cfRule type="dataBar" priority="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{4f85d6d6-da93-4da1-90f8-43c4508a34eb}</x14:id>
        </ext>
      </extLst>
    </cfRule>
  </conditionalFormatting>
  <conditionalFormatting sqref="E119:F125">
    <cfRule type="dataBar" priority="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{587aa16c-ed69-4443-8d60-6952a7bc6e2c}</x14:id>
        </ext>
      </extLst>
    </cfRule>
  </conditionalFormatting>
  <conditionalFormatting sqref="E126:F132">
    <cfRule type="dataBar" priority="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{20d6be37-005b-44ba-aa26-a2ffad8e3f14}</x14:id>
        </ext>
      </extLst>
    </cfRule>
  </conditionalFormatting>
  <conditionalFormatting sqref="E133:F139">
    <cfRule type="dataBar" priority="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{fb2d0627-31f9-4f37-875f-09a935c2976f}</x14:id>
        </ext>
      </extLst>
    </cfRule>
  </conditionalFormatting>
  <conditionalFormatting sqref="E140:F146">
    <cfRule type="dataBar" priority="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{c785f483-024a-4ea7-a4de-591fcb311758}</x14:id>
        </ext>
      </extLst>
    </cfRule>
  </conditionalFormatting>
  <conditionalFormatting sqref="E147:F153">
    <cfRule type="dataBar" priority="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{b1da9727-4657-49b5-bd9b-23ff992a5814}</x14:id>
        </ext>
      </extLst>
    </cfRule>
  </conditionalFormatting>
  <conditionalFormatting sqref="E154:F160">
    <cfRule type="dataBar" priority="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{7242c56f-a79b-4c91-9492-457d7936b888}</x14:id>
        </ext>
      </extLst>
    </cfRule>
  </conditionalFormatting>
  <conditionalFormatting sqref="E161:F167">
    <cfRule type="dataBar" priority="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{8b532e1a-b899-4fc4-b799-49f09a32b0d4}</x14:id>
        </ext>
      </extLst>
    </cfRule>
  </conditionalFormatting>
  <conditionalFormatting sqref="E168:F174">
    <cfRule type="dataBar" priority="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{75a66bd1-1e98-4a9e-8489-87484b40ed3b}</x14:id>
        </ext>
      </extLst>
    </cfRule>
  </conditionalFormatting>
  <conditionalFormatting sqref="E175:F181">
    <cfRule type="dataBar" priority="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{4eeae5b9-0b39-493a-837c-7a915ba4359b}</x14:id>
        </ext>
      </extLst>
    </cfRule>
  </conditionalFormatting>
  <conditionalFormatting sqref="E182:F188">
    <cfRule type="dataBar" priority="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{678f832c-a90e-40c4-aeb4-452df5e6be31}</x14:id>
        </ext>
      </extLst>
    </cfRule>
  </conditionalFormatting>
  <conditionalFormatting sqref="E189:F195">
    <cfRule type="dataBar" priority="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{555a576d-9fb5-4092-993b-4925d53df014}</x14:id>
        </ext>
      </extLst>
    </cfRule>
  </conditionalFormatting>
  <conditionalFormatting sqref="E196:F202">
    <cfRule type="dataBar" priority="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{ba5dc7bf-1ebf-4b14-acd5-b438b106089c}</x14:id>
        </ext>
      </extLst>
    </cfRule>
  </conditionalFormatting>
  <conditionalFormatting sqref="E203:F209">
    <cfRule type="dataBar" priority="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{07733065-af50-45e3-862a-04fcd427c17b}</x14:id>
        </ext>
      </extLst>
    </cfRule>
  </conditionalFormatting>
  <conditionalFormatting sqref="E210:F216">
    <cfRule type="dataBar" priority="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{8fc95c5e-09ea-45a8-a76e-2113a29aabbf}</x14:id>
        </ext>
      </extLst>
    </cfRule>
  </conditionalFormatting>
  <conditionalFormatting sqref="E217:F223">
    <cfRule type="dataBar" priority="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{f0a14eaf-74b3-47dd-874b-ee17461be748}</x14:id>
        </ext>
      </extLst>
    </cfRule>
  </conditionalFormatting>
  <conditionalFormatting sqref="E224:F230">
    <cfRule type="dataBar" priority="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{25b03fb6-7b88-449c-882c-c42259807c54}</x14:id>
        </ext>
      </extLst>
    </cfRule>
  </conditionalFormatting>
  <conditionalFormatting sqref="E231:F237">
    <cfRule type="dataBar" priority="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{2ba4b230-774e-49e6-a129-e44db2f305a7}</x14:id>
        </ext>
      </extLst>
    </cfRule>
  </conditionalFormatting>
  <conditionalFormatting sqref="E238:F244">
    <cfRule type="dataBar" priority="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{b2ccd113-2392-4678-aa71-707c209566ed}</x14:id>
        </ext>
      </extLst>
    </cfRule>
  </conditionalFormatting>
  <conditionalFormatting sqref="E245:F251">
    <cfRule type="dataBar" priority="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{c7766af4-61e9-441f-a937-cbcde2b20a3f}</x14:id>
        </ext>
      </extLst>
    </cfRule>
  </conditionalFormatting>
  <conditionalFormatting sqref="E252:F258">
    <cfRule type="dataBar" priority="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{f6bdea12-2e67-4366-9c11-c53b8fb49614}</x14:id>
        </ext>
      </extLst>
    </cfRule>
  </conditionalFormatting>
  <conditionalFormatting sqref="E259:F265">
    <cfRule type="dataBar" priority="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{8d811e23-551b-45fe-8c4e-d31eb9e9bd7f}</x14:id>
        </ext>
      </extLst>
    </cfRule>
  </conditionalFormatting>
  <conditionalFormatting sqref="E266:F272">
    <cfRule type="dataBar" priority="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{370a0053-2a47-4202-b1f7-4d5fe7d8030e}</x14:id>
        </ext>
      </extLst>
    </cfRule>
  </conditionalFormatting>
  <conditionalFormatting sqref="E273:F279">
    <cfRule type="dataBar" priority="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{0f677572-4969-4d02-b1f8-43e08129fa59}</x14:id>
        </ext>
      </extLst>
    </cfRule>
  </conditionalFormatting>
  <conditionalFormatting sqref="E280:F286">
    <cfRule type="dataBar" priority="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{404de35f-af73-464a-a8f0-795dc2164f32}</x14:id>
        </ext>
      </extLst>
    </cfRule>
  </conditionalFormatting>
  <conditionalFormatting sqref="E287:F293">
    <cfRule type="dataBar" priority="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{3db2bc38-0daf-4dff-88ff-dcafd888265a}</x14:id>
        </ext>
      </extLst>
    </cfRule>
  </conditionalFormatting>
  <conditionalFormatting sqref="E294:F300">
    <cfRule type="dataBar" priority="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{0df6ff8d-49f2-4e62-861a-a0dbf491f625}</x14:id>
        </ext>
      </extLst>
    </cfRule>
  </conditionalFormatting>
  <conditionalFormatting sqref="E301:F306">
    <cfRule type="dataBar" priority="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{aa71a24a-cad6-427b-9661-0b08570d4d88}</x14:id>
        </ext>
      </extLst>
    </cfRule>
  </conditionalFormatting>
  <conditionalFormatting sqref="E307:F308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{f6bd1904-0912-411a-a62f-ed5cfce1a308}</x14:id>
        </ext>
      </extLst>
    </cfRule>
  </conditionalFormatting>
  <conditionalFormatting sqref="E309:F310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{309e9279-36e1-4421-84c6-facf2f0fa698}</x14:id>
        </ext>
      </extLst>
    </cfRule>
  </conditionalFormatting>
  <conditionalFormatting sqref="E311:F312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{b8498d8c-5f04-4234-8b8c-5b5ae528a750}</x14:id>
        </ext>
      </extLst>
    </cfRule>
  </conditionalFormatting>
  <conditionalFormatting sqref="E313:F314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{b6aed670-f380-4d66-86c2-3dcf9f897baf}</x14:id>
        </ext>
      </extLst>
    </cfRule>
  </conditionalFormatting>
  <conditionalFormatting sqref="E315:F316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{116dd0ba-17bf-4266-8982-00a11e8e96c2}</x14:id>
        </ext>
      </extLst>
    </cfRule>
  </conditionalFormatting>
  <conditionalFormatting sqref="E317:F318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{a9a99c1a-0e9d-4211-ae3d-c353c30c1efa}</x14:id>
        </ext>
      </extLst>
    </cfRule>
  </conditionalFormatting>
  <conditionalFormatting sqref="E319:F320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{76647d62-e7dc-4ab5-bce3-bed13b7a5ff0}</x14:id>
        </ext>
      </extLst>
    </cfRule>
  </conditionalFormatting>
  <conditionalFormatting sqref="E321:F322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{195ebd5d-4f36-4574-999a-9b99a34e8084}</x14:id>
        </ext>
      </extLst>
    </cfRule>
  </conditionalFormatting>
  <conditionalFormatting sqref="E323:F324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{4f35f775-311c-4807-bb6b-dd6f2137308b}</x14:id>
        </ext>
      </extLst>
    </cfRule>
  </conditionalFormatting>
  <conditionalFormatting sqref="E325:F326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{6cf7fdd1-e397-41ef-b227-8471b59613c8}</x14:id>
        </ext>
      </extLst>
    </cfRule>
  </conditionalFormatting>
  <conditionalFormatting sqref="E327:F328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{2afb9597-2934-471a-9163-a4827a9c2fbb}</x14:id>
        </ext>
      </extLst>
    </cfRule>
  </conditionalFormatting>
  <conditionalFormatting sqref="E329:F330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{96a8e0ab-f04e-4d00-890a-cac25e738260}</x14:id>
        </ext>
      </extLst>
    </cfRule>
  </conditionalFormatting>
  <conditionalFormatting sqref="E331:F332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{1d49d445-983b-45e2-9838-f96ce7fec2bf}</x14:id>
        </ext>
      </extLst>
    </cfRule>
  </conditionalFormatting>
  <conditionalFormatting sqref="E333:F334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{8b4ab144-43c4-4ec0-bc18-1ea3e471d03e}</x14:id>
        </ext>
      </extLst>
    </cfRule>
  </conditionalFormatting>
  <conditionalFormatting sqref="E335:F336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{dc8c124b-943a-4c7c-b8b4-eed197fb57f8}</x14:id>
        </ext>
      </extLst>
    </cfRule>
  </conditionalFormatting>
  <conditionalFormatting sqref="E337:F338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{0cc53dba-269f-463f-aca4-5fa8891bbf6b}</x14:id>
        </ext>
      </extLst>
    </cfRule>
  </conditionalFormatting>
  <conditionalFormatting sqref="E339:F340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{d6bd9334-4710-4cfc-bfe1-dbf9f2bccca0}</x14:id>
        </ext>
      </extLst>
    </cfRule>
  </conditionalFormatting>
  <conditionalFormatting sqref="E341:F342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{9337e004-f72c-4acc-b942-fc0a34cfad15}</x14:id>
        </ext>
      </extLst>
    </cfRule>
  </conditionalFormatting>
  <conditionalFormatting sqref="E343:F344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{b1acd5f2-ebf6-4263-b89a-f3d80c0c720c}</x14:id>
        </ext>
      </extLst>
    </cfRule>
  </conditionalFormatting>
  <conditionalFormatting sqref="E345:F346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{9ac6fd0f-aea5-465b-ac21-d41e4c92681b}</x14:id>
        </ext>
      </extLst>
    </cfRule>
  </conditionalFormatting>
  <conditionalFormatting sqref="E347:F348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{7076e1e8-9a9f-4f14-9a8e-5736317c4840}</x14:id>
        </ext>
      </extLst>
    </cfRule>
  </conditionalFormatting>
  <conditionalFormatting sqref="E349:F350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{baeef2d9-0b92-4bed-9757-cbc4f18d8a87}</x14:id>
        </ext>
      </extLst>
    </cfRule>
  </conditionalFormatting>
  <conditionalFormatting sqref="E351:F352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{0241f5d1-a3f0-48ea-9701-5b1215b8acd8}</x14:id>
        </ext>
      </extLst>
    </cfRule>
  </conditionalFormatting>
  <conditionalFormatting sqref="E353:F354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{98648842-1132-4382-bfaf-5f645f0f1e6d}</x14:id>
        </ext>
      </extLst>
    </cfRule>
  </conditionalFormatting>
  <conditionalFormatting sqref="E355:F356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{b85b3519-6b1a-4e2a-a0d6-6de1bdfa0f02}</x14:id>
        </ext>
      </extLst>
    </cfRule>
  </conditionalFormatting>
  <conditionalFormatting sqref="E357:F358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{3e1c829a-b098-4713-a0ab-27409761a641}</x14:id>
        </ext>
      </extLst>
    </cfRule>
  </conditionalFormatting>
  <conditionalFormatting sqref="E359:F360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{8fbb4a37-e8cf-41ff-b0ba-5b88a9dd14ea}</x14:id>
        </ext>
      </extLst>
    </cfRule>
  </conditionalFormatting>
  <conditionalFormatting sqref="E361:F362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{fe069934-5921-44b9-a4eb-97dfa57f8a42}</x14:id>
        </ext>
      </extLst>
    </cfRule>
  </conditionalFormatting>
  <conditionalFormatting sqref="E363:F364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{8e35afe4-003b-4169-9849-3000afcf269d}</x14:id>
        </ext>
      </extLst>
    </cfRule>
  </conditionalFormatting>
  <conditionalFormatting sqref="E365:F366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{52b042a1-9045-41ee-aa7d-a76a3c034c77}</x14:id>
        </ext>
      </extLst>
    </cfRule>
  </conditionalFormatting>
  <conditionalFormatting sqref="E367:F368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{e371e2db-93c9-49f1-914f-82554e42f3db}</x14:id>
        </ext>
      </extLst>
    </cfRule>
  </conditionalFormatting>
  <conditionalFormatting sqref="E369:F370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{4bc578b3-c42e-4e08-9bd1-0449271973d0}</x14:id>
        </ext>
      </extLst>
    </cfRule>
  </conditionalFormatting>
  <conditionalFormatting sqref="E371:F372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{7b1c17b2-5fa8-4439-8ec9-ba5c6862425c}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37bb5b-870f-48f4-87ad-9f296318bb7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E22</xm:sqref>
        </x14:conditionalFormatting>
        <x14:conditionalFormatting xmlns:xm="http://schemas.microsoft.com/office/excel/2006/main">
          <x14:cfRule type="dataBar" id="{9d04b3c5-d3b3-4668-9402-af01e645c05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F22</xm:sqref>
        </x14:conditionalFormatting>
        <x14:conditionalFormatting xmlns:xm="http://schemas.microsoft.com/office/excel/2006/main">
          <x14:cfRule type="dataBar" id="{16bbf6c9-c4cf-4b53-ab5d-60c53ef059b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ebede13-e421-4ac9-ba89-0a7900d2247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G22</xm:sqref>
        </x14:conditionalFormatting>
        <x14:conditionalFormatting xmlns:xm="http://schemas.microsoft.com/office/excel/2006/main">
          <x14:cfRule type="dataBar" id="{b0f0d939-3796-4c41-8ac7-156ab390781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d73ffcb-1758-45fa-9717-6961e1613c8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H22</xm:sqref>
        </x14:conditionalFormatting>
        <x14:conditionalFormatting xmlns:xm="http://schemas.microsoft.com/office/excel/2006/main">
          <x14:cfRule type="dataBar" id="{331522cc-3798-4c83-93ad-017cf7bd4ae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291ebe5-c450-4131-b36e-6ecab936c74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E23</xm:sqref>
        </x14:conditionalFormatting>
        <x14:conditionalFormatting xmlns:xm="http://schemas.microsoft.com/office/excel/2006/main">
          <x14:cfRule type="dataBar" id="{60f32796-a96c-4022-b8c4-bf8cebef6d8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E23:F23</xm:sqref>
        </x14:conditionalFormatting>
        <x14:conditionalFormatting xmlns:xm="http://schemas.microsoft.com/office/excel/2006/main">
          <x14:cfRule type="dataBar" id="{0c049404-8f8c-42f5-9547-c93feb7bb54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ad5c2fa-76fd-41e3-b2ce-732122f662b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F23</xm:sqref>
        </x14:conditionalFormatting>
        <x14:conditionalFormatting xmlns:xm="http://schemas.microsoft.com/office/excel/2006/main">
          <x14:cfRule type="dataBar" id="{036e406c-9edc-4ea3-ad6a-0230600c333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d98a77d-fcd3-4d64-81a3-4971923dbfa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7d0edce-f231-4e1b-b335-1b27817217f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ec60299-d004-4902-bbe0-30697a661cc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G23</xm:sqref>
        </x14:conditionalFormatting>
        <x14:conditionalFormatting xmlns:xm="http://schemas.microsoft.com/office/excel/2006/main">
          <x14:cfRule type="dataBar" id="{f98f7d91-721b-4fff-9166-fb1cf5ef937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c9ec4e0-507a-40cd-b762-86ffdbbdc9a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f44d41b-66e6-44b4-bad7-f12a4dc82a7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H23</xm:sqref>
        </x14:conditionalFormatting>
        <x14:conditionalFormatting xmlns:xm="http://schemas.microsoft.com/office/excel/2006/main">
          <x14:cfRule type="dataBar" id="{054dd7a7-41e3-4057-928b-062657307da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E7:E21</xm:sqref>
        </x14:conditionalFormatting>
        <x14:conditionalFormatting xmlns:xm="http://schemas.microsoft.com/office/excel/2006/main">
          <x14:cfRule type="dataBar" id="{2b06d514-1013-486d-950b-f5d6247888c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E7:E34</xm:sqref>
        </x14:conditionalFormatting>
        <x14:conditionalFormatting xmlns:xm="http://schemas.microsoft.com/office/excel/2006/main">
          <x14:cfRule type="dataBar" id="{d15c5bc0-d1a2-46c9-a0e6-5d24474a373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8b88e0e-5a15-434f-8feb-9d57359d017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E35:E41</xm:sqref>
        </x14:conditionalFormatting>
        <x14:conditionalFormatting xmlns:xm="http://schemas.microsoft.com/office/excel/2006/main">
          <x14:cfRule type="dataBar" id="{3aba0634-5c49-4fa6-88b4-fcb2d80ae7a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1b89593-11b4-412c-8767-febcc32209b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E42:E48</xm:sqref>
        </x14:conditionalFormatting>
        <x14:conditionalFormatting xmlns:xm="http://schemas.microsoft.com/office/excel/2006/main">
          <x14:cfRule type="dataBar" id="{db4d000e-7187-468d-b64f-5e77ef0dc6d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697703a-6890-4698-a9ef-56265ac625c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E49:E55</xm:sqref>
        </x14:conditionalFormatting>
        <x14:conditionalFormatting xmlns:xm="http://schemas.microsoft.com/office/excel/2006/main">
          <x14:cfRule type="dataBar" id="{c9e4b7d9-1495-4f37-b6ce-f81d6bff4c1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8cff282-6f5a-4767-aa57-46e53d1ebba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E56:E62</xm:sqref>
        </x14:conditionalFormatting>
        <x14:conditionalFormatting xmlns:xm="http://schemas.microsoft.com/office/excel/2006/main">
          <x14:cfRule type="dataBar" id="{52668982-2397-489f-bb68-52c8791c47e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6855621-adcb-4da3-a158-1850d8c109a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E63:E69</xm:sqref>
        </x14:conditionalFormatting>
        <x14:conditionalFormatting xmlns:xm="http://schemas.microsoft.com/office/excel/2006/main">
          <x14:cfRule type="dataBar" id="{d22264e2-d80f-46a8-b5fc-7bfb5adeb05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cb28b75-fac3-49e6-9837-2b6be270889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E70:E76</xm:sqref>
        </x14:conditionalFormatting>
        <x14:conditionalFormatting xmlns:xm="http://schemas.microsoft.com/office/excel/2006/main">
          <x14:cfRule type="dataBar" id="{18bc60a6-5118-48b4-b216-7281ecff410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f2b6867-cee0-492f-84ab-a29cebccb6b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E77:E83</xm:sqref>
        </x14:conditionalFormatting>
        <x14:conditionalFormatting xmlns:xm="http://schemas.microsoft.com/office/excel/2006/main">
          <x14:cfRule type="dataBar" id="{78b15ecb-19fb-4447-8375-229b479748a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9e005e2-be05-473d-8dff-3717864c191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E84:E90</xm:sqref>
        </x14:conditionalFormatting>
        <x14:conditionalFormatting xmlns:xm="http://schemas.microsoft.com/office/excel/2006/main">
          <x14:cfRule type="dataBar" id="{8ebe7b3a-6b5a-4b23-895c-8d0c83a216a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44717f3-bbe8-4146-85b4-e245daddfda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E91:E97</xm:sqref>
        </x14:conditionalFormatting>
        <x14:conditionalFormatting xmlns:xm="http://schemas.microsoft.com/office/excel/2006/main">
          <x14:cfRule type="dataBar" id="{8958ba1a-863b-48bb-9897-7f594c59b7c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b751bc3-2e1e-4a0a-97c3-7aa48d24fb3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E98:E104</xm:sqref>
        </x14:conditionalFormatting>
        <x14:conditionalFormatting xmlns:xm="http://schemas.microsoft.com/office/excel/2006/main">
          <x14:cfRule type="dataBar" id="{036c1415-fd26-4335-b0db-8ff46b1a3b0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b48963f-6076-4895-b606-4bace6c0d66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E105:E111</xm:sqref>
        </x14:conditionalFormatting>
        <x14:conditionalFormatting xmlns:xm="http://schemas.microsoft.com/office/excel/2006/main">
          <x14:cfRule type="dataBar" id="{e7000041-c5ee-40a1-8e5a-9752c15c0c8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1358eb7-41ef-4f2d-869f-9f4de98e045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E112:E118</xm:sqref>
        </x14:conditionalFormatting>
        <x14:conditionalFormatting xmlns:xm="http://schemas.microsoft.com/office/excel/2006/main">
          <x14:cfRule type="dataBar" id="{4b369cbe-7c30-4da6-b81d-5cbd92994d4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1a403c7-7f93-4d5b-8be9-ab924870028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E119:E125</xm:sqref>
        </x14:conditionalFormatting>
        <x14:conditionalFormatting xmlns:xm="http://schemas.microsoft.com/office/excel/2006/main">
          <x14:cfRule type="dataBar" id="{09ab9ad0-6bcc-487b-85ab-8a91cf633e3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76ab2ae-488f-48c9-a651-3f3ce11d5e9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E126:E132</xm:sqref>
        </x14:conditionalFormatting>
        <x14:conditionalFormatting xmlns:xm="http://schemas.microsoft.com/office/excel/2006/main">
          <x14:cfRule type="dataBar" id="{3f64f4d7-3473-4813-b49b-c02fa86a120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7839e69-d3e6-4790-b542-e7c45cdb11a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E133:E139</xm:sqref>
        </x14:conditionalFormatting>
        <x14:conditionalFormatting xmlns:xm="http://schemas.microsoft.com/office/excel/2006/main">
          <x14:cfRule type="dataBar" id="{7d000e9d-f941-4da0-9272-4df7dd88ed2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383ea52-a1cc-4c9d-9650-5722a284f38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E140:E146</xm:sqref>
        </x14:conditionalFormatting>
        <x14:conditionalFormatting xmlns:xm="http://schemas.microsoft.com/office/excel/2006/main">
          <x14:cfRule type="dataBar" id="{ab8751a0-7312-45bb-8576-7fb19c3ebc6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92b410b-bb55-467d-9b63-2371d409c99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E147:E153</xm:sqref>
        </x14:conditionalFormatting>
        <x14:conditionalFormatting xmlns:xm="http://schemas.microsoft.com/office/excel/2006/main">
          <x14:cfRule type="dataBar" id="{2cd251c8-b376-4923-9654-e1b518d5502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c04c9eb-da60-4fc8-8717-c1fe04cb27a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E154:E160</xm:sqref>
        </x14:conditionalFormatting>
        <x14:conditionalFormatting xmlns:xm="http://schemas.microsoft.com/office/excel/2006/main">
          <x14:cfRule type="dataBar" id="{3b0aff35-30a6-43ce-8d49-39e2362a396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4b424d4-9035-4159-a61f-bfb84107ffa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E161:E167</xm:sqref>
        </x14:conditionalFormatting>
        <x14:conditionalFormatting xmlns:xm="http://schemas.microsoft.com/office/excel/2006/main">
          <x14:cfRule type="dataBar" id="{0f8c05c2-9073-4afa-905c-89077984cad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4eb3045-9b92-45ab-a729-48150e63d3b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E168:E174</xm:sqref>
        </x14:conditionalFormatting>
        <x14:conditionalFormatting xmlns:xm="http://schemas.microsoft.com/office/excel/2006/main">
          <x14:cfRule type="dataBar" id="{8f7fd0ba-98eb-47b6-b9c2-aca2a891d5e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bf285c1-be76-4ac7-87cc-060b21f6691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E175:E181</xm:sqref>
        </x14:conditionalFormatting>
        <x14:conditionalFormatting xmlns:xm="http://schemas.microsoft.com/office/excel/2006/main">
          <x14:cfRule type="dataBar" id="{37331d8a-a583-4e0e-aad0-b8e746f4c91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ddaf9b7-def3-4c3c-a84d-5774a057f07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E182:E188</xm:sqref>
        </x14:conditionalFormatting>
        <x14:conditionalFormatting xmlns:xm="http://schemas.microsoft.com/office/excel/2006/main">
          <x14:cfRule type="dataBar" id="{1a56b723-2847-4e78-b204-4a89cc02212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c6ec62e-b503-4bf3-b927-f8bc4d819b2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E189:E195</xm:sqref>
        </x14:conditionalFormatting>
        <x14:conditionalFormatting xmlns:xm="http://schemas.microsoft.com/office/excel/2006/main">
          <x14:cfRule type="dataBar" id="{a3cd94f4-fc35-41cc-9074-ef65c33d413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06fd59d-8f82-4a2a-af3d-0af3a4c0b07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E196:E202</xm:sqref>
        </x14:conditionalFormatting>
        <x14:conditionalFormatting xmlns:xm="http://schemas.microsoft.com/office/excel/2006/main">
          <x14:cfRule type="dataBar" id="{d3ee789e-5759-470a-ac77-27e71eb8db7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269b82d-c6a3-4ba0-a417-5340db7c0f0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E203:E209</xm:sqref>
        </x14:conditionalFormatting>
        <x14:conditionalFormatting xmlns:xm="http://schemas.microsoft.com/office/excel/2006/main">
          <x14:cfRule type="dataBar" id="{f98730fb-beb6-41c6-b770-7b92c9b84d5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6dfba8e-3cec-4e23-8882-2b71cf37930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E210:E216</xm:sqref>
        </x14:conditionalFormatting>
        <x14:conditionalFormatting xmlns:xm="http://schemas.microsoft.com/office/excel/2006/main">
          <x14:cfRule type="dataBar" id="{2f9e6301-0131-45cc-aa4a-5446ca012a4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7375c0c-136c-4425-b887-8cc820e34fe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E217:E223</xm:sqref>
        </x14:conditionalFormatting>
        <x14:conditionalFormatting xmlns:xm="http://schemas.microsoft.com/office/excel/2006/main">
          <x14:cfRule type="dataBar" id="{36db1554-2751-4985-b143-1ae69eccb51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cff3a95-048d-4b09-bcf5-6130b2f129e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E224:E230</xm:sqref>
        </x14:conditionalFormatting>
        <x14:conditionalFormatting xmlns:xm="http://schemas.microsoft.com/office/excel/2006/main">
          <x14:cfRule type="dataBar" id="{d34d8492-c8c4-4c7a-9adc-2000970334a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dfdb0cb-89bb-47fb-90e1-b188bc1d1f6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E231:E237</xm:sqref>
        </x14:conditionalFormatting>
        <x14:conditionalFormatting xmlns:xm="http://schemas.microsoft.com/office/excel/2006/main">
          <x14:cfRule type="dataBar" id="{9f415b59-a2a7-4be6-9ae8-63fa43c91e7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36fcad4-ccb7-4b9c-b8fa-d924104772a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E238:E244</xm:sqref>
        </x14:conditionalFormatting>
        <x14:conditionalFormatting xmlns:xm="http://schemas.microsoft.com/office/excel/2006/main">
          <x14:cfRule type="dataBar" id="{30793e0e-9a61-4e19-9d6c-70574af7ffe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9725c5c-128d-4eef-8750-1d54c3dd8e5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E245:E251</xm:sqref>
        </x14:conditionalFormatting>
        <x14:conditionalFormatting xmlns:xm="http://schemas.microsoft.com/office/excel/2006/main">
          <x14:cfRule type="dataBar" id="{ef4fcf15-3e07-439c-a76a-7e143c6d0a0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8907aa0-d28d-4b14-8211-cd004dc6112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E252:E258</xm:sqref>
        </x14:conditionalFormatting>
        <x14:conditionalFormatting xmlns:xm="http://schemas.microsoft.com/office/excel/2006/main">
          <x14:cfRule type="dataBar" id="{3e826635-4397-475a-b071-a0888035639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bbbf035-fa79-4120-8c2b-abcf7c060f5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E259:E265</xm:sqref>
        </x14:conditionalFormatting>
        <x14:conditionalFormatting xmlns:xm="http://schemas.microsoft.com/office/excel/2006/main">
          <x14:cfRule type="dataBar" id="{d5670571-dcd6-4e6f-b90c-1ba893363f9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b4b0fa1-297b-4b66-922f-58ef9cf2f02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E266:E272</xm:sqref>
        </x14:conditionalFormatting>
        <x14:conditionalFormatting xmlns:xm="http://schemas.microsoft.com/office/excel/2006/main">
          <x14:cfRule type="dataBar" id="{0fe038df-7ef7-43cb-99cd-7913ceb3cc3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a2a8b91-67ce-4148-b324-088c92df6d8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E273:E279</xm:sqref>
        </x14:conditionalFormatting>
        <x14:conditionalFormatting xmlns:xm="http://schemas.microsoft.com/office/excel/2006/main">
          <x14:cfRule type="dataBar" id="{42fe38f5-3792-463a-b43e-713a3440442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d50ab7c-f378-4c6b-97ab-f1a717e2f4d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E280:E286</xm:sqref>
        </x14:conditionalFormatting>
        <x14:conditionalFormatting xmlns:xm="http://schemas.microsoft.com/office/excel/2006/main">
          <x14:cfRule type="dataBar" id="{9293c04b-21f9-48c6-915e-6a12ff5263d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cfeb44f-565a-43a1-9618-cdfba806927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E287:E293</xm:sqref>
        </x14:conditionalFormatting>
        <x14:conditionalFormatting xmlns:xm="http://schemas.microsoft.com/office/excel/2006/main">
          <x14:cfRule type="dataBar" id="{3fdb467a-a241-4402-a07b-d7ce0782cb8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c037ec5-2f4a-4650-99e7-19701026d6f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E294:E300</xm:sqref>
        </x14:conditionalFormatting>
        <x14:conditionalFormatting xmlns:xm="http://schemas.microsoft.com/office/excel/2006/main">
          <x14:cfRule type="dataBar" id="{6d92598e-211f-4a71-8226-1e13f6aef64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ac4025e-28c5-41c0-b4c3-2b34bb5fdcd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E301:E306</xm:sqref>
        </x14:conditionalFormatting>
        <x14:conditionalFormatting xmlns:xm="http://schemas.microsoft.com/office/excel/2006/main">
          <x14:cfRule type="dataBar" id="{c457943f-1092-4ad0-87f8-47ecf9029e3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4bf50a2-3d76-434f-85c4-c31f9c3ef05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E307:E308</xm:sqref>
        </x14:conditionalFormatting>
        <x14:conditionalFormatting xmlns:xm="http://schemas.microsoft.com/office/excel/2006/main">
          <x14:cfRule type="dataBar" id="{43497c3f-e445-4818-845b-415fcc5df54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be468ff-d55d-4e3a-9a08-ea9c5343680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E309:E310</xm:sqref>
        </x14:conditionalFormatting>
        <x14:conditionalFormatting xmlns:xm="http://schemas.microsoft.com/office/excel/2006/main">
          <x14:cfRule type="dataBar" id="{dd4e8a0d-f760-4862-b9ad-649ad448599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e5e5620-caab-424f-a633-3e594931607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E311:E312</xm:sqref>
        </x14:conditionalFormatting>
        <x14:conditionalFormatting xmlns:xm="http://schemas.microsoft.com/office/excel/2006/main">
          <x14:cfRule type="dataBar" id="{67b53c88-ad6d-4bee-9044-e9e6034e836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1b7efaf-304b-41db-ac1c-24548535f4e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E313:E314</xm:sqref>
        </x14:conditionalFormatting>
        <x14:conditionalFormatting xmlns:xm="http://schemas.microsoft.com/office/excel/2006/main">
          <x14:cfRule type="dataBar" id="{04db1c16-6091-4f76-bf20-0acd6a53f9e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bce0e30-713e-41b9-928a-92a532efad9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E315:E316</xm:sqref>
        </x14:conditionalFormatting>
        <x14:conditionalFormatting xmlns:xm="http://schemas.microsoft.com/office/excel/2006/main">
          <x14:cfRule type="dataBar" id="{f376edc4-03fa-481e-8475-6289010bf07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7a9a15f-a46c-4c55-8e47-30a79096e5b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E317:E318</xm:sqref>
        </x14:conditionalFormatting>
        <x14:conditionalFormatting xmlns:xm="http://schemas.microsoft.com/office/excel/2006/main">
          <x14:cfRule type="dataBar" id="{f5e4348b-5cb9-4e56-99f8-1b95c6174c2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3747f50-5dbd-4e8d-b554-6ff3986f723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E319:E320</xm:sqref>
        </x14:conditionalFormatting>
        <x14:conditionalFormatting xmlns:xm="http://schemas.microsoft.com/office/excel/2006/main">
          <x14:cfRule type="dataBar" id="{3460abf3-d6dd-47a1-80bf-555259177e7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62428e9-dd32-4a50-aa0e-70021dc2910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E321:E322</xm:sqref>
        </x14:conditionalFormatting>
        <x14:conditionalFormatting xmlns:xm="http://schemas.microsoft.com/office/excel/2006/main">
          <x14:cfRule type="dataBar" id="{17b75e5e-47d8-42c3-b785-6698345ca7e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92c142d-b371-4253-ba99-303100fffcf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E323:E324</xm:sqref>
        </x14:conditionalFormatting>
        <x14:conditionalFormatting xmlns:xm="http://schemas.microsoft.com/office/excel/2006/main">
          <x14:cfRule type="dataBar" id="{08dfd9a5-e50e-42b0-b51b-0cf4c297e59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4775d64-67b3-4462-9f45-df27adc8453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E325:E326</xm:sqref>
        </x14:conditionalFormatting>
        <x14:conditionalFormatting xmlns:xm="http://schemas.microsoft.com/office/excel/2006/main">
          <x14:cfRule type="dataBar" id="{29f1474e-199f-4221-92a1-89db3723351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22acb1b-32ba-49c9-a974-c2ec9aca10e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E327:E328</xm:sqref>
        </x14:conditionalFormatting>
        <x14:conditionalFormatting xmlns:xm="http://schemas.microsoft.com/office/excel/2006/main">
          <x14:cfRule type="dataBar" id="{ba0d7480-34f9-4c37-8d73-8c936cf3722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f45d7c7-d798-422c-9fe0-9a150c6009d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E329:E330</xm:sqref>
        </x14:conditionalFormatting>
        <x14:conditionalFormatting xmlns:xm="http://schemas.microsoft.com/office/excel/2006/main">
          <x14:cfRule type="dataBar" id="{56901947-fcaf-4972-8474-dad63707c12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b5bec61-3c58-4c0d-8744-19c66802829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E331:E332</xm:sqref>
        </x14:conditionalFormatting>
        <x14:conditionalFormatting xmlns:xm="http://schemas.microsoft.com/office/excel/2006/main">
          <x14:cfRule type="dataBar" id="{19cd358f-bc10-4b1d-a234-3870a304578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c9e9db0-44cf-4600-9b8b-5c611ed1a73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E333:E334</xm:sqref>
        </x14:conditionalFormatting>
        <x14:conditionalFormatting xmlns:xm="http://schemas.microsoft.com/office/excel/2006/main">
          <x14:cfRule type="dataBar" id="{78ed0c04-e1e6-4057-be7d-382c9624e9b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96222eb-ec72-4f38-8dc0-3e8b0d23848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E335:E336</xm:sqref>
        </x14:conditionalFormatting>
        <x14:conditionalFormatting xmlns:xm="http://schemas.microsoft.com/office/excel/2006/main">
          <x14:cfRule type="dataBar" id="{50ca1196-8372-4825-8fd7-98812eb2872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54b1eff-8953-4f2e-b547-b2da3b38bd3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E337:E338</xm:sqref>
        </x14:conditionalFormatting>
        <x14:conditionalFormatting xmlns:xm="http://schemas.microsoft.com/office/excel/2006/main">
          <x14:cfRule type="dataBar" id="{a6e8afd4-a3b2-4848-bae7-b786b57bd72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32d49d4-5c92-4bd5-b3f9-47cfbc549f0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E339:E340</xm:sqref>
        </x14:conditionalFormatting>
        <x14:conditionalFormatting xmlns:xm="http://schemas.microsoft.com/office/excel/2006/main">
          <x14:cfRule type="dataBar" id="{2a3ed471-a327-42a8-85ea-7bbe5f0dca9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0a2d4fa-190a-4753-af6d-16b2376116f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E341:E342</xm:sqref>
        </x14:conditionalFormatting>
        <x14:conditionalFormatting xmlns:xm="http://schemas.microsoft.com/office/excel/2006/main">
          <x14:cfRule type="dataBar" id="{3e50e0c2-3b53-410d-9841-9b290de562c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15390ca-0644-4f3e-8b69-828a773d80c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E343:E344</xm:sqref>
        </x14:conditionalFormatting>
        <x14:conditionalFormatting xmlns:xm="http://schemas.microsoft.com/office/excel/2006/main">
          <x14:cfRule type="dataBar" id="{e524933f-338b-45d8-bc7b-61e2f2a9892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a350d16-48ba-491b-9189-c636f7c7ed4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E345:E346</xm:sqref>
        </x14:conditionalFormatting>
        <x14:conditionalFormatting xmlns:xm="http://schemas.microsoft.com/office/excel/2006/main">
          <x14:cfRule type="dataBar" id="{600a5b2d-a815-4c70-b784-010248c8726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a1ba39f-f684-4aa0-baa2-37e669c9821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E347:E348</xm:sqref>
        </x14:conditionalFormatting>
        <x14:conditionalFormatting xmlns:xm="http://schemas.microsoft.com/office/excel/2006/main">
          <x14:cfRule type="dataBar" id="{a88252ab-ea4e-47a9-a3ee-e2662262cc9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1a77978-7855-4826-84e1-dabffaee3f0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E349:E350</xm:sqref>
        </x14:conditionalFormatting>
        <x14:conditionalFormatting xmlns:xm="http://schemas.microsoft.com/office/excel/2006/main">
          <x14:cfRule type="dataBar" id="{c2bb28b1-a8ca-4079-aa9b-cf437172e1e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734c63b-7805-4428-a5ff-fc7defee8e2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E351:E352</xm:sqref>
        </x14:conditionalFormatting>
        <x14:conditionalFormatting xmlns:xm="http://schemas.microsoft.com/office/excel/2006/main">
          <x14:cfRule type="dataBar" id="{ab55e626-9adf-467f-8441-79f0e900c2d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a4b3f67-6f60-4e84-adec-58e482e9db5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E353:E354</xm:sqref>
        </x14:conditionalFormatting>
        <x14:conditionalFormatting xmlns:xm="http://schemas.microsoft.com/office/excel/2006/main">
          <x14:cfRule type="dataBar" id="{506fee7b-2d3a-469e-9d27-99723abdf7d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69a995d-e41b-407a-93e6-dadb3c4d338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E355:E356</xm:sqref>
        </x14:conditionalFormatting>
        <x14:conditionalFormatting xmlns:xm="http://schemas.microsoft.com/office/excel/2006/main">
          <x14:cfRule type="dataBar" id="{382ee68f-05af-4894-89bb-68f9af64e92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3b94a3c-c8ed-4c39-9fa6-98398ced5c8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E357:E358</xm:sqref>
        </x14:conditionalFormatting>
        <x14:conditionalFormatting xmlns:xm="http://schemas.microsoft.com/office/excel/2006/main">
          <x14:cfRule type="dataBar" id="{eafbfd9d-a614-4e84-b6e7-ce5238ae91c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73bf70f-7d28-4744-9048-5579e5ac14b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E359:E360</xm:sqref>
        </x14:conditionalFormatting>
        <x14:conditionalFormatting xmlns:xm="http://schemas.microsoft.com/office/excel/2006/main">
          <x14:cfRule type="dataBar" id="{3d5d87ff-1628-4165-afb3-58c730a4046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adea401-e3bc-4643-98bf-896826e6c93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E361:E362</xm:sqref>
        </x14:conditionalFormatting>
        <x14:conditionalFormatting xmlns:xm="http://schemas.microsoft.com/office/excel/2006/main">
          <x14:cfRule type="dataBar" id="{d27b75bd-fc46-4970-b807-a00478aaa2d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4ebf8ec-6d96-46f3-a223-ea8abb10501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E363:E364</xm:sqref>
        </x14:conditionalFormatting>
        <x14:conditionalFormatting xmlns:xm="http://schemas.microsoft.com/office/excel/2006/main">
          <x14:cfRule type="dataBar" id="{2c00dce2-85f6-4114-852d-5fb54008d5e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559b126-4f03-45d8-9b7a-10d2ecac3b6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E365:E366</xm:sqref>
        </x14:conditionalFormatting>
        <x14:conditionalFormatting xmlns:xm="http://schemas.microsoft.com/office/excel/2006/main">
          <x14:cfRule type="dataBar" id="{e4f0080b-c8f7-4c29-82d6-5030c36dc88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f93144c-c5b9-40c3-884b-f0b344ad6be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E367:E368</xm:sqref>
        </x14:conditionalFormatting>
        <x14:conditionalFormatting xmlns:xm="http://schemas.microsoft.com/office/excel/2006/main">
          <x14:cfRule type="dataBar" id="{4deb4c34-a7bb-43f8-b7aa-abdf97fbe23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763d2d0-0a69-4b97-bc02-1b6462d844e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E369:E370</xm:sqref>
        </x14:conditionalFormatting>
        <x14:conditionalFormatting xmlns:xm="http://schemas.microsoft.com/office/excel/2006/main">
          <x14:cfRule type="dataBar" id="{bb8d5627-53c2-4e55-a76d-aad78bbb905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e0b21c0-4820-4635-b60b-853a350dee5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E371:E372</xm:sqref>
        </x14:conditionalFormatting>
        <x14:conditionalFormatting xmlns:xm="http://schemas.microsoft.com/office/excel/2006/main">
          <x14:cfRule type="dataBar" id="{0eb13c4b-ca53-4149-8a43-bac76d6cf80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F7:F21</xm:sqref>
        </x14:conditionalFormatting>
        <x14:conditionalFormatting xmlns:xm="http://schemas.microsoft.com/office/excel/2006/main">
          <x14:cfRule type="dataBar" id="{c506bc6e-db61-475d-bb89-a78758cef10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F7:F34</xm:sqref>
        </x14:conditionalFormatting>
        <x14:conditionalFormatting xmlns:xm="http://schemas.microsoft.com/office/excel/2006/main">
          <x14:cfRule type="dataBar" id="{2ead0818-6944-4def-a4f7-b0eab120942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bfa7b85-5044-4885-81c4-9b8154c2f3d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F35:F41</xm:sqref>
        </x14:conditionalFormatting>
        <x14:conditionalFormatting xmlns:xm="http://schemas.microsoft.com/office/excel/2006/main">
          <x14:cfRule type="dataBar" id="{ee67a64f-cece-4e5b-a785-425234774d9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2a7e175-972a-4bf0-88de-42f9bb0a211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F42:F48</xm:sqref>
        </x14:conditionalFormatting>
        <x14:conditionalFormatting xmlns:xm="http://schemas.microsoft.com/office/excel/2006/main">
          <x14:cfRule type="dataBar" id="{7e130e16-bb6f-46b4-8ba1-c4eac029e0a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eeea329-5ed0-48af-a746-c1f5dbd44e3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F49:F55</xm:sqref>
        </x14:conditionalFormatting>
        <x14:conditionalFormatting xmlns:xm="http://schemas.microsoft.com/office/excel/2006/main">
          <x14:cfRule type="dataBar" id="{8c9e0cd3-d32e-4392-bc26-951959e6395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b2e64d8-33f7-4620-af09-50999a35943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F56:F62</xm:sqref>
        </x14:conditionalFormatting>
        <x14:conditionalFormatting xmlns:xm="http://schemas.microsoft.com/office/excel/2006/main">
          <x14:cfRule type="dataBar" id="{0baf1e4c-11c5-449f-bf0b-031d8fbbb71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ce51033-eb55-4360-8058-8b5282f0c5f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F63:F69</xm:sqref>
        </x14:conditionalFormatting>
        <x14:conditionalFormatting xmlns:xm="http://schemas.microsoft.com/office/excel/2006/main">
          <x14:cfRule type="dataBar" id="{879f7c38-2d29-4dfd-a17c-3f5bb978cbb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795a7c5-a585-4817-a62e-063994f5318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F70:F76</xm:sqref>
        </x14:conditionalFormatting>
        <x14:conditionalFormatting xmlns:xm="http://schemas.microsoft.com/office/excel/2006/main">
          <x14:cfRule type="dataBar" id="{1d6e46ee-b26d-474e-bfec-e7f9c18cf03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28246ea-34fe-4b5e-a164-d68553bc1a4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F77:F83</xm:sqref>
        </x14:conditionalFormatting>
        <x14:conditionalFormatting xmlns:xm="http://schemas.microsoft.com/office/excel/2006/main">
          <x14:cfRule type="dataBar" id="{02b77ed7-2682-46c4-846d-94796be5307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1517db7-a5f7-4c1e-a4f2-1ca3b133a99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F84:F90</xm:sqref>
        </x14:conditionalFormatting>
        <x14:conditionalFormatting xmlns:xm="http://schemas.microsoft.com/office/excel/2006/main">
          <x14:cfRule type="dataBar" id="{1b575bef-5cd3-45db-a33a-dbc2a2be20b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5edf6f7-8e25-4da6-8058-840cc50a501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F91:F97</xm:sqref>
        </x14:conditionalFormatting>
        <x14:conditionalFormatting xmlns:xm="http://schemas.microsoft.com/office/excel/2006/main">
          <x14:cfRule type="dataBar" id="{141bf7f1-ba3e-446d-9716-a9d2e0053af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59e7697-ee39-4005-9d1b-7e04c274e2d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F98:F104</xm:sqref>
        </x14:conditionalFormatting>
        <x14:conditionalFormatting xmlns:xm="http://schemas.microsoft.com/office/excel/2006/main">
          <x14:cfRule type="dataBar" id="{8f26a73f-eaa8-4227-ba04-93773dc3c7a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368ee23-32b2-430c-8a8c-f43d7295754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F105:F111</xm:sqref>
        </x14:conditionalFormatting>
        <x14:conditionalFormatting xmlns:xm="http://schemas.microsoft.com/office/excel/2006/main">
          <x14:cfRule type="dataBar" id="{d227779b-a155-4c94-a487-0dd8f1ef0bd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24a723f-6983-4267-ad2b-bad6dee37ea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F112:F118</xm:sqref>
        </x14:conditionalFormatting>
        <x14:conditionalFormatting xmlns:xm="http://schemas.microsoft.com/office/excel/2006/main">
          <x14:cfRule type="dataBar" id="{7cc73f5b-90e9-443e-9c5c-b2ce04fe0ba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fcd62f0-f501-4bf3-971a-40fa4d1f979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F119:F125</xm:sqref>
        </x14:conditionalFormatting>
        <x14:conditionalFormatting xmlns:xm="http://schemas.microsoft.com/office/excel/2006/main">
          <x14:cfRule type="dataBar" id="{e7e355f2-8368-4c29-af0d-f6dac76bdfc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6101d58-ef0f-4f3f-8004-b05546ce874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F126:F132</xm:sqref>
        </x14:conditionalFormatting>
        <x14:conditionalFormatting xmlns:xm="http://schemas.microsoft.com/office/excel/2006/main">
          <x14:cfRule type="dataBar" id="{14a9eff7-2ff5-4438-9362-ab9c548a5e0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464eeec-ecb2-4369-9218-9caf32eb750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F133:F139</xm:sqref>
        </x14:conditionalFormatting>
        <x14:conditionalFormatting xmlns:xm="http://schemas.microsoft.com/office/excel/2006/main">
          <x14:cfRule type="dataBar" id="{72bcb809-ebd4-4de0-b3ed-eb8fe8e3053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2402d7b-51c4-4b1e-8b5e-4f4de74ec02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F140:F146</xm:sqref>
        </x14:conditionalFormatting>
        <x14:conditionalFormatting xmlns:xm="http://schemas.microsoft.com/office/excel/2006/main">
          <x14:cfRule type="dataBar" id="{e9df7e10-2ac6-4019-bf13-d1337162788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c852e5e-1dd7-43ab-8805-64aa0518b55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F147:F153</xm:sqref>
        </x14:conditionalFormatting>
        <x14:conditionalFormatting xmlns:xm="http://schemas.microsoft.com/office/excel/2006/main">
          <x14:cfRule type="dataBar" id="{8e26309b-77e4-443d-bde9-2d14e011ae6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1b90c3e-afa0-43d9-b9f8-f1d92b042ca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F154:F160</xm:sqref>
        </x14:conditionalFormatting>
        <x14:conditionalFormatting xmlns:xm="http://schemas.microsoft.com/office/excel/2006/main">
          <x14:cfRule type="dataBar" id="{b81eaf78-a724-4f63-9340-ae30bf33ece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e0942d6-ff33-4a4a-85a6-7a84184c191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F161:F167</xm:sqref>
        </x14:conditionalFormatting>
        <x14:conditionalFormatting xmlns:xm="http://schemas.microsoft.com/office/excel/2006/main">
          <x14:cfRule type="dataBar" id="{39c171d4-bc4d-4a3d-a6fe-c2f490682ae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cc80bbc-4bb5-42b0-8ebc-4c181aea798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F168:F174</xm:sqref>
        </x14:conditionalFormatting>
        <x14:conditionalFormatting xmlns:xm="http://schemas.microsoft.com/office/excel/2006/main">
          <x14:cfRule type="dataBar" id="{0c63604b-0c88-4dd7-a7a4-ae9da0b394b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39b1c79-f38b-49c6-8529-2f15d76f32f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F175:F181</xm:sqref>
        </x14:conditionalFormatting>
        <x14:conditionalFormatting xmlns:xm="http://schemas.microsoft.com/office/excel/2006/main">
          <x14:cfRule type="dataBar" id="{bcf7fc72-178b-46c3-908e-ce20ea70971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ada1c4f-f602-4d08-abc6-261eacbb2db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F182:F188</xm:sqref>
        </x14:conditionalFormatting>
        <x14:conditionalFormatting xmlns:xm="http://schemas.microsoft.com/office/excel/2006/main">
          <x14:cfRule type="dataBar" id="{df9c887a-7fb7-4315-9d32-941a2de8a34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d9a8e90-935c-4c31-90c0-a778a929536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F189:F195</xm:sqref>
        </x14:conditionalFormatting>
        <x14:conditionalFormatting xmlns:xm="http://schemas.microsoft.com/office/excel/2006/main">
          <x14:cfRule type="dataBar" id="{d113cc40-7c8a-418d-82c8-a2b16c3857b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c5087a4-1b2b-4593-9e4d-d85b6919dce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F196:F202</xm:sqref>
        </x14:conditionalFormatting>
        <x14:conditionalFormatting xmlns:xm="http://schemas.microsoft.com/office/excel/2006/main">
          <x14:cfRule type="dataBar" id="{5f9ff0e6-cba4-42dd-ad8d-16f91110b73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67f1491-c30d-4c32-af9c-390c69ecec8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F203:F209</xm:sqref>
        </x14:conditionalFormatting>
        <x14:conditionalFormatting xmlns:xm="http://schemas.microsoft.com/office/excel/2006/main">
          <x14:cfRule type="dataBar" id="{20ff4713-e214-449f-ab5d-f988dafb283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3ed2c03-7fcb-456f-a482-96fddbb327f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F210:F216</xm:sqref>
        </x14:conditionalFormatting>
        <x14:conditionalFormatting xmlns:xm="http://schemas.microsoft.com/office/excel/2006/main">
          <x14:cfRule type="dataBar" id="{e4200c5b-d3eb-4f01-abcc-e6dd7062885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b1ccc8e-6f56-44c6-bfa3-e8380cd190b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F217:F223</xm:sqref>
        </x14:conditionalFormatting>
        <x14:conditionalFormatting xmlns:xm="http://schemas.microsoft.com/office/excel/2006/main">
          <x14:cfRule type="dataBar" id="{7ff0b06e-9474-4fb0-ac9f-adbdd8673dc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3cdcc96-dc5a-4062-9cf7-eb9e2f0ac19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F224:F230</xm:sqref>
        </x14:conditionalFormatting>
        <x14:conditionalFormatting xmlns:xm="http://schemas.microsoft.com/office/excel/2006/main">
          <x14:cfRule type="dataBar" id="{923e7685-251a-4559-b84c-30b5c20654e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269dfb1-ad40-4d80-b2d3-22c84144c03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F231:F237</xm:sqref>
        </x14:conditionalFormatting>
        <x14:conditionalFormatting xmlns:xm="http://schemas.microsoft.com/office/excel/2006/main">
          <x14:cfRule type="dataBar" id="{fdab490f-bad6-4579-becf-0e8b0e64d28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5944eaf-e2de-47a0-8c72-ca0c9719f60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F238:F244</xm:sqref>
        </x14:conditionalFormatting>
        <x14:conditionalFormatting xmlns:xm="http://schemas.microsoft.com/office/excel/2006/main">
          <x14:cfRule type="dataBar" id="{abbd7192-1964-43ca-8a98-4fb4547e5be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142ee85-ed52-465b-939d-fec5e5e4295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F245:F251</xm:sqref>
        </x14:conditionalFormatting>
        <x14:conditionalFormatting xmlns:xm="http://schemas.microsoft.com/office/excel/2006/main">
          <x14:cfRule type="dataBar" id="{2c853142-7b8a-4d75-b01e-4a7630465bc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6b9351e-0473-4d47-8b88-83885a5ab12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F252:F258</xm:sqref>
        </x14:conditionalFormatting>
        <x14:conditionalFormatting xmlns:xm="http://schemas.microsoft.com/office/excel/2006/main">
          <x14:cfRule type="dataBar" id="{741cee1a-3f29-422b-a1ba-c8d0a13360c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5ae30ce-32c1-49c4-a8c0-49a7e1acba2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F259:F265</xm:sqref>
        </x14:conditionalFormatting>
        <x14:conditionalFormatting xmlns:xm="http://schemas.microsoft.com/office/excel/2006/main">
          <x14:cfRule type="dataBar" id="{87545dd0-7f5f-447b-b707-42734d9c371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8726fcf-8964-49ac-8552-698b3ab03f7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F266:F272</xm:sqref>
        </x14:conditionalFormatting>
        <x14:conditionalFormatting xmlns:xm="http://schemas.microsoft.com/office/excel/2006/main">
          <x14:cfRule type="dataBar" id="{db943807-a4b5-4d50-9e2d-a345fcbdc6b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210d1d4-1d1b-4e1d-b579-c6f85b3a7aa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F273:F279</xm:sqref>
        </x14:conditionalFormatting>
        <x14:conditionalFormatting xmlns:xm="http://schemas.microsoft.com/office/excel/2006/main">
          <x14:cfRule type="dataBar" id="{3b20c7e9-9eda-40bd-819b-44967448896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adc4190-7bcf-4dc0-809a-d592f36076f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F280:F286</xm:sqref>
        </x14:conditionalFormatting>
        <x14:conditionalFormatting xmlns:xm="http://schemas.microsoft.com/office/excel/2006/main">
          <x14:cfRule type="dataBar" id="{f9a59c13-0e7d-4fa5-9d2c-537195e5384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f5605b0-00f4-476c-8b27-d70d34a6ab1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F287:F293</xm:sqref>
        </x14:conditionalFormatting>
        <x14:conditionalFormatting xmlns:xm="http://schemas.microsoft.com/office/excel/2006/main">
          <x14:cfRule type="dataBar" id="{18651dbe-df1d-44d3-a3ea-c22c43f74ff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aafaf7c-ec42-4eee-8b77-d32c35d7753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F294:F300</xm:sqref>
        </x14:conditionalFormatting>
        <x14:conditionalFormatting xmlns:xm="http://schemas.microsoft.com/office/excel/2006/main">
          <x14:cfRule type="dataBar" id="{b4c60028-bc81-4024-ae7f-7b4620a8177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c6b20cf-5e2c-403b-be40-7bd0b2c8753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F301:F306</xm:sqref>
        </x14:conditionalFormatting>
        <x14:conditionalFormatting xmlns:xm="http://schemas.microsoft.com/office/excel/2006/main">
          <x14:cfRule type="dataBar" id="{0290a5d3-df6b-42a3-9f92-1ce16a30f81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204bb79-3df4-4c11-9829-47ef545fe6b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F307:F308</xm:sqref>
        </x14:conditionalFormatting>
        <x14:conditionalFormatting xmlns:xm="http://schemas.microsoft.com/office/excel/2006/main">
          <x14:cfRule type="dataBar" id="{be211857-c77a-4489-9636-e4cef183de2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94692d7-336a-4493-8d86-08be8901dcc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F309:F310</xm:sqref>
        </x14:conditionalFormatting>
        <x14:conditionalFormatting xmlns:xm="http://schemas.microsoft.com/office/excel/2006/main">
          <x14:cfRule type="dataBar" id="{d12eea6f-5185-42bc-9493-16b13bc6251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b223e31-451a-4d04-8d6d-6508e3376a4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F311:F312</xm:sqref>
        </x14:conditionalFormatting>
        <x14:conditionalFormatting xmlns:xm="http://schemas.microsoft.com/office/excel/2006/main">
          <x14:cfRule type="dataBar" id="{77120078-c49c-46c6-ab01-727a252ebe2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0418702-30b6-41bb-a449-a7792c93b35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F313:F314</xm:sqref>
        </x14:conditionalFormatting>
        <x14:conditionalFormatting xmlns:xm="http://schemas.microsoft.com/office/excel/2006/main">
          <x14:cfRule type="dataBar" id="{5c25e71f-7b79-49fb-9929-3e348d11908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b357eb3-1885-4874-bf83-b8fd36b3e03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F315:F316</xm:sqref>
        </x14:conditionalFormatting>
        <x14:conditionalFormatting xmlns:xm="http://schemas.microsoft.com/office/excel/2006/main">
          <x14:cfRule type="dataBar" id="{4558c6c3-725a-415b-b4f5-8031ef1a096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5517194-1acc-4063-831f-c02a50cd6ad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F317:F318</xm:sqref>
        </x14:conditionalFormatting>
        <x14:conditionalFormatting xmlns:xm="http://schemas.microsoft.com/office/excel/2006/main">
          <x14:cfRule type="dataBar" id="{18793b9b-de6f-4e5c-b172-4cae7fb1650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46b658b-8db5-460c-a619-b922625c6c7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F319:F320</xm:sqref>
        </x14:conditionalFormatting>
        <x14:conditionalFormatting xmlns:xm="http://schemas.microsoft.com/office/excel/2006/main">
          <x14:cfRule type="dataBar" id="{e3b872b6-392f-464f-bb3d-09a73c0a4b0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513d598-5667-4208-a06d-3bf62d9767a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F321:F322</xm:sqref>
        </x14:conditionalFormatting>
        <x14:conditionalFormatting xmlns:xm="http://schemas.microsoft.com/office/excel/2006/main">
          <x14:cfRule type="dataBar" id="{e0a75668-e28d-496c-99ad-af7e6c73776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54773f5-eb25-4b02-9a7b-9a40ea3c195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F323:F324</xm:sqref>
        </x14:conditionalFormatting>
        <x14:conditionalFormatting xmlns:xm="http://schemas.microsoft.com/office/excel/2006/main">
          <x14:cfRule type="dataBar" id="{40428454-848f-4b63-b3cb-ec1f9c317a2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34569d6-bff5-4fd0-bb40-9c936afb313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F325:F326</xm:sqref>
        </x14:conditionalFormatting>
        <x14:conditionalFormatting xmlns:xm="http://schemas.microsoft.com/office/excel/2006/main">
          <x14:cfRule type="dataBar" id="{8caec88e-baa5-411c-a345-8cd9476ce39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e89095c-f30b-4676-b660-e579ab4aae5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F327:F328</xm:sqref>
        </x14:conditionalFormatting>
        <x14:conditionalFormatting xmlns:xm="http://schemas.microsoft.com/office/excel/2006/main">
          <x14:cfRule type="dataBar" id="{251771e3-c088-4131-a006-eedb1ce46f1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603a8b2-8e56-4db5-a9f6-a81e37dc29c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F329:F330</xm:sqref>
        </x14:conditionalFormatting>
        <x14:conditionalFormatting xmlns:xm="http://schemas.microsoft.com/office/excel/2006/main">
          <x14:cfRule type="dataBar" id="{1a858c79-61a2-4876-b198-dd00ab34625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0da972b-0d67-499e-8d17-c1d3509e2f7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F331:F332</xm:sqref>
        </x14:conditionalFormatting>
        <x14:conditionalFormatting xmlns:xm="http://schemas.microsoft.com/office/excel/2006/main">
          <x14:cfRule type="dataBar" id="{030612b0-cbe0-47e4-8206-572ee26f011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dfc2d16-ffd7-4bd3-b97a-c2ffec7b199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F333:F334</xm:sqref>
        </x14:conditionalFormatting>
        <x14:conditionalFormatting xmlns:xm="http://schemas.microsoft.com/office/excel/2006/main">
          <x14:cfRule type="dataBar" id="{5d99aee6-3842-4577-b5db-13a5e3e5a60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23873c2-375d-465a-9f06-152d4ccdfaf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F335:F336</xm:sqref>
        </x14:conditionalFormatting>
        <x14:conditionalFormatting xmlns:xm="http://schemas.microsoft.com/office/excel/2006/main">
          <x14:cfRule type="dataBar" id="{689c8f50-36dc-46e8-a143-20e6ae8ec03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3d66071-86c8-42fb-bb90-85080548ffb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F337:F338</xm:sqref>
        </x14:conditionalFormatting>
        <x14:conditionalFormatting xmlns:xm="http://schemas.microsoft.com/office/excel/2006/main">
          <x14:cfRule type="dataBar" id="{5bad424f-d46f-4d18-bb47-cef414ef44c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6612127-3e2c-4aab-a01b-aa467a45fa6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F339:F340</xm:sqref>
        </x14:conditionalFormatting>
        <x14:conditionalFormatting xmlns:xm="http://schemas.microsoft.com/office/excel/2006/main">
          <x14:cfRule type="dataBar" id="{0257deb3-4502-4712-9e85-8a120c150fa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344cc5c-340e-4b0f-bd71-89de9c8afd9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F341:F342</xm:sqref>
        </x14:conditionalFormatting>
        <x14:conditionalFormatting xmlns:xm="http://schemas.microsoft.com/office/excel/2006/main">
          <x14:cfRule type="dataBar" id="{5b22b0fb-9f12-4b57-94db-531fb6a96f1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9065b0b-d187-45c8-842d-a045b8120ef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F343:F344</xm:sqref>
        </x14:conditionalFormatting>
        <x14:conditionalFormatting xmlns:xm="http://schemas.microsoft.com/office/excel/2006/main">
          <x14:cfRule type="dataBar" id="{0c2050c2-02c2-4df2-ac52-c1e04ac6a5f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dafb83f-e9ce-41ce-bab7-244888e1ef1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F345:F346</xm:sqref>
        </x14:conditionalFormatting>
        <x14:conditionalFormatting xmlns:xm="http://schemas.microsoft.com/office/excel/2006/main">
          <x14:cfRule type="dataBar" id="{927207aa-06e2-4aec-b516-101396f2f76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1731a70-f08d-485f-8632-aa58996340b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F347:F348</xm:sqref>
        </x14:conditionalFormatting>
        <x14:conditionalFormatting xmlns:xm="http://schemas.microsoft.com/office/excel/2006/main">
          <x14:cfRule type="dataBar" id="{be9cc7c3-05e9-4d78-9e05-178ab18e08c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8f84624-9ad4-407d-99ef-d5bd3d26f37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F349:F350</xm:sqref>
        </x14:conditionalFormatting>
        <x14:conditionalFormatting xmlns:xm="http://schemas.microsoft.com/office/excel/2006/main">
          <x14:cfRule type="dataBar" id="{ea8cb68e-bb0e-404d-8b5c-72c6d44a2f2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5b95832-bc6d-46ad-b3c1-f723b02a9d8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F351:F352</xm:sqref>
        </x14:conditionalFormatting>
        <x14:conditionalFormatting xmlns:xm="http://schemas.microsoft.com/office/excel/2006/main">
          <x14:cfRule type="dataBar" id="{0fc07a8b-15e5-4efa-bd22-6a76217da63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7686247-f6d0-454b-9c15-4d8e654fd4b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F353:F354</xm:sqref>
        </x14:conditionalFormatting>
        <x14:conditionalFormatting xmlns:xm="http://schemas.microsoft.com/office/excel/2006/main">
          <x14:cfRule type="dataBar" id="{2ecb86a2-2cb9-4e2c-a1b5-71f90fb5245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3c8c659-f204-49d1-bcfe-131435b5ffc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F355:F356</xm:sqref>
        </x14:conditionalFormatting>
        <x14:conditionalFormatting xmlns:xm="http://schemas.microsoft.com/office/excel/2006/main">
          <x14:cfRule type="dataBar" id="{86d26134-28a7-4788-886e-8f237d92267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250866d-6682-426f-bb2c-b9d921f79bc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F357:F358</xm:sqref>
        </x14:conditionalFormatting>
        <x14:conditionalFormatting xmlns:xm="http://schemas.microsoft.com/office/excel/2006/main">
          <x14:cfRule type="dataBar" id="{98b6b8a8-c234-4121-b171-f942e970c82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6b93a1c-d28f-4b58-ba15-fde72775d13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F359:F360</xm:sqref>
        </x14:conditionalFormatting>
        <x14:conditionalFormatting xmlns:xm="http://schemas.microsoft.com/office/excel/2006/main">
          <x14:cfRule type="dataBar" id="{dd169944-483c-46ee-a367-d0bd5f5c247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bc0d78d-9f5a-4064-980c-30f3ba2ce92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F361:F362</xm:sqref>
        </x14:conditionalFormatting>
        <x14:conditionalFormatting xmlns:xm="http://schemas.microsoft.com/office/excel/2006/main">
          <x14:cfRule type="dataBar" id="{c71b8052-0fdc-4f00-bdff-da322396de1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bc9a5c7-2a4d-449c-bb15-ffe6d472566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F363:F364</xm:sqref>
        </x14:conditionalFormatting>
        <x14:conditionalFormatting xmlns:xm="http://schemas.microsoft.com/office/excel/2006/main">
          <x14:cfRule type="dataBar" id="{d7d6d736-9564-4e50-bbca-420443c19c4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975e946-ee20-423f-b2e0-196587a1998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F365:F366</xm:sqref>
        </x14:conditionalFormatting>
        <x14:conditionalFormatting xmlns:xm="http://schemas.microsoft.com/office/excel/2006/main">
          <x14:cfRule type="dataBar" id="{69b10ca5-1ecf-41a3-8704-144c015d01b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9d1bca1-bc4e-4e74-99d7-90de5c21f9b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F367:F368</xm:sqref>
        </x14:conditionalFormatting>
        <x14:conditionalFormatting xmlns:xm="http://schemas.microsoft.com/office/excel/2006/main">
          <x14:cfRule type="dataBar" id="{b481a775-1402-4013-9c6c-79a9b72de9d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bd00239-e8d0-426d-8277-60051ab2b73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F369:F370</xm:sqref>
        </x14:conditionalFormatting>
        <x14:conditionalFormatting xmlns:xm="http://schemas.microsoft.com/office/excel/2006/main">
          <x14:cfRule type="dataBar" id="{b3c97d54-1d20-48f1-9e8e-83b954f0499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14be553-57ff-4464-bc0c-69e8632847a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F371:F372</xm:sqref>
        </x14:conditionalFormatting>
        <x14:conditionalFormatting xmlns:xm="http://schemas.microsoft.com/office/excel/2006/main">
          <x14:cfRule type="dataBar" id="{d641bad5-ae07-47fc-a007-95123709296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G7:G21</xm:sqref>
        </x14:conditionalFormatting>
        <x14:conditionalFormatting xmlns:xm="http://schemas.microsoft.com/office/excel/2006/main">
          <x14:cfRule type="dataBar" id="{3d83b938-572d-4302-8d9e-412ea05c51d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G7:G23</xm:sqref>
        </x14:conditionalFormatting>
        <x14:conditionalFormatting xmlns:xm="http://schemas.microsoft.com/office/excel/2006/main">
          <x14:cfRule type="dataBar" id="{acda0f82-accc-417f-ba6a-8a95e428045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41e27c7-b3db-4c47-81ff-f770a112e97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G35:G41</xm:sqref>
        </x14:conditionalFormatting>
        <x14:conditionalFormatting xmlns:xm="http://schemas.microsoft.com/office/excel/2006/main">
          <x14:cfRule type="dataBar" id="{2b891ceb-885f-4e89-815b-8d9551091d5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6c4baa2-bbde-410e-ad35-052896e37a2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G42:G48</xm:sqref>
        </x14:conditionalFormatting>
        <x14:conditionalFormatting xmlns:xm="http://schemas.microsoft.com/office/excel/2006/main">
          <x14:cfRule type="dataBar" id="{c2af7ea9-9d41-4240-8910-46b48627121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27ad2a9-e6df-4223-afa9-e1b95dc3c4d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G49:G55</xm:sqref>
        </x14:conditionalFormatting>
        <x14:conditionalFormatting xmlns:xm="http://schemas.microsoft.com/office/excel/2006/main">
          <x14:cfRule type="dataBar" id="{a9d31836-c96a-4cd2-be80-35133e7219c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549aa79-b95f-4e7f-ad19-a031181e5bf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G56:G62</xm:sqref>
        </x14:conditionalFormatting>
        <x14:conditionalFormatting xmlns:xm="http://schemas.microsoft.com/office/excel/2006/main">
          <x14:cfRule type="dataBar" id="{b9b44042-e934-4c9c-a77c-26889d105ff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87d16cb-e45c-4565-b3f4-9f30ea18549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G63:G69</xm:sqref>
        </x14:conditionalFormatting>
        <x14:conditionalFormatting xmlns:xm="http://schemas.microsoft.com/office/excel/2006/main">
          <x14:cfRule type="dataBar" id="{8d9d2b97-59b1-4855-9e66-87a916efa7b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a36245c-e197-46d0-8b72-fb6c64fc8b2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G70:G76</xm:sqref>
        </x14:conditionalFormatting>
        <x14:conditionalFormatting xmlns:xm="http://schemas.microsoft.com/office/excel/2006/main">
          <x14:cfRule type="dataBar" id="{043edbba-0b44-4ee1-987c-173435f7ed9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dd9c5ec-cc40-4b3b-a7ec-d663d5157d0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G77:G83</xm:sqref>
        </x14:conditionalFormatting>
        <x14:conditionalFormatting xmlns:xm="http://schemas.microsoft.com/office/excel/2006/main">
          <x14:cfRule type="dataBar" id="{de3def39-46c4-4509-8f68-22712c9210e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bae95f1-0cdb-4c6b-a550-61984d3f8f9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G84:G90</xm:sqref>
        </x14:conditionalFormatting>
        <x14:conditionalFormatting xmlns:xm="http://schemas.microsoft.com/office/excel/2006/main">
          <x14:cfRule type="dataBar" id="{68142dc1-5d3f-4bfa-84b4-43a756d76d6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036a3f8-0300-449b-bddd-6c3ead0d28a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G91:G97</xm:sqref>
        </x14:conditionalFormatting>
        <x14:conditionalFormatting xmlns:xm="http://schemas.microsoft.com/office/excel/2006/main">
          <x14:cfRule type="dataBar" id="{2e0a07e1-8dff-4dd3-af91-6e272d9926a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9837be1-6bda-4ecf-8d12-2766fe479ba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G98:G104</xm:sqref>
        </x14:conditionalFormatting>
        <x14:conditionalFormatting xmlns:xm="http://schemas.microsoft.com/office/excel/2006/main">
          <x14:cfRule type="dataBar" id="{92b9ed7b-30d3-4a2f-88b4-ab8b45e994c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aa33e2e-848d-4a9e-9c6e-e39106a4b49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G105:G111</xm:sqref>
        </x14:conditionalFormatting>
        <x14:conditionalFormatting xmlns:xm="http://schemas.microsoft.com/office/excel/2006/main">
          <x14:cfRule type="dataBar" id="{6b2375d7-769e-40b7-832d-e9ba6c3a35c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a21ef5c-2fd9-4fe5-aa4d-3f4edc62ef3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G112:G118</xm:sqref>
        </x14:conditionalFormatting>
        <x14:conditionalFormatting xmlns:xm="http://schemas.microsoft.com/office/excel/2006/main">
          <x14:cfRule type="dataBar" id="{455fe529-a66b-4e22-95ee-a377cf505ec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9859f8b-bd1b-4ba8-8756-465009d5c59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G119:G125</xm:sqref>
        </x14:conditionalFormatting>
        <x14:conditionalFormatting xmlns:xm="http://schemas.microsoft.com/office/excel/2006/main">
          <x14:cfRule type="dataBar" id="{0d02bab7-fb73-47a4-a45d-501cb00000e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1f69d7d-2901-4676-86ea-3b7816c10e2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G126:G132</xm:sqref>
        </x14:conditionalFormatting>
        <x14:conditionalFormatting xmlns:xm="http://schemas.microsoft.com/office/excel/2006/main">
          <x14:cfRule type="dataBar" id="{ac066451-8696-45aa-870d-d54406ceaf5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61ea543-b2f2-4cce-9e20-54a793cadab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G133:G139</xm:sqref>
        </x14:conditionalFormatting>
        <x14:conditionalFormatting xmlns:xm="http://schemas.microsoft.com/office/excel/2006/main">
          <x14:cfRule type="dataBar" id="{532f0495-6156-4823-a714-b8a033f0341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c9caf50-8aa4-48d2-9b97-6e3884ab3c5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G140:G146</xm:sqref>
        </x14:conditionalFormatting>
        <x14:conditionalFormatting xmlns:xm="http://schemas.microsoft.com/office/excel/2006/main">
          <x14:cfRule type="dataBar" id="{1b97fb7a-76fb-48f5-bade-202a8550d96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0ad6bc4-084c-4216-a17b-38cd51842ed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G147:G153</xm:sqref>
        </x14:conditionalFormatting>
        <x14:conditionalFormatting xmlns:xm="http://schemas.microsoft.com/office/excel/2006/main">
          <x14:cfRule type="dataBar" id="{87315589-7180-4b82-847b-ce5e0304459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b059ac0-45d6-4826-ba9a-235f8cbe9ff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G154:G160</xm:sqref>
        </x14:conditionalFormatting>
        <x14:conditionalFormatting xmlns:xm="http://schemas.microsoft.com/office/excel/2006/main">
          <x14:cfRule type="dataBar" id="{d50267a8-43fb-4a64-92e0-ec71a1a1e5c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0b5d028-063b-4933-b28a-306088e7fb0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G161:G167</xm:sqref>
        </x14:conditionalFormatting>
        <x14:conditionalFormatting xmlns:xm="http://schemas.microsoft.com/office/excel/2006/main">
          <x14:cfRule type="dataBar" id="{227cf889-cb5e-469e-8a28-03c482820ad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60e2e7f-3f4e-431a-bb72-ef8432ec430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G168:G174</xm:sqref>
        </x14:conditionalFormatting>
        <x14:conditionalFormatting xmlns:xm="http://schemas.microsoft.com/office/excel/2006/main">
          <x14:cfRule type="dataBar" id="{62b0f0c8-725e-4a88-91d4-bc093dc4f40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87a9799-c81f-4fa4-839a-0c81fd97bba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G175:G181</xm:sqref>
        </x14:conditionalFormatting>
        <x14:conditionalFormatting xmlns:xm="http://schemas.microsoft.com/office/excel/2006/main">
          <x14:cfRule type="dataBar" id="{877048ae-71b2-4e08-aa26-67b337c1910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2b2691c-5a5b-44a9-a4a5-fa1bb82f5ff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G182:G188</xm:sqref>
        </x14:conditionalFormatting>
        <x14:conditionalFormatting xmlns:xm="http://schemas.microsoft.com/office/excel/2006/main">
          <x14:cfRule type="dataBar" id="{14d6c1c8-84d0-4ba6-9408-5e5eb2a7bdd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32a1ae5-ffc7-4e87-aa53-63081bd77e3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G189:G195</xm:sqref>
        </x14:conditionalFormatting>
        <x14:conditionalFormatting xmlns:xm="http://schemas.microsoft.com/office/excel/2006/main">
          <x14:cfRule type="dataBar" id="{742e16c2-6154-4994-9c0d-a2e010378a7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1ada45f-87e7-477d-a9fa-2dd14cc655a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G196:G202</xm:sqref>
        </x14:conditionalFormatting>
        <x14:conditionalFormatting xmlns:xm="http://schemas.microsoft.com/office/excel/2006/main">
          <x14:cfRule type="dataBar" id="{d26b1ec9-bf1e-4716-be6a-d1421fb6604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5453142-c1aa-4b80-a83e-b7ae0b1c4d3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G203:G209</xm:sqref>
        </x14:conditionalFormatting>
        <x14:conditionalFormatting xmlns:xm="http://schemas.microsoft.com/office/excel/2006/main">
          <x14:cfRule type="dataBar" id="{c3a7d122-3690-40ba-9b25-e56d15ab17a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e04d815-587b-477f-84ec-ed6f3b95491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G210:G216</xm:sqref>
        </x14:conditionalFormatting>
        <x14:conditionalFormatting xmlns:xm="http://schemas.microsoft.com/office/excel/2006/main">
          <x14:cfRule type="dataBar" id="{0023ee6e-559e-43d7-8e69-c858ef6512f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92f1c96-bf2c-4636-88a4-218e58bb685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G217:G223</xm:sqref>
        </x14:conditionalFormatting>
        <x14:conditionalFormatting xmlns:xm="http://schemas.microsoft.com/office/excel/2006/main">
          <x14:cfRule type="dataBar" id="{a6d53dc1-9220-46c4-8bd0-accbe40af87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1b19d11-bff0-42ba-955c-c1f156d840a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G224:G230</xm:sqref>
        </x14:conditionalFormatting>
        <x14:conditionalFormatting xmlns:xm="http://schemas.microsoft.com/office/excel/2006/main">
          <x14:cfRule type="dataBar" id="{b8ee29fe-ddce-4387-8ac5-c8af73f93af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b9ac9bd-24bf-4645-9d0c-a1ba4419d41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G231:G237</xm:sqref>
        </x14:conditionalFormatting>
        <x14:conditionalFormatting xmlns:xm="http://schemas.microsoft.com/office/excel/2006/main">
          <x14:cfRule type="dataBar" id="{5aff9651-96ae-43b4-8f2b-8f5b2e6990a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f07fe62-faaf-48b4-8480-4a976dc7304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G238:G244</xm:sqref>
        </x14:conditionalFormatting>
        <x14:conditionalFormatting xmlns:xm="http://schemas.microsoft.com/office/excel/2006/main">
          <x14:cfRule type="dataBar" id="{556c86fb-3a8b-46c2-ae2a-a8700938e20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3c2b10c-b83c-47d8-adfb-59c547235c0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G245:G251</xm:sqref>
        </x14:conditionalFormatting>
        <x14:conditionalFormatting xmlns:xm="http://schemas.microsoft.com/office/excel/2006/main">
          <x14:cfRule type="dataBar" id="{24421e3a-063e-44f8-a945-a71b1378e33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3d83443-45cc-4261-bc71-040f5b998e7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G252:G258</xm:sqref>
        </x14:conditionalFormatting>
        <x14:conditionalFormatting xmlns:xm="http://schemas.microsoft.com/office/excel/2006/main">
          <x14:cfRule type="dataBar" id="{19a5e732-27fa-45f4-9d02-e1aba5133cb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7b3f3a3-269e-49c8-bee2-159723e0c90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G259:G265</xm:sqref>
        </x14:conditionalFormatting>
        <x14:conditionalFormatting xmlns:xm="http://schemas.microsoft.com/office/excel/2006/main">
          <x14:cfRule type="dataBar" id="{5e1e87a7-fc5b-4ddc-b2f5-923daf19b2b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32acf03-0c53-4289-a057-f8d07983911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G266:G272</xm:sqref>
        </x14:conditionalFormatting>
        <x14:conditionalFormatting xmlns:xm="http://schemas.microsoft.com/office/excel/2006/main">
          <x14:cfRule type="dataBar" id="{69b11235-6d15-456c-be64-a2efa9abd38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8ff119a-f2a0-4478-add1-515dc0ffc35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G273:G279</xm:sqref>
        </x14:conditionalFormatting>
        <x14:conditionalFormatting xmlns:xm="http://schemas.microsoft.com/office/excel/2006/main">
          <x14:cfRule type="dataBar" id="{0793ab6a-ad4a-477c-bb59-db2deebf4a6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063e2aa-cde4-4444-bc4f-ec85958df6f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G280:G286</xm:sqref>
        </x14:conditionalFormatting>
        <x14:conditionalFormatting xmlns:xm="http://schemas.microsoft.com/office/excel/2006/main">
          <x14:cfRule type="dataBar" id="{c50fde02-89ed-443c-a67f-ad769be89b9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d52617a-ce14-4dda-a14b-7e7ebf7a4db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G287:G293</xm:sqref>
        </x14:conditionalFormatting>
        <x14:conditionalFormatting xmlns:xm="http://schemas.microsoft.com/office/excel/2006/main">
          <x14:cfRule type="dataBar" id="{82b6b14a-0f5e-4d87-8d70-b4de61a0837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07392d1-ad80-430a-a49b-8a5791468c2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G294:G300</xm:sqref>
        </x14:conditionalFormatting>
        <x14:conditionalFormatting xmlns:xm="http://schemas.microsoft.com/office/excel/2006/main">
          <x14:cfRule type="dataBar" id="{7d8ccaa0-943d-46e3-b7e0-bbc3c79bdbf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6723a74-c303-4b96-8636-572d1163edf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G301:G306</xm:sqref>
        </x14:conditionalFormatting>
        <x14:conditionalFormatting xmlns:xm="http://schemas.microsoft.com/office/excel/2006/main">
          <x14:cfRule type="dataBar" id="{a4fcdc44-c54b-411b-afd8-a2a621e5c02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25f9cb4-fc75-49bc-912a-42ba38eea4e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G307:G308</xm:sqref>
        </x14:conditionalFormatting>
        <x14:conditionalFormatting xmlns:xm="http://schemas.microsoft.com/office/excel/2006/main">
          <x14:cfRule type="dataBar" id="{3dd373ad-8bdc-4ee2-9066-596e185a09c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0f5378c-da0c-4257-a0e5-e278e6bba38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G309:G310</xm:sqref>
        </x14:conditionalFormatting>
        <x14:conditionalFormatting xmlns:xm="http://schemas.microsoft.com/office/excel/2006/main">
          <x14:cfRule type="dataBar" id="{45ef0457-4c92-4f7b-a3ea-5ea75eab989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15d4d64-590d-49df-99d2-1683fc8b88d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G311:G312</xm:sqref>
        </x14:conditionalFormatting>
        <x14:conditionalFormatting xmlns:xm="http://schemas.microsoft.com/office/excel/2006/main">
          <x14:cfRule type="dataBar" id="{049d687e-1fd2-40b5-b7cf-76437745f86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39508a1-4f96-43ee-bc4e-3a0a008cd02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G313:G314</xm:sqref>
        </x14:conditionalFormatting>
        <x14:conditionalFormatting xmlns:xm="http://schemas.microsoft.com/office/excel/2006/main">
          <x14:cfRule type="dataBar" id="{f647a6a7-fe84-4d8c-a35d-b64ddc7b1e0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63f3d34-bf65-4eda-bdef-bcec3a6a22b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G315:G316</xm:sqref>
        </x14:conditionalFormatting>
        <x14:conditionalFormatting xmlns:xm="http://schemas.microsoft.com/office/excel/2006/main">
          <x14:cfRule type="dataBar" id="{00283223-9642-4ebc-95b7-c62f182e4fc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9d4d0ba-4d28-4791-b320-4646e766387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G317:G318</xm:sqref>
        </x14:conditionalFormatting>
        <x14:conditionalFormatting xmlns:xm="http://schemas.microsoft.com/office/excel/2006/main">
          <x14:cfRule type="dataBar" id="{18e052b5-9327-4fbb-9930-7a830912984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93f344d-6fdf-48b1-a103-df8f79f34bc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G319:G320</xm:sqref>
        </x14:conditionalFormatting>
        <x14:conditionalFormatting xmlns:xm="http://schemas.microsoft.com/office/excel/2006/main">
          <x14:cfRule type="dataBar" id="{f5b68450-9665-480b-b05d-53254a9f699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ba933ee-3538-4277-90b1-3869858ca28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G321:G322</xm:sqref>
        </x14:conditionalFormatting>
        <x14:conditionalFormatting xmlns:xm="http://schemas.microsoft.com/office/excel/2006/main">
          <x14:cfRule type="dataBar" id="{0b89c630-1bb7-4702-81cf-5338f242441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5fbc5d6-403f-4cd8-a2f9-91f72c010d5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G323:G324</xm:sqref>
        </x14:conditionalFormatting>
        <x14:conditionalFormatting xmlns:xm="http://schemas.microsoft.com/office/excel/2006/main">
          <x14:cfRule type="dataBar" id="{92b79622-3dd0-4f91-8678-04ae8140dd9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1490677-2e9f-466d-8a2c-2bc462d6807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G325:G326</xm:sqref>
        </x14:conditionalFormatting>
        <x14:conditionalFormatting xmlns:xm="http://schemas.microsoft.com/office/excel/2006/main">
          <x14:cfRule type="dataBar" id="{73a4717d-0533-4155-916a-f0e26f85249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d1f7936-585f-4814-88a5-cf6e88ac35c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G327:G328</xm:sqref>
        </x14:conditionalFormatting>
        <x14:conditionalFormatting xmlns:xm="http://schemas.microsoft.com/office/excel/2006/main">
          <x14:cfRule type="dataBar" id="{86917885-a6bd-4907-a47c-1b973511e15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18f20b1-acc3-4f66-8f18-6356492e4f7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G329:G330</xm:sqref>
        </x14:conditionalFormatting>
        <x14:conditionalFormatting xmlns:xm="http://schemas.microsoft.com/office/excel/2006/main">
          <x14:cfRule type="dataBar" id="{3d03d3e7-b914-4233-9733-4cec8bf8c51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b94bf78c-a312-4f64-b79b-5535f4bee86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G331:G332</xm:sqref>
        </x14:conditionalFormatting>
        <x14:conditionalFormatting xmlns:xm="http://schemas.microsoft.com/office/excel/2006/main">
          <x14:cfRule type="dataBar" id="{4ebe7be1-dd49-44e3-b918-01b0033d91b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41c9ded-8a99-4754-9241-ed3d3e9b191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G333:G334</xm:sqref>
        </x14:conditionalFormatting>
        <x14:conditionalFormatting xmlns:xm="http://schemas.microsoft.com/office/excel/2006/main">
          <x14:cfRule type="dataBar" id="{8610089f-7858-4e7f-ae66-329f563f0b9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ada84ec8-132d-483f-be72-07bc1ba7c2e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G335:G336</xm:sqref>
        </x14:conditionalFormatting>
        <x14:conditionalFormatting xmlns:xm="http://schemas.microsoft.com/office/excel/2006/main">
          <x14:cfRule type="dataBar" id="{660cec22-4b65-46d8-9362-f13f73a63d0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5663289-48c0-49ba-932c-06491085fda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G337:G338</xm:sqref>
        </x14:conditionalFormatting>
        <x14:conditionalFormatting xmlns:xm="http://schemas.microsoft.com/office/excel/2006/main">
          <x14:cfRule type="dataBar" id="{a485b3ae-bffb-438d-ab6e-38e9557e5e2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f34e491-6877-4db0-acc7-dab22e76882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G339:G340</xm:sqref>
        </x14:conditionalFormatting>
        <x14:conditionalFormatting xmlns:xm="http://schemas.microsoft.com/office/excel/2006/main">
          <x14:cfRule type="dataBar" id="{8b7e9a55-c028-4744-ba6e-71d3d06212a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be8cc96-23ab-4561-b343-cce518e1d74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G341:G342</xm:sqref>
        </x14:conditionalFormatting>
        <x14:conditionalFormatting xmlns:xm="http://schemas.microsoft.com/office/excel/2006/main">
          <x14:cfRule type="dataBar" id="{f0734115-1f39-4bf4-b7f1-410a4531b76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5225c221-14ad-459e-92f6-087ef78c9b0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G343:G344</xm:sqref>
        </x14:conditionalFormatting>
        <x14:conditionalFormatting xmlns:xm="http://schemas.microsoft.com/office/excel/2006/main">
          <x14:cfRule type="dataBar" id="{6d5934eb-07db-4d37-9bca-5fa97c0ae5a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c3b5f80-5bcb-4ed0-8683-6fd2771501f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G345:G346</xm:sqref>
        </x14:conditionalFormatting>
        <x14:conditionalFormatting xmlns:xm="http://schemas.microsoft.com/office/excel/2006/main">
          <x14:cfRule type="dataBar" id="{f31f4bb2-563e-4dbe-b049-28c4c504f04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601708f3-b04d-4831-aff0-3104f2c7906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G347:G348</xm:sqref>
        </x14:conditionalFormatting>
        <x14:conditionalFormatting xmlns:xm="http://schemas.microsoft.com/office/excel/2006/main">
          <x14:cfRule type="dataBar" id="{43caf845-c26c-4b5a-ae6c-1661e3a4924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5bae0de-6daf-41b3-93bf-3f1764217fe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G349:G350</xm:sqref>
        </x14:conditionalFormatting>
        <x14:conditionalFormatting xmlns:xm="http://schemas.microsoft.com/office/excel/2006/main">
          <x14:cfRule type="dataBar" id="{71990fa3-bed1-4698-be95-efc0431375c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b06d1e0-dddc-496d-92b4-450bafbeae2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G351:G352</xm:sqref>
        </x14:conditionalFormatting>
        <x14:conditionalFormatting xmlns:xm="http://schemas.microsoft.com/office/excel/2006/main">
          <x14:cfRule type="dataBar" id="{b2d1ce3d-a9f8-4fcc-ac5a-94f4c25d484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c977cd4c-3d32-4f16-a21b-c0aa8d8c3f2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G353:G354</xm:sqref>
        </x14:conditionalFormatting>
        <x14:conditionalFormatting xmlns:xm="http://schemas.microsoft.com/office/excel/2006/main">
          <x14:cfRule type="dataBar" id="{e27c575d-0d52-4fd9-81a6-6b584153a9c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fd931adc-1d20-44f5-9b98-25bfe708e27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G355:G356</xm:sqref>
        </x14:conditionalFormatting>
        <x14:conditionalFormatting xmlns:xm="http://schemas.microsoft.com/office/excel/2006/main">
          <x14:cfRule type="dataBar" id="{78644165-f662-4d33-a629-89e1f5f6f63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7f05991f-2b5b-4af8-a5dc-2bc17a743c7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G357:G358</xm:sqref>
        </x14:conditionalFormatting>
        <x14:conditionalFormatting xmlns:xm="http://schemas.microsoft.com/office/excel/2006/main">
          <x14:cfRule type="dataBar" id="{d5722297-a9d2-4dc9-bf6d-e3e291678cc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91e5b409-51be-423e-bdc2-abc5f61b2b6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G359:G360</xm:sqref>
        </x14:conditionalFormatting>
        <x14:conditionalFormatting xmlns:xm="http://schemas.microsoft.com/office/excel/2006/main">
          <x14:cfRule type="dataBar" id="{fcac6429-a25c-454b-b2f9-335bdc3e8c9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d8a6ef89-8330-42a1-bd70-514df04e499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G361:G362</xm:sqref>
        </x14:conditionalFormatting>
        <x14:conditionalFormatting xmlns:xm="http://schemas.microsoft.com/office/excel/2006/main">
          <x14:cfRule type="dataBar" id="{f0d98f89-0d3e-46ad-bbf7-83e23ab4eef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6081612-0645-41c3-af9d-d71b909a670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G363:G364</xm:sqref>
        </x14:conditionalFormatting>
        <x14:conditionalFormatting xmlns:xm="http://schemas.microsoft.com/office/excel/2006/main">
          <x14:cfRule type="dataBar" id="{9b4dcc9e-8ff6-4919-b806-106de0d3f18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e10a6d9-ad76-442d-8854-c1f34f10fe6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G365:G366</xm:sqref>
        </x14:conditionalFormatting>
        <x14:conditionalFormatting xmlns:xm="http://schemas.microsoft.com/office/excel/2006/main">
          <x14:cfRule type="dataBar" id="{bf23d2dd-3292-447b-ae9c-fc0e2d0213a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3a854b2e-61d4-4ad2-b4a0-e3b7e4dd033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G367:G368</xm:sqref>
        </x14:conditionalFormatting>
        <x14:conditionalFormatting xmlns:xm="http://schemas.microsoft.com/office/excel/2006/main">
          <x14:cfRule type="dataBar" id="{9f4c4b83-8181-4155-bc05-a76e4485a83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22afb95-acf1-463d-9fd3-a66cae5d035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G369:G370</xm:sqref>
        </x14:conditionalFormatting>
        <x14:conditionalFormatting xmlns:xm="http://schemas.microsoft.com/office/excel/2006/main">
          <x14:cfRule type="dataBar" id="{91a4f381-2157-47e6-8092-5caf7f5e74d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8293711b-2b86-433b-88d6-77f88101faa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G371:G372</xm:sqref>
        </x14:conditionalFormatting>
        <x14:conditionalFormatting xmlns:xm="http://schemas.microsoft.com/office/excel/2006/main">
          <x14:cfRule type="dataBar" id="{c334f070-7615-4ef6-93c6-64afef52aeb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H7:H21</xm:sqref>
        </x14:conditionalFormatting>
        <x14:conditionalFormatting xmlns:xm="http://schemas.microsoft.com/office/excel/2006/main">
          <x14:cfRule type="dataBar" id="{1d6bf376-5201-4495-9af6-27ff3b649f4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H7:H23</xm:sqref>
        </x14:conditionalFormatting>
        <x14:conditionalFormatting xmlns:xm="http://schemas.microsoft.com/office/excel/2006/main">
          <x14:cfRule type="dataBar" id="{62785f25-7fba-4349-b240-54e3ba6fcae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H35:H41</xm:sqref>
        </x14:conditionalFormatting>
        <x14:conditionalFormatting xmlns:xm="http://schemas.microsoft.com/office/excel/2006/main">
          <x14:cfRule type="dataBar" id="{8141b61c-3bfb-4987-88bf-1653cc826ea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H42:H48</xm:sqref>
        </x14:conditionalFormatting>
        <x14:conditionalFormatting xmlns:xm="http://schemas.microsoft.com/office/excel/2006/main">
          <x14:cfRule type="dataBar" id="{89d59e73-f500-43a4-9c60-7a389f8b956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H49:H55</xm:sqref>
        </x14:conditionalFormatting>
        <x14:conditionalFormatting xmlns:xm="http://schemas.microsoft.com/office/excel/2006/main">
          <x14:cfRule type="dataBar" id="{130ee7cf-7bf9-4132-a626-8328f365abe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H56:H62</xm:sqref>
        </x14:conditionalFormatting>
        <x14:conditionalFormatting xmlns:xm="http://schemas.microsoft.com/office/excel/2006/main">
          <x14:cfRule type="dataBar" id="{98a1f0ef-cb53-481b-b557-d380af31f9b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H63:H69</xm:sqref>
        </x14:conditionalFormatting>
        <x14:conditionalFormatting xmlns:xm="http://schemas.microsoft.com/office/excel/2006/main">
          <x14:cfRule type="dataBar" id="{b9c5c466-3365-4512-ad8d-5bdaaa4def3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H70:H76</xm:sqref>
        </x14:conditionalFormatting>
        <x14:conditionalFormatting xmlns:xm="http://schemas.microsoft.com/office/excel/2006/main">
          <x14:cfRule type="dataBar" id="{d476c1f3-d763-43f7-a119-6268ab89bc2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H77:H83</xm:sqref>
        </x14:conditionalFormatting>
        <x14:conditionalFormatting xmlns:xm="http://schemas.microsoft.com/office/excel/2006/main">
          <x14:cfRule type="dataBar" id="{f38ab8ba-c0b8-4293-b553-3c2a498b659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H84:H90</xm:sqref>
        </x14:conditionalFormatting>
        <x14:conditionalFormatting xmlns:xm="http://schemas.microsoft.com/office/excel/2006/main">
          <x14:cfRule type="dataBar" id="{b7e38974-c886-4532-ba52-171d29e85ce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H91:H97</xm:sqref>
        </x14:conditionalFormatting>
        <x14:conditionalFormatting xmlns:xm="http://schemas.microsoft.com/office/excel/2006/main">
          <x14:cfRule type="dataBar" id="{98dac509-0c99-4887-9461-2423eb2ba27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H98:H104</xm:sqref>
        </x14:conditionalFormatting>
        <x14:conditionalFormatting xmlns:xm="http://schemas.microsoft.com/office/excel/2006/main">
          <x14:cfRule type="dataBar" id="{0dbac44a-965c-43d2-9bd2-12cf785b7f8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H105:H111</xm:sqref>
        </x14:conditionalFormatting>
        <x14:conditionalFormatting xmlns:xm="http://schemas.microsoft.com/office/excel/2006/main">
          <x14:cfRule type="dataBar" id="{9b865f16-e469-4fbf-a4ca-f588aa3ed85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H112:H118</xm:sqref>
        </x14:conditionalFormatting>
        <x14:conditionalFormatting xmlns:xm="http://schemas.microsoft.com/office/excel/2006/main">
          <x14:cfRule type="dataBar" id="{0b16d853-fc77-4456-9b11-54b3fccec6b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H119:H125</xm:sqref>
        </x14:conditionalFormatting>
        <x14:conditionalFormatting xmlns:xm="http://schemas.microsoft.com/office/excel/2006/main">
          <x14:cfRule type="dataBar" id="{66d85a2a-90fb-44d1-99d3-0a1f8a03b96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H126:H132</xm:sqref>
        </x14:conditionalFormatting>
        <x14:conditionalFormatting xmlns:xm="http://schemas.microsoft.com/office/excel/2006/main">
          <x14:cfRule type="dataBar" id="{21242a13-1383-40e8-894d-8bec1f18d43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H133:H139</xm:sqref>
        </x14:conditionalFormatting>
        <x14:conditionalFormatting xmlns:xm="http://schemas.microsoft.com/office/excel/2006/main">
          <x14:cfRule type="dataBar" id="{1c56facf-ba24-4090-9668-2ef55b4c47b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H140:H146</xm:sqref>
        </x14:conditionalFormatting>
        <x14:conditionalFormatting xmlns:xm="http://schemas.microsoft.com/office/excel/2006/main">
          <x14:cfRule type="dataBar" id="{45922666-3ef8-4be6-9559-fd4d28153cd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H147:H153</xm:sqref>
        </x14:conditionalFormatting>
        <x14:conditionalFormatting xmlns:xm="http://schemas.microsoft.com/office/excel/2006/main">
          <x14:cfRule type="dataBar" id="{85502a6c-3846-4565-bedf-a665c16b7b6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H154:H160</xm:sqref>
        </x14:conditionalFormatting>
        <x14:conditionalFormatting xmlns:xm="http://schemas.microsoft.com/office/excel/2006/main">
          <x14:cfRule type="dataBar" id="{b0f13158-8a97-4351-bdb5-937c71beed9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H161:H167</xm:sqref>
        </x14:conditionalFormatting>
        <x14:conditionalFormatting xmlns:xm="http://schemas.microsoft.com/office/excel/2006/main">
          <x14:cfRule type="dataBar" id="{266c1ae3-c20e-42f0-a13e-8aa1ab6cd24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H168:H174</xm:sqref>
        </x14:conditionalFormatting>
        <x14:conditionalFormatting xmlns:xm="http://schemas.microsoft.com/office/excel/2006/main">
          <x14:cfRule type="dataBar" id="{4d10a275-5fef-4381-ba73-032f9c553d9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H175:H181</xm:sqref>
        </x14:conditionalFormatting>
        <x14:conditionalFormatting xmlns:xm="http://schemas.microsoft.com/office/excel/2006/main">
          <x14:cfRule type="dataBar" id="{c3ec1dcc-f846-4edb-920b-646a6d44a44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H182:H188</xm:sqref>
        </x14:conditionalFormatting>
        <x14:conditionalFormatting xmlns:xm="http://schemas.microsoft.com/office/excel/2006/main">
          <x14:cfRule type="dataBar" id="{c8b59b06-f370-4dde-a577-d5729856292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H189:H195</xm:sqref>
        </x14:conditionalFormatting>
        <x14:conditionalFormatting xmlns:xm="http://schemas.microsoft.com/office/excel/2006/main">
          <x14:cfRule type="dataBar" id="{daa08545-9f35-4b3c-9e78-26948d2cd70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H196:H202</xm:sqref>
        </x14:conditionalFormatting>
        <x14:conditionalFormatting xmlns:xm="http://schemas.microsoft.com/office/excel/2006/main">
          <x14:cfRule type="dataBar" id="{f6b70215-548c-453d-af3a-6649798f53f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H203:H209</xm:sqref>
        </x14:conditionalFormatting>
        <x14:conditionalFormatting xmlns:xm="http://schemas.microsoft.com/office/excel/2006/main">
          <x14:cfRule type="dataBar" id="{85b9330e-ccc4-4060-b29d-fa87515857b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H210:H216</xm:sqref>
        </x14:conditionalFormatting>
        <x14:conditionalFormatting xmlns:xm="http://schemas.microsoft.com/office/excel/2006/main">
          <x14:cfRule type="dataBar" id="{e1a1be73-83ef-421a-91d8-f15ef74f96f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H217:H223</xm:sqref>
        </x14:conditionalFormatting>
        <x14:conditionalFormatting xmlns:xm="http://schemas.microsoft.com/office/excel/2006/main">
          <x14:cfRule type="dataBar" id="{76de1bf9-aa4b-4977-b612-6f5ae43cd57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H224:H230</xm:sqref>
        </x14:conditionalFormatting>
        <x14:conditionalFormatting xmlns:xm="http://schemas.microsoft.com/office/excel/2006/main">
          <x14:cfRule type="dataBar" id="{e1bc83f1-9f59-4085-b529-6b617fcb024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H231:H237</xm:sqref>
        </x14:conditionalFormatting>
        <x14:conditionalFormatting xmlns:xm="http://schemas.microsoft.com/office/excel/2006/main">
          <x14:cfRule type="dataBar" id="{b0330f99-7e83-46d6-8a6c-d21b3f600bc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H238:H244</xm:sqref>
        </x14:conditionalFormatting>
        <x14:conditionalFormatting xmlns:xm="http://schemas.microsoft.com/office/excel/2006/main">
          <x14:cfRule type="dataBar" id="{9dcd4ea5-5bde-4469-a2e0-0a937f46412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H245:H251</xm:sqref>
        </x14:conditionalFormatting>
        <x14:conditionalFormatting xmlns:xm="http://schemas.microsoft.com/office/excel/2006/main">
          <x14:cfRule type="dataBar" id="{074b8f3f-e01c-4295-b962-8d60615d520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H252:H258</xm:sqref>
        </x14:conditionalFormatting>
        <x14:conditionalFormatting xmlns:xm="http://schemas.microsoft.com/office/excel/2006/main">
          <x14:cfRule type="dataBar" id="{964259f3-6fb0-440e-b0ce-bd95b202d2c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H259:H265</xm:sqref>
        </x14:conditionalFormatting>
        <x14:conditionalFormatting xmlns:xm="http://schemas.microsoft.com/office/excel/2006/main">
          <x14:cfRule type="dataBar" id="{fa654305-f5a3-46f3-bd31-f54e8a7893a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H266:H272</xm:sqref>
        </x14:conditionalFormatting>
        <x14:conditionalFormatting xmlns:xm="http://schemas.microsoft.com/office/excel/2006/main">
          <x14:cfRule type="dataBar" id="{120f8851-7a08-4c7d-a595-59b998148c6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H273:H279</xm:sqref>
        </x14:conditionalFormatting>
        <x14:conditionalFormatting xmlns:xm="http://schemas.microsoft.com/office/excel/2006/main">
          <x14:cfRule type="dataBar" id="{eca1b0ee-79be-46a3-bb6b-0edb745f530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H280:H286</xm:sqref>
        </x14:conditionalFormatting>
        <x14:conditionalFormatting xmlns:xm="http://schemas.microsoft.com/office/excel/2006/main">
          <x14:cfRule type="dataBar" id="{52c9c9e5-e452-41d0-ae8c-cde1986bdf7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H287:H293</xm:sqref>
        </x14:conditionalFormatting>
        <x14:conditionalFormatting xmlns:xm="http://schemas.microsoft.com/office/excel/2006/main">
          <x14:cfRule type="dataBar" id="{f1c6bc88-4348-4b16-863d-bbd30595b0f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H294:H300</xm:sqref>
        </x14:conditionalFormatting>
        <x14:conditionalFormatting xmlns:xm="http://schemas.microsoft.com/office/excel/2006/main">
          <x14:cfRule type="dataBar" id="{ed988774-b237-4630-982f-c7c12df04f9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H301:H306</xm:sqref>
        </x14:conditionalFormatting>
        <x14:conditionalFormatting xmlns:xm="http://schemas.microsoft.com/office/excel/2006/main">
          <x14:cfRule type="dataBar" id="{1844914f-43ab-43ef-a9bc-ebfc71644f4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H307:H308</xm:sqref>
        </x14:conditionalFormatting>
        <x14:conditionalFormatting xmlns:xm="http://schemas.microsoft.com/office/excel/2006/main">
          <x14:cfRule type="dataBar" id="{1035c93c-4f74-44dd-83e4-2f9f3305cb4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H309:H310</xm:sqref>
        </x14:conditionalFormatting>
        <x14:conditionalFormatting xmlns:xm="http://schemas.microsoft.com/office/excel/2006/main">
          <x14:cfRule type="dataBar" id="{aa21a318-68d6-492e-a72f-607a2bbe332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H311:H312</xm:sqref>
        </x14:conditionalFormatting>
        <x14:conditionalFormatting xmlns:xm="http://schemas.microsoft.com/office/excel/2006/main">
          <x14:cfRule type="dataBar" id="{0427fae6-c03a-4f77-b1d2-05390b75896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H313:H314</xm:sqref>
        </x14:conditionalFormatting>
        <x14:conditionalFormatting xmlns:xm="http://schemas.microsoft.com/office/excel/2006/main">
          <x14:cfRule type="dataBar" id="{3d040635-9267-4081-ab6a-be774f014e3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H315:H316</xm:sqref>
        </x14:conditionalFormatting>
        <x14:conditionalFormatting xmlns:xm="http://schemas.microsoft.com/office/excel/2006/main">
          <x14:cfRule type="dataBar" id="{7e591b08-b14e-42b2-94da-f3404cb6917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H317:H318</xm:sqref>
        </x14:conditionalFormatting>
        <x14:conditionalFormatting xmlns:xm="http://schemas.microsoft.com/office/excel/2006/main">
          <x14:cfRule type="dataBar" id="{8133c4d5-84d0-44c7-be94-3523562ff1c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H319:H320</xm:sqref>
        </x14:conditionalFormatting>
        <x14:conditionalFormatting xmlns:xm="http://schemas.microsoft.com/office/excel/2006/main">
          <x14:cfRule type="dataBar" id="{514d90bf-38fb-4edd-87a9-d54d54491de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H321:H322</xm:sqref>
        </x14:conditionalFormatting>
        <x14:conditionalFormatting xmlns:xm="http://schemas.microsoft.com/office/excel/2006/main">
          <x14:cfRule type="dataBar" id="{18279e38-8682-4c3d-bb23-5b1c8f16611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H323:H324</xm:sqref>
        </x14:conditionalFormatting>
        <x14:conditionalFormatting xmlns:xm="http://schemas.microsoft.com/office/excel/2006/main">
          <x14:cfRule type="dataBar" id="{69e0fea9-8c10-4791-ad3f-6549b952816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H325:H326</xm:sqref>
        </x14:conditionalFormatting>
        <x14:conditionalFormatting xmlns:xm="http://schemas.microsoft.com/office/excel/2006/main">
          <x14:cfRule type="dataBar" id="{3b1e1b45-89d3-424c-9fca-493b08e8806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H327:H328</xm:sqref>
        </x14:conditionalFormatting>
        <x14:conditionalFormatting xmlns:xm="http://schemas.microsoft.com/office/excel/2006/main">
          <x14:cfRule type="dataBar" id="{e7ddefdd-6776-4137-87f6-db179446630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H329:H330</xm:sqref>
        </x14:conditionalFormatting>
        <x14:conditionalFormatting xmlns:xm="http://schemas.microsoft.com/office/excel/2006/main">
          <x14:cfRule type="dataBar" id="{dd8aaec6-c228-48a7-9dc0-b9976989a9e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H331:H332</xm:sqref>
        </x14:conditionalFormatting>
        <x14:conditionalFormatting xmlns:xm="http://schemas.microsoft.com/office/excel/2006/main">
          <x14:cfRule type="dataBar" id="{187aec79-60a3-461b-b5c4-d885ff06f09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H333:H334</xm:sqref>
        </x14:conditionalFormatting>
        <x14:conditionalFormatting xmlns:xm="http://schemas.microsoft.com/office/excel/2006/main">
          <x14:cfRule type="dataBar" id="{e376d008-2c37-4fb3-a00c-84db4879451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H335:H336</xm:sqref>
        </x14:conditionalFormatting>
        <x14:conditionalFormatting xmlns:xm="http://schemas.microsoft.com/office/excel/2006/main">
          <x14:cfRule type="dataBar" id="{0315f2d0-d586-450a-a593-c6d1b23284b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H337:H338</xm:sqref>
        </x14:conditionalFormatting>
        <x14:conditionalFormatting xmlns:xm="http://schemas.microsoft.com/office/excel/2006/main">
          <x14:cfRule type="dataBar" id="{1956ccbd-d892-4bb2-916b-33402f74b23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H339:H340</xm:sqref>
        </x14:conditionalFormatting>
        <x14:conditionalFormatting xmlns:xm="http://schemas.microsoft.com/office/excel/2006/main">
          <x14:cfRule type="dataBar" id="{1d5ffd38-af5b-4713-aba9-3dba2f6389c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H341:H342</xm:sqref>
        </x14:conditionalFormatting>
        <x14:conditionalFormatting xmlns:xm="http://schemas.microsoft.com/office/excel/2006/main">
          <x14:cfRule type="dataBar" id="{e16248eb-e984-41d3-99f0-bc307114bf8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H343:H344</xm:sqref>
        </x14:conditionalFormatting>
        <x14:conditionalFormatting xmlns:xm="http://schemas.microsoft.com/office/excel/2006/main">
          <x14:cfRule type="dataBar" id="{0691028f-75a7-48fe-a07e-4b7b1f79a63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H345:H346</xm:sqref>
        </x14:conditionalFormatting>
        <x14:conditionalFormatting xmlns:xm="http://schemas.microsoft.com/office/excel/2006/main">
          <x14:cfRule type="dataBar" id="{b312095a-ec1f-4d36-b43d-635df2a0170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H347:H348</xm:sqref>
        </x14:conditionalFormatting>
        <x14:conditionalFormatting xmlns:xm="http://schemas.microsoft.com/office/excel/2006/main">
          <x14:cfRule type="dataBar" id="{37c32678-0c7e-48cd-bde1-08f2c7de791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H349:H350</xm:sqref>
        </x14:conditionalFormatting>
        <x14:conditionalFormatting xmlns:xm="http://schemas.microsoft.com/office/excel/2006/main">
          <x14:cfRule type="dataBar" id="{68a8c628-b74e-4e88-a20d-c096dc6e738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H351:H352</xm:sqref>
        </x14:conditionalFormatting>
        <x14:conditionalFormatting xmlns:xm="http://schemas.microsoft.com/office/excel/2006/main">
          <x14:cfRule type="dataBar" id="{1571bb4f-8115-4e0e-8bc0-d750a075e99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H353:H354</xm:sqref>
        </x14:conditionalFormatting>
        <x14:conditionalFormatting xmlns:xm="http://schemas.microsoft.com/office/excel/2006/main">
          <x14:cfRule type="dataBar" id="{c4f6eca9-5e10-4b00-951e-7bffe63ed79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H355:H356</xm:sqref>
        </x14:conditionalFormatting>
        <x14:conditionalFormatting xmlns:xm="http://schemas.microsoft.com/office/excel/2006/main">
          <x14:cfRule type="dataBar" id="{3bfb9cf4-9e7d-4880-bb91-c3254e5a91a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H357:H358</xm:sqref>
        </x14:conditionalFormatting>
        <x14:conditionalFormatting xmlns:xm="http://schemas.microsoft.com/office/excel/2006/main">
          <x14:cfRule type="dataBar" id="{cb22dfe0-daac-4e30-bfad-272d0edc408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H359:H360</xm:sqref>
        </x14:conditionalFormatting>
        <x14:conditionalFormatting xmlns:xm="http://schemas.microsoft.com/office/excel/2006/main">
          <x14:cfRule type="dataBar" id="{5f15ec87-58ca-4546-86fa-0ad4c616fd3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H361:H362</xm:sqref>
        </x14:conditionalFormatting>
        <x14:conditionalFormatting xmlns:xm="http://schemas.microsoft.com/office/excel/2006/main">
          <x14:cfRule type="dataBar" id="{f7bc501f-505f-414b-9174-0059d7e049b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H363:H364</xm:sqref>
        </x14:conditionalFormatting>
        <x14:conditionalFormatting xmlns:xm="http://schemas.microsoft.com/office/excel/2006/main">
          <x14:cfRule type="dataBar" id="{63035a6c-cb84-4ef1-9597-5d452a8711e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H365:H366</xm:sqref>
        </x14:conditionalFormatting>
        <x14:conditionalFormatting xmlns:xm="http://schemas.microsoft.com/office/excel/2006/main">
          <x14:cfRule type="dataBar" id="{505a7e0b-8991-427e-b8e6-aa81018e764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H367:H368</xm:sqref>
        </x14:conditionalFormatting>
        <x14:conditionalFormatting xmlns:xm="http://schemas.microsoft.com/office/excel/2006/main">
          <x14:cfRule type="dataBar" id="{f53d0dfb-b0f3-4c60-864f-008bbacd0d5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H369:H370</xm:sqref>
        </x14:conditionalFormatting>
        <x14:conditionalFormatting xmlns:xm="http://schemas.microsoft.com/office/excel/2006/main">
          <x14:cfRule type="dataBar" id="{24a9a9dc-0aeb-420f-96e6-5f953e26bfd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H371:H372</xm:sqref>
        </x14:conditionalFormatting>
        <x14:conditionalFormatting xmlns:xm="http://schemas.microsoft.com/office/excel/2006/main">
          <x14:cfRule type="dataBar" id="{88b42187-1faf-4ebc-87f3-50d7a794783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E24:E34 E7:E22</xm:sqref>
        </x14:conditionalFormatting>
        <x14:conditionalFormatting xmlns:xm="http://schemas.microsoft.com/office/excel/2006/main">
          <x14:cfRule type="dataBar" id="{1407c877-4f36-44f7-907b-71cd83e6ea7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E24:F34 E7:F22</xm:sqref>
        </x14:conditionalFormatting>
        <x14:conditionalFormatting xmlns:xm="http://schemas.microsoft.com/office/excel/2006/main">
          <x14:cfRule type="dataBar" id="{c6d2a930-7916-4eaa-94a2-28d3bf58990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F24:F34 F7:F22</xm:sqref>
        </x14:conditionalFormatting>
        <x14:conditionalFormatting xmlns:xm="http://schemas.microsoft.com/office/excel/2006/main">
          <x14:cfRule type="dataBar" id="{94f3735b-35d2-44de-9958-030dd8b24e6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G24 G7:G21</xm:sqref>
        </x14:conditionalFormatting>
        <x14:conditionalFormatting xmlns:xm="http://schemas.microsoft.com/office/excel/2006/main">
          <x14:cfRule type="dataBar" id="{6e3538c9-7c38-41a6-8310-eed334f3893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6274e0b-42d6-4835-b309-e58f69c5859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G24:G34 G7:G22</xm:sqref>
        </x14:conditionalFormatting>
        <x14:conditionalFormatting xmlns:xm="http://schemas.microsoft.com/office/excel/2006/main">
          <x14:cfRule type="dataBar" id="{82128903-4317-4d76-a7a7-41321e03206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H24 H7:H21</xm:sqref>
        </x14:conditionalFormatting>
        <x14:conditionalFormatting xmlns:xm="http://schemas.microsoft.com/office/excel/2006/main">
          <x14:cfRule type="dataBar" id="{9d4f8ee0-8dbe-49ae-8a01-db9f5a392e0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H24:H34 H7:H22</xm:sqref>
        </x14:conditionalFormatting>
        <x14:conditionalFormatting xmlns:xm="http://schemas.microsoft.com/office/excel/2006/main">
          <x14:cfRule type="dataBar" id="{0158acaa-204c-4842-8259-704140e3652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E35:F41</xm:sqref>
        </x14:conditionalFormatting>
        <x14:conditionalFormatting xmlns:xm="http://schemas.microsoft.com/office/excel/2006/main">
          <x14:cfRule type="dataBar" id="{bc12487e-b106-400b-869c-8450c11fd66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E42:F48</xm:sqref>
        </x14:conditionalFormatting>
        <x14:conditionalFormatting xmlns:xm="http://schemas.microsoft.com/office/excel/2006/main">
          <x14:cfRule type="dataBar" id="{20f1f107-3077-4ec1-a0ed-5c18e9cdfe2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E49:F55</xm:sqref>
        </x14:conditionalFormatting>
        <x14:conditionalFormatting xmlns:xm="http://schemas.microsoft.com/office/excel/2006/main">
          <x14:cfRule type="dataBar" id="{fb806b7c-a85e-4d31-a099-52e72b30299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E56:F62</xm:sqref>
        </x14:conditionalFormatting>
        <x14:conditionalFormatting xmlns:xm="http://schemas.microsoft.com/office/excel/2006/main">
          <x14:cfRule type="dataBar" id="{c3593853-27be-4550-bfdc-ea00048e14e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E63:F69</xm:sqref>
        </x14:conditionalFormatting>
        <x14:conditionalFormatting xmlns:xm="http://schemas.microsoft.com/office/excel/2006/main">
          <x14:cfRule type="dataBar" id="{e159fc67-5378-42d8-bfa2-21a6cd26476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E70:F76</xm:sqref>
        </x14:conditionalFormatting>
        <x14:conditionalFormatting xmlns:xm="http://schemas.microsoft.com/office/excel/2006/main">
          <x14:cfRule type="dataBar" id="{b043a75e-1199-491a-bc0f-2e7be3e6ac7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E77:F83</xm:sqref>
        </x14:conditionalFormatting>
        <x14:conditionalFormatting xmlns:xm="http://schemas.microsoft.com/office/excel/2006/main">
          <x14:cfRule type="dataBar" id="{b3c6242a-09bf-4dc2-9866-ed301fddea2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E84:F90</xm:sqref>
        </x14:conditionalFormatting>
        <x14:conditionalFormatting xmlns:xm="http://schemas.microsoft.com/office/excel/2006/main">
          <x14:cfRule type="dataBar" id="{4606fde0-d138-4868-bb87-f4bca0bb64f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E91:F97</xm:sqref>
        </x14:conditionalFormatting>
        <x14:conditionalFormatting xmlns:xm="http://schemas.microsoft.com/office/excel/2006/main">
          <x14:cfRule type="dataBar" id="{b40ec585-94a7-4f65-8efd-ef8a1d39780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E98:F104</xm:sqref>
        </x14:conditionalFormatting>
        <x14:conditionalFormatting xmlns:xm="http://schemas.microsoft.com/office/excel/2006/main">
          <x14:cfRule type="dataBar" id="{8e033c75-8a3e-4fbe-83ed-4312f6c45a7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E105:F111</xm:sqref>
        </x14:conditionalFormatting>
        <x14:conditionalFormatting xmlns:xm="http://schemas.microsoft.com/office/excel/2006/main">
          <x14:cfRule type="dataBar" id="{4f85d6d6-da93-4da1-90f8-43c4508a34e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E112:F118</xm:sqref>
        </x14:conditionalFormatting>
        <x14:conditionalFormatting xmlns:xm="http://schemas.microsoft.com/office/excel/2006/main">
          <x14:cfRule type="dataBar" id="{587aa16c-ed69-4443-8d60-6952a7bc6e2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E119:F125</xm:sqref>
        </x14:conditionalFormatting>
        <x14:conditionalFormatting xmlns:xm="http://schemas.microsoft.com/office/excel/2006/main">
          <x14:cfRule type="dataBar" id="{20d6be37-005b-44ba-aa26-a2ffad8e3f1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E126:F132</xm:sqref>
        </x14:conditionalFormatting>
        <x14:conditionalFormatting xmlns:xm="http://schemas.microsoft.com/office/excel/2006/main">
          <x14:cfRule type="dataBar" id="{fb2d0627-31f9-4f37-875f-09a935c2976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E133:F139</xm:sqref>
        </x14:conditionalFormatting>
        <x14:conditionalFormatting xmlns:xm="http://schemas.microsoft.com/office/excel/2006/main">
          <x14:cfRule type="dataBar" id="{c785f483-024a-4ea7-a4de-591fcb31175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E140:F146</xm:sqref>
        </x14:conditionalFormatting>
        <x14:conditionalFormatting xmlns:xm="http://schemas.microsoft.com/office/excel/2006/main">
          <x14:cfRule type="dataBar" id="{b1da9727-4657-49b5-bd9b-23ff992a581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E147:F153</xm:sqref>
        </x14:conditionalFormatting>
        <x14:conditionalFormatting xmlns:xm="http://schemas.microsoft.com/office/excel/2006/main">
          <x14:cfRule type="dataBar" id="{7242c56f-a79b-4c91-9492-457d7936b88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E154:F160</xm:sqref>
        </x14:conditionalFormatting>
        <x14:conditionalFormatting xmlns:xm="http://schemas.microsoft.com/office/excel/2006/main">
          <x14:cfRule type="dataBar" id="{8b532e1a-b899-4fc4-b799-49f09a32b0d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E161:F167</xm:sqref>
        </x14:conditionalFormatting>
        <x14:conditionalFormatting xmlns:xm="http://schemas.microsoft.com/office/excel/2006/main">
          <x14:cfRule type="dataBar" id="{75a66bd1-1e98-4a9e-8489-87484b40ed3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E168:F174</xm:sqref>
        </x14:conditionalFormatting>
        <x14:conditionalFormatting xmlns:xm="http://schemas.microsoft.com/office/excel/2006/main">
          <x14:cfRule type="dataBar" id="{4eeae5b9-0b39-493a-837c-7a915ba4359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E175:F181</xm:sqref>
        </x14:conditionalFormatting>
        <x14:conditionalFormatting xmlns:xm="http://schemas.microsoft.com/office/excel/2006/main">
          <x14:cfRule type="dataBar" id="{678f832c-a90e-40c4-aeb4-452df5e6be3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E182:F188</xm:sqref>
        </x14:conditionalFormatting>
        <x14:conditionalFormatting xmlns:xm="http://schemas.microsoft.com/office/excel/2006/main">
          <x14:cfRule type="dataBar" id="{555a576d-9fb5-4092-993b-4925d53df01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E189:F195</xm:sqref>
        </x14:conditionalFormatting>
        <x14:conditionalFormatting xmlns:xm="http://schemas.microsoft.com/office/excel/2006/main">
          <x14:cfRule type="dataBar" id="{ba5dc7bf-1ebf-4b14-acd5-b438b106089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E196:F202</xm:sqref>
        </x14:conditionalFormatting>
        <x14:conditionalFormatting xmlns:xm="http://schemas.microsoft.com/office/excel/2006/main">
          <x14:cfRule type="dataBar" id="{07733065-af50-45e3-862a-04fcd427c17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E203:F209</xm:sqref>
        </x14:conditionalFormatting>
        <x14:conditionalFormatting xmlns:xm="http://schemas.microsoft.com/office/excel/2006/main">
          <x14:cfRule type="dataBar" id="{8fc95c5e-09ea-45a8-a76e-2113a29aabb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E210:F216</xm:sqref>
        </x14:conditionalFormatting>
        <x14:conditionalFormatting xmlns:xm="http://schemas.microsoft.com/office/excel/2006/main">
          <x14:cfRule type="dataBar" id="{f0a14eaf-74b3-47dd-874b-ee17461be74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E217:F223</xm:sqref>
        </x14:conditionalFormatting>
        <x14:conditionalFormatting xmlns:xm="http://schemas.microsoft.com/office/excel/2006/main">
          <x14:cfRule type="dataBar" id="{25b03fb6-7b88-449c-882c-c42259807c5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E224:F230</xm:sqref>
        </x14:conditionalFormatting>
        <x14:conditionalFormatting xmlns:xm="http://schemas.microsoft.com/office/excel/2006/main">
          <x14:cfRule type="dataBar" id="{2ba4b230-774e-49e6-a129-e44db2f305a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E231:F237</xm:sqref>
        </x14:conditionalFormatting>
        <x14:conditionalFormatting xmlns:xm="http://schemas.microsoft.com/office/excel/2006/main">
          <x14:cfRule type="dataBar" id="{b2ccd113-2392-4678-aa71-707c209566e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E238:F244</xm:sqref>
        </x14:conditionalFormatting>
        <x14:conditionalFormatting xmlns:xm="http://schemas.microsoft.com/office/excel/2006/main">
          <x14:cfRule type="dataBar" id="{c7766af4-61e9-441f-a937-cbcde2b20a3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E245:F251</xm:sqref>
        </x14:conditionalFormatting>
        <x14:conditionalFormatting xmlns:xm="http://schemas.microsoft.com/office/excel/2006/main">
          <x14:cfRule type="dataBar" id="{f6bdea12-2e67-4366-9c11-c53b8fb4961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E252:F258</xm:sqref>
        </x14:conditionalFormatting>
        <x14:conditionalFormatting xmlns:xm="http://schemas.microsoft.com/office/excel/2006/main">
          <x14:cfRule type="dataBar" id="{8d811e23-551b-45fe-8c4e-d31eb9e9bd7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E259:F265</xm:sqref>
        </x14:conditionalFormatting>
        <x14:conditionalFormatting xmlns:xm="http://schemas.microsoft.com/office/excel/2006/main">
          <x14:cfRule type="dataBar" id="{370a0053-2a47-4202-b1f7-4d5fe7d8030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E266:F272</xm:sqref>
        </x14:conditionalFormatting>
        <x14:conditionalFormatting xmlns:xm="http://schemas.microsoft.com/office/excel/2006/main">
          <x14:cfRule type="dataBar" id="{0f677572-4969-4d02-b1f8-43e08129fa5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E273:F279</xm:sqref>
        </x14:conditionalFormatting>
        <x14:conditionalFormatting xmlns:xm="http://schemas.microsoft.com/office/excel/2006/main">
          <x14:cfRule type="dataBar" id="{404de35f-af73-464a-a8f0-795dc2164f3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E280:F286</xm:sqref>
        </x14:conditionalFormatting>
        <x14:conditionalFormatting xmlns:xm="http://schemas.microsoft.com/office/excel/2006/main">
          <x14:cfRule type="dataBar" id="{3db2bc38-0daf-4dff-88ff-dcafd888265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E287:F293</xm:sqref>
        </x14:conditionalFormatting>
        <x14:conditionalFormatting xmlns:xm="http://schemas.microsoft.com/office/excel/2006/main">
          <x14:cfRule type="dataBar" id="{0df6ff8d-49f2-4e62-861a-a0dbf491f62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E294:F300</xm:sqref>
        </x14:conditionalFormatting>
        <x14:conditionalFormatting xmlns:xm="http://schemas.microsoft.com/office/excel/2006/main">
          <x14:cfRule type="dataBar" id="{aa71a24a-cad6-427b-9661-0b08570d4d8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E301:F306</xm:sqref>
        </x14:conditionalFormatting>
        <x14:conditionalFormatting xmlns:xm="http://schemas.microsoft.com/office/excel/2006/main">
          <x14:cfRule type="dataBar" id="{f6bd1904-0912-411a-a62f-ed5cfce1a30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E307:F308</xm:sqref>
        </x14:conditionalFormatting>
        <x14:conditionalFormatting xmlns:xm="http://schemas.microsoft.com/office/excel/2006/main">
          <x14:cfRule type="dataBar" id="{309e9279-36e1-4421-84c6-facf2f0fa69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E309:F310</xm:sqref>
        </x14:conditionalFormatting>
        <x14:conditionalFormatting xmlns:xm="http://schemas.microsoft.com/office/excel/2006/main">
          <x14:cfRule type="dataBar" id="{b8498d8c-5f04-4234-8b8c-5b5ae528a75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E311:F312</xm:sqref>
        </x14:conditionalFormatting>
        <x14:conditionalFormatting xmlns:xm="http://schemas.microsoft.com/office/excel/2006/main">
          <x14:cfRule type="dataBar" id="{b6aed670-f380-4d66-86c2-3dcf9f897ba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E313:F314</xm:sqref>
        </x14:conditionalFormatting>
        <x14:conditionalFormatting xmlns:xm="http://schemas.microsoft.com/office/excel/2006/main">
          <x14:cfRule type="dataBar" id="{116dd0ba-17bf-4266-8982-00a11e8e96c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E315:F316</xm:sqref>
        </x14:conditionalFormatting>
        <x14:conditionalFormatting xmlns:xm="http://schemas.microsoft.com/office/excel/2006/main">
          <x14:cfRule type="dataBar" id="{a9a99c1a-0e9d-4211-ae3d-c353c30c1ef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E317:F318</xm:sqref>
        </x14:conditionalFormatting>
        <x14:conditionalFormatting xmlns:xm="http://schemas.microsoft.com/office/excel/2006/main">
          <x14:cfRule type="dataBar" id="{76647d62-e7dc-4ab5-bce3-bed13b7a5ff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E319:F320</xm:sqref>
        </x14:conditionalFormatting>
        <x14:conditionalFormatting xmlns:xm="http://schemas.microsoft.com/office/excel/2006/main">
          <x14:cfRule type="dataBar" id="{195ebd5d-4f36-4574-999a-9b99a34e808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E321:F322</xm:sqref>
        </x14:conditionalFormatting>
        <x14:conditionalFormatting xmlns:xm="http://schemas.microsoft.com/office/excel/2006/main">
          <x14:cfRule type="dataBar" id="{4f35f775-311c-4807-bb6b-dd6f2137308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E323:F324</xm:sqref>
        </x14:conditionalFormatting>
        <x14:conditionalFormatting xmlns:xm="http://schemas.microsoft.com/office/excel/2006/main">
          <x14:cfRule type="dataBar" id="{6cf7fdd1-e397-41ef-b227-8471b59613c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E325:F326</xm:sqref>
        </x14:conditionalFormatting>
        <x14:conditionalFormatting xmlns:xm="http://schemas.microsoft.com/office/excel/2006/main">
          <x14:cfRule type="dataBar" id="{2afb9597-2934-471a-9163-a4827a9c2fb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E327:F328</xm:sqref>
        </x14:conditionalFormatting>
        <x14:conditionalFormatting xmlns:xm="http://schemas.microsoft.com/office/excel/2006/main">
          <x14:cfRule type="dataBar" id="{96a8e0ab-f04e-4d00-890a-cac25e73826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E329:F330</xm:sqref>
        </x14:conditionalFormatting>
        <x14:conditionalFormatting xmlns:xm="http://schemas.microsoft.com/office/excel/2006/main">
          <x14:cfRule type="dataBar" id="{1d49d445-983b-45e2-9838-f96ce7fec2b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E331:F332</xm:sqref>
        </x14:conditionalFormatting>
        <x14:conditionalFormatting xmlns:xm="http://schemas.microsoft.com/office/excel/2006/main">
          <x14:cfRule type="dataBar" id="{8b4ab144-43c4-4ec0-bc18-1ea3e471d03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E333:F334</xm:sqref>
        </x14:conditionalFormatting>
        <x14:conditionalFormatting xmlns:xm="http://schemas.microsoft.com/office/excel/2006/main">
          <x14:cfRule type="dataBar" id="{dc8c124b-943a-4c7c-b8b4-eed197fb57f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E335:F336</xm:sqref>
        </x14:conditionalFormatting>
        <x14:conditionalFormatting xmlns:xm="http://schemas.microsoft.com/office/excel/2006/main">
          <x14:cfRule type="dataBar" id="{0cc53dba-269f-463f-aca4-5fa8891bbf6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E337:F338</xm:sqref>
        </x14:conditionalFormatting>
        <x14:conditionalFormatting xmlns:xm="http://schemas.microsoft.com/office/excel/2006/main">
          <x14:cfRule type="dataBar" id="{d6bd9334-4710-4cfc-bfe1-dbf9f2bccca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E339:F340</xm:sqref>
        </x14:conditionalFormatting>
        <x14:conditionalFormatting xmlns:xm="http://schemas.microsoft.com/office/excel/2006/main">
          <x14:cfRule type="dataBar" id="{9337e004-f72c-4acc-b942-fc0a34cfad1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E341:F342</xm:sqref>
        </x14:conditionalFormatting>
        <x14:conditionalFormatting xmlns:xm="http://schemas.microsoft.com/office/excel/2006/main">
          <x14:cfRule type="dataBar" id="{b1acd5f2-ebf6-4263-b89a-f3d80c0c720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E343:F344</xm:sqref>
        </x14:conditionalFormatting>
        <x14:conditionalFormatting xmlns:xm="http://schemas.microsoft.com/office/excel/2006/main">
          <x14:cfRule type="dataBar" id="{9ac6fd0f-aea5-465b-ac21-d41e4c92681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E345:F346</xm:sqref>
        </x14:conditionalFormatting>
        <x14:conditionalFormatting xmlns:xm="http://schemas.microsoft.com/office/excel/2006/main">
          <x14:cfRule type="dataBar" id="{7076e1e8-9a9f-4f14-9a8e-5736317c484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E347:F348</xm:sqref>
        </x14:conditionalFormatting>
        <x14:conditionalFormatting xmlns:xm="http://schemas.microsoft.com/office/excel/2006/main">
          <x14:cfRule type="dataBar" id="{baeef2d9-0b92-4bed-9757-cbc4f18d8a8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E349:F350</xm:sqref>
        </x14:conditionalFormatting>
        <x14:conditionalFormatting xmlns:xm="http://schemas.microsoft.com/office/excel/2006/main">
          <x14:cfRule type="dataBar" id="{0241f5d1-a3f0-48ea-9701-5b1215b8acd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E351:F352</xm:sqref>
        </x14:conditionalFormatting>
        <x14:conditionalFormatting xmlns:xm="http://schemas.microsoft.com/office/excel/2006/main">
          <x14:cfRule type="dataBar" id="{98648842-1132-4382-bfaf-5f645f0f1e6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E353:F354</xm:sqref>
        </x14:conditionalFormatting>
        <x14:conditionalFormatting xmlns:xm="http://schemas.microsoft.com/office/excel/2006/main">
          <x14:cfRule type="dataBar" id="{b85b3519-6b1a-4e2a-a0d6-6de1bdfa0f0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E355:F356</xm:sqref>
        </x14:conditionalFormatting>
        <x14:conditionalFormatting xmlns:xm="http://schemas.microsoft.com/office/excel/2006/main">
          <x14:cfRule type="dataBar" id="{3e1c829a-b098-4713-a0ab-27409761a64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E357:F358</xm:sqref>
        </x14:conditionalFormatting>
        <x14:conditionalFormatting xmlns:xm="http://schemas.microsoft.com/office/excel/2006/main">
          <x14:cfRule type="dataBar" id="{8fbb4a37-e8cf-41ff-b0ba-5b88a9dd14e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E359:F360</xm:sqref>
        </x14:conditionalFormatting>
        <x14:conditionalFormatting xmlns:xm="http://schemas.microsoft.com/office/excel/2006/main">
          <x14:cfRule type="dataBar" id="{fe069934-5921-44b9-a4eb-97dfa57f8a4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E361:F362</xm:sqref>
        </x14:conditionalFormatting>
        <x14:conditionalFormatting xmlns:xm="http://schemas.microsoft.com/office/excel/2006/main">
          <x14:cfRule type="dataBar" id="{8e35afe4-003b-4169-9849-3000afcf269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E363:F364</xm:sqref>
        </x14:conditionalFormatting>
        <x14:conditionalFormatting xmlns:xm="http://schemas.microsoft.com/office/excel/2006/main">
          <x14:cfRule type="dataBar" id="{52b042a1-9045-41ee-aa7d-a76a3c034c7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E365:F366</xm:sqref>
        </x14:conditionalFormatting>
        <x14:conditionalFormatting xmlns:xm="http://schemas.microsoft.com/office/excel/2006/main">
          <x14:cfRule type="dataBar" id="{e371e2db-93c9-49f1-914f-82554e42f3d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E367:F368</xm:sqref>
        </x14:conditionalFormatting>
        <x14:conditionalFormatting xmlns:xm="http://schemas.microsoft.com/office/excel/2006/main">
          <x14:cfRule type="dataBar" id="{4bc578b3-c42e-4e08-9bd1-0449271973d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E369:F370</xm:sqref>
        </x14:conditionalFormatting>
        <x14:conditionalFormatting xmlns:xm="http://schemas.microsoft.com/office/excel/2006/main">
          <x14:cfRule type="dataBar" id="{7b1c17b2-5fa8-4439-8ec9-ba5c6862425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E371:F372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操作记录</vt:lpstr>
      <vt:lpstr>板块强度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2020-01-30T07:31:00Z</dcterms:created>
  <dcterms:modified xsi:type="dcterms:W3CDTF">2021-11-11T22:20:50Z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