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20" activeTab="1"/>
  </bookViews>
  <sheets>
    <sheet name="操作记录" sheetId="1" r:id="rId1"/>
    <sheet name="板块强度" sheetId="2" r:id="rId2"/>
  </sheets>
  <calcPr calcId="144525"/>
</workbook>
</file>

<file path=xl/sharedStrings.xml><?xml version="1.0" encoding="utf-8"?>
<sst xmlns="http://schemas.openxmlformats.org/spreadsheetml/2006/main" count="792">
  <si>
    <t xml:space="preserve">操作记录               </t>
  </si>
  <si>
    <t>期初</t>
  </si>
  <si>
    <t>期末</t>
  </si>
  <si>
    <t>净利</t>
  </si>
  <si>
    <t>利率</t>
  </si>
  <si>
    <t>代码</t>
  </si>
  <si>
    <t>名称</t>
  </si>
  <si>
    <t>操作日期</t>
  </si>
  <si>
    <t>操作类型</t>
  </si>
  <si>
    <t>价格</t>
  </si>
  <si>
    <t>数量/手</t>
  </si>
  <si>
    <t>金额</t>
  </si>
  <si>
    <t>仓位</t>
  </si>
  <si>
    <t>手续费</t>
  </si>
  <si>
    <t>净利润</t>
  </si>
  <si>
    <t>单利率</t>
  </si>
  <si>
    <t>总利率</t>
  </si>
  <si>
    <t>个股强度</t>
  </si>
  <si>
    <t>板块排名</t>
  </si>
  <si>
    <t>开仓理由</t>
  </si>
  <si>
    <t>清仓理由</t>
  </si>
  <si>
    <t>评价</t>
  </si>
  <si>
    <t>中国平安</t>
  </si>
  <si>
    <t>开仓</t>
  </si>
  <si>
    <t>价格下跌放缓
MACD价格背离</t>
  </si>
  <si>
    <t>日线跌破5日线</t>
  </si>
  <si>
    <t>15M级别上止赢不够果断，造成利润锐减，引以为戒</t>
  </si>
  <si>
    <t>加仓</t>
  </si>
  <si>
    <t>放量上攻</t>
  </si>
  <si>
    <t>15M价格成交量类背驰</t>
  </si>
  <si>
    <t>股息</t>
  </si>
  <si>
    <t>15M级别出现3买</t>
  </si>
  <si>
    <t>减仓</t>
  </si>
  <si>
    <t>15M进入中枢震荡</t>
  </si>
  <si>
    <t xml:space="preserve">一旦出现力度不足就要先撤出来，活着才有战斗力
</t>
  </si>
  <si>
    <t>次级别类背驰</t>
  </si>
  <si>
    <t>清仓</t>
  </si>
  <si>
    <t>上证券商ETF</t>
  </si>
  <si>
    <t>日线3买，MACD回调至0</t>
  </si>
  <si>
    <t>日线3买不成立</t>
  </si>
  <si>
    <t>果敢</t>
  </si>
  <si>
    <t>15M类背驰</t>
  </si>
  <si>
    <t>15M形成3卖</t>
  </si>
  <si>
    <t>有色金属ETF</t>
  </si>
  <si>
    <t>日线3买，120线支撑</t>
  </si>
  <si>
    <t>120日线失守</t>
  </si>
  <si>
    <t>5M3卖</t>
  </si>
  <si>
    <t>清仓还是不够果断，抱有侥幸心理</t>
  </si>
  <si>
    <t>OBV缓步上升</t>
  </si>
  <si>
    <t>5M蝙蝠，类背驰</t>
  </si>
  <si>
    <t>公牛集团</t>
  </si>
  <si>
    <t>日线盘整背驰类2买，OBV放缓</t>
  </si>
  <si>
    <t>15M上涨出现类背驰</t>
  </si>
  <si>
    <t>15M鲨鱼，L1，L2中枢底部，OBV放缓</t>
  </si>
  <si>
    <t>年涨幅</t>
  </si>
  <si>
    <t>月涨幅</t>
  </si>
  <si>
    <t>年较强度</t>
  </si>
  <si>
    <t>月较强度</t>
  </si>
  <si>
    <t>年排名</t>
  </si>
  <si>
    <t>月排名</t>
  </si>
  <si>
    <t>000001</t>
  </si>
  <si>
    <t>上证指数</t>
  </si>
  <si>
    <t>深证成数</t>
  </si>
  <si>
    <t>个股计算位</t>
  </si>
  <si>
    <t>bk0420</t>
  </si>
  <si>
    <t>民航机场</t>
  </si>
  <si>
    <t>2021-01-29</t>
  </si>
  <si>
    <t>2021-11-05</t>
  </si>
  <si>
    <t>bk0421</t>
  </si>
  <si>
    <t>高速公路</t>
  </si>
  <si>
    <t>bk0422</t>
  </si>
  <si>
    <t>交运物流</t>
  </si>
  <si>
    <t>bk0424</t>
  </si>
  <si>
    <t>水泥建材</t>
  </si>
  <si>
    <t>bk0425</t>
  </si>
  <si>
    <t>工程建设</t>
  </si>
  <si>
    <t>bk0427</t>
  </si>
  <si>
    <t>公用事业</t>
  </si>
  <si>
    <t>bk0428</t>
  </si>
  <si>
    <t>电力行业</t>
  </si>
  <si>
    <t>bk0429</t>
  </si>
  <si>
    <t>交运设备</t>
  </si>
  <si>
    <t>bk0433</t>
  </si>
  <si>
    <t>农牧饲渔</t>
  </si>
  <si>
    <t>bk0436</t>
  </si>
  <si>
    <t>纺织服装</t>
  </si>
  <si>
    <t>bk0437</t>
  </si>
  <si>
    <t>煤炭行业</t>
  </si>
  <si>
    <t>bk0438</t>
  </si>
  <si>
    <t>食品饮料</t>
  </si>
  <si>
    <t>bk0440</t>
  </si>
  <si>
    <t>工艺商品</t>
  </si>
  <si>
    <t>bk0447</t>
  </si>
  <si>
    <t>电子信息</t>
  </si>
  <si>
    <t>bk0448</t>
  </si>
  <si>
    <t>通讯行业</t>
  </si>
  <si>
    <t>bk0450</t>
  </si>
  <si>
    <t>港口水运</t>
  </si>
  <si>
    <t>bk0451</t>
  </si>
  <si>
    <t>房地产</t>
  </si>
  <si>
    <t>bk0454</t>
  </si>
  <si>
    <t>塑料制品</t>
  </si>
  <si>
    <t>bk0456</t>
  </si>
  <si>
    <t>家电行业</t>
  </si>
  <si>
    <t>bk0457</t>
  </si>
  <si>
    <t>输配电气</t>
  </si>
  <si>
    <t>bk0458</t>
  </si>
  <si>
    <t>仪器仪表</t>
  </si>
  <si>
    <t>bk0459</t>
  </si>
  <si>
    <t>电子元件</t>
  </si>
  <si>
    <t>bk0464</t>
  </si>
  <si>
    <t>石油行业</t>
  </si>
  <si>
    <t>bk0465</t>
  </si>
  <si>
    <t>医药制造</t>
  </si>
  <si>
    <t>bk0470</t>
  </si>
  <si>
    <t>造纸印刷</t>
  </si>
  <si>
    <t>bk0471</t>
  </si>
  <si>
    <t>化纤行业</t>
  </si>
  <si>
    <t>bk0473</t>
  </si>
  <si>
    <t>券商信托</t>
  </si>
  <si>
    <t>bk0474</t>
  </si>
  <si>
    <t>保险</t>
  </si>
  <si>
    <t>bk0475</t>
  </si>
  <si>
    <t>银行</t>
  </si>
  <si>
    <t>bk0476</t>
  </si>
  <si>
    <t>木业家具</t>
  </si>
  <si>
    <t>bk0478</t>
  </si>
  <si>
    <t>有色金属</t>
  </si>
  <si>
    <t>bk0479</t>
  </si>
  <si>
    <t>钢铁行业</t>
  </si>
  <si>
    <t>bk0480</t>
  </si>
  <si>
    <t>航天航空</t>
  </si>
  <si>
    <t>bk0481</t>
  </si>
  <si>
    <t>汽车行业</t>
  </si>
  <si>
    <t>bk0482</t>
  </si>
  <si>
    <t>商业百货</t>
  </si>
  <si>
    <t>bk0484</t>
  </si>
  <si>
    <t>国际贸易</t>
  </si>
  <si>
    <t>bk0485</t>
  </si>
  <si>
    <t>旅游酒店</t>
  </si>
  <si>
    <t>bk0486</t>
  </si>
  <si>
    <t>文化传媒</t>
  </si>
  <si>
    <t>bk0537</t>
  </si>
  <si>
    <t>材料行业</t>
  </si>
  <si>
    <t>bk0538</t>
  </si>
  <si>
    <t>化学制品</t>
  </si>
  <si>
    <t>bk0539</t>
  </si>
  <si>
    <t>综合行业</t>
  </si>
  <si>
    <t>bk0545</t>
  </si>
  <si>
    <t>机械行业</t>
  </si>
  <si>
    <t>bk0546</t>
  </si>
  <si>
    <t>玻璃陶瓷</t>
  </si>
  <si>
    <t>bk0725</t>
  </si>
  <si>
    <t>装修装饰</t>
  </si>
  <si>
    <t>bk0726</t>
  </si>
  <si>
    <t>园林工程</t>
  </si>
  <si>
    <t>bk0727</t>
  </si>
  <si>
    <t>医疗行业</t>
  </si>
  <si>
    <t>bk0728</t>
  </si>
  <si>
    <t>环保工程</t>
  </si>
  <si>
    <t>bk0729</t>
  </si>
  <si>
    <t>船舶制造</t>
  </si>
  <si>
    <t>bk0730</t>
  </si>
  <si>
    <t>农药兽药</t>
  </si>
  <si>
    <t>bk0731</t>
  </si>
  <si>
    <t>化肥行业</t>
  </si>
  <si>
    <t>bk0732</t>
  </si>
  <si>
    <t>贵金属</t>
  </si>
  <si>
    <t>bk0733</t>
  </si>
  <si>
    <t>包装材料</t>
  </si>
  <si>
    <t>bk0734</t>
  </si>
  <si>
    <t>珠宝首饰</t>
  </si>
  <si>
    <t>bk0735</t>
  </si>
  <si>
    <t>安防设备</t>
  </si>
  <si>
    <t>bk0736</t>
  </si>
  <si>
    <t>电信运营</t>
  </si>
  <si>
    <t>bk0737</t>
  </si>
  <si>
    <t>软件服务</t>
  </si>
  <si>
    <t>bk0738</t>
  </si>
  <si>
    <t>多元金融</t>
  </si>
  <si>
    <t>bk0739</t>
  </si>
  <si>
    <t>金属制品</t>
  </si>
  <si>
    <t>bk0740</t>
  </si>
  <si>
    <t>文教休闲</t>
  </si>
  <si>
    <t>bk0910</t>
  </si>
  <si>
    <t>专用设备</t>
  </si>
  <si>
    <t>bk0490</t>
  </si>
  <si>
    <t>军工</t>
  </si>
  <si>
    <t>bk0492</t>
  </si>
  <si>
    <t>煤化工</t>
  </si>
  <si>
    <t>bk0493</t>
  </si>
  <si>
    <t>新能源</t>
  </si>
  <si>
    <t>bk0494</t>
  </si>
  <si>
    <t>节能环保</t>
  </si>
  <si>
    <t>bk0498</t>
  </si>
  <si>
    <t>ab股</t>
  </si>
  <si>
    <t>bk0499</t>
  </si>
  <si>
    <t>ah股</t>
  </si>
  <si>
    <t>bk0500</t>
  </si>
  <si>
    <t>hs300_</t>
  </si>
  <si>
    <t>bk0501</t>
  </si>
  <si>
    <t>次新股</t>
  </si>
  <si>
    <t>bk0505</t>
  </si>
  <si>
    <t>中字头</t>
  </si>
  <si>
    <t>bk0506</t>
  </si>
  <si>
    <t>创投</t>
  </si>
  <si>
    <t>bk0509</t>
  </si>
  <si>
    <t>网络游戏</t>
  </si>
  <si>
    <t>bk0511</t>
  </si>
  <si>
    <t>st股</t>
  </si>
  <si>
    <t>bk0512</t>
  </si>
  <si>
    <t>化工原料</t>
  </si>
  <si>
    <t>bk0514</t>
  </si>
  <si>
    <t>参股券商</t>
  </si>
  <si>
    <t>bk0519</t>
  </si>
  <si>
    <t>稀缺资源</t>
  </si>
  <si>
    <t>bk0520</t>
  </si>
  <si>
    <t>社保重仓</t>
  </si>
  <si>
    <t>bk0523</t>
  </si>
  <si>
    <t>新材料</t>
  </si>
  <si>
    <t>bk0524</t>
  </si>
  <si>
    <t>参股期货</t>
  </si>
  <si>
    <t>bk0525</t>
  </si>
  <si>
    <t>参股银行</t>
  </si>
  <si>
    <t>bk0528</t>
  </si>
  <si>
    <t>转债标的</t>
  </si>
  <si>
    <t>bk0534</t>
  </si>
  <si>
    <t>成渝特区</t>
  </si>
  <si>
    <t>bk0535</t>
  </si>
  <si>
    <t>qfii重仓</t>
  </si>
  <si>
    <t>bk0536</t>
  </si>
  <si>
    <t>基金重仓</t>
  </si>
  <si>
    <t>bk0547</t>
  </si>
  <si>
    <t>黄金概念</t>
  </si>
  <si>
    <t>bk0548</t>
  </si>
  <si>
    <t>生物疫苗</t>
  </si>
  <si>
    <t>bk1016</t>
  </si>
  <si>
    <t>汽车服务</t>
  </si>
  <si>
    <t>2021-10-29</t>
  </si>
  <si>
    <t>bk1017</t>
  </si>
  <si>
    <t>采掘行业</t>
  </si>
  <si>
    <t>bk1018</t>
  </si>
  <si>
    <t>橡胶制品</t>
  </si>
  <si>
    <t>bk1019</t>
  </si>
  <si>
    <t>化学原料</t>
  </si>
  <si>
    <t>bk1020</t>
  </si>
  <si>
    <t>非金属材料</t>
  </si>
  <si>
    <t>bk0552</t>
  </si>
  <si>
    <t>机构重仓</t>
  </si>
  <si>
    <t>bk0554</t>
  </si>
  <si>
    <t>物联网</t>
  </si>
  <si>
    <t>bk0556</t>
  </si>
  <si>
    <t>移动支付</t>
  </si>
  <si>
    <t>bk0561</t>
  </si>
  <si>
    <t>基本金属</t>
  </si>
  <si>
    <t>bk0563</t>
  </si>
  <si>
    <t>油价相关</t>
  </si>
  <si>
    <t>bk0566</t>
  </si>
  <si>
    <t>滨海新区</t>
  </si>
  <si>
    <t>bk0567</t>
  </si>
  <si>
    <t>股权激励</t>
  </si>
  <si>
    <t>bk0568</t>
  </si>
  <si>
    <t>深成500</t>
  </si>
  <si>
    <t>bk0570</t>
  </si>
  <si>
    <t>预亏预减</t>
  </si>
  <si>
    <t>bk0571</t>
  </si>
  <si>
    <t>预盈预增</t>
  </si>
  <si>
    <t>bk0574</t>
  </si>
  <si>
    <t>锂电池</t>
  </si>
  <si>
    <t>bk0577</t>
  </si>
  <si>
    <t>核能核电</t>
  </si>
  <si>
    <t>bk0578</t>
  </si>
  <si>
    <t>稀土永磁</t>
  </si>
  <si>
    <t>bk0579</t>
  </si>
  <si>
    <t>云计算</t>
  </si>
  <si>
    <t>bk0580</t>
  </si>
  <si>
    <t>led</t>
  </si>
  <si>
    <t>bk0581</t>
  </si>
  <si>
    <t>智能电网</t>
  </si>
  <si>
    <t>bk0588</t>
  </si>
  <si>
    <t>太阳能</t>
  </si>
  <si>
    <t>bk0592</t>
  </si>
  <si>
    <t>铁路基建</t>
  </si>
  <si>
    <t>bk0594</t>
  </si>
  <si>
    <t>长江三角</t>
  </si>
  <si>
    <t>bk0595</t>
  </si>
  <si>
    <t>风能</t>
  </si>
  <si>
    <t>bk0596</t>
  </si>
  <si>
    <t>融资融券</t>
  </si>
  <si>
    <t>bk0597</t>
  </si>
  <si>
    <t>水利建设</t>
  </si>
  <si>
    <t>bk0600</t>
  </si>
  <si>
    <t>参股新三板</t>
  </si>
  <si>
    <t>bk0601</t>
  </si>
  <si>
    <t>海工装备</t>
  </si>
  <si>
    <t>bk0603</t>
  </si>
  <si>
    <t>页岩气</t>
  </si>
  <si>
    <t>bk0604</t>
  </si>
  <si>
    <t>参股保险</t>
  </si>
  <si>
    <t>bk0606</t>
  </si>
  <si>
    <t>油气设服</t>
  </si>
  <si>
    <t>bk0610</t>
  </si>
  <si>
    <t>央视50_</t>
  </si>
  <si>
    <t>bk0611</t>
  </si>
  <si>
    <t>上证50_</t>
  </si>
  <si>
    <t>bk0612</t>
  </si>
  <si>
    <t>上证180_</t>
  </si>
  <si>
    <t>bk0615</t>
  </si>
  <si>
    <t>中药</t>
  </si>
  <si>
    <t xml:space="preserve"> </t>
  </si>
  <si>
    <t>bk0617</t>
  </si>
  <si>
    <t>石墨烯</t>
  </si>
  <si>
    <t>bk0619</t>
  </si>
  <si>
    <t>3d打印</t>
  </si>
  <si>
    <t>bk0622</t>
  </si>
  <si>
    <t>地热能</t>
  </si>
  <si>
    <t>bk0623</t>
  </si>
  <si>
    <t>海洋经济</t>
  </si>
  <si>
    <t>bk0625</t>
  </si>
  <si>
    <t>通用航空</t>
  </si>
  <si>
    <t>bk0628</t>
  </si>
  <si>
    <t>智慧城市</t>
  </si>
  <si>
    <t>bk0629</t>
  </si>
  <si>
    <t>北斗导航</t>
  </si>
  <si>
    <t>bk0632</t>
  </si>
  <si>
    <t>土地流转</t>
  </si>
  <si>
    <t>bk0633</t>
  </si>
  <si>
    <t>送转预期</t>
  </si>
  <si>
    <t>bk0634</t>
  </si>
  <si>
    <t>大数据</t>
  </si>
  <si>
    <t>bk0635</t>
  </si>
  <si>
    <t>中超概念</t>
  </si>
  <si>
    <t>bk0636</t>
  </si>
  <si>
    <t>b股</t>
  </si>
  <si>
    <t>bk0637</t>
  </si>
  <si>
    <t>互联金融</t>
  </si>
  <si>
    <t>bk0638</t>
  </si>
  <si>
    <t>创业成份</t>
  </si>
  <si>
    <t>bk0640</t>
  </si>
  <si>
    <t>智能机器</t>
  </si>
  <si>
    <t>bk0641</t>
  </si>
  <si>
    <t>智能穿戴</t>
  </si>
  <si>
    <t>bk0642</t>
  </si>
  <si>
    <t>手游概念</t>
  </si>
  <si>
    <t>bk0643</t>
  </si>
  <si>
    <t>上海自贸</t>
  </si>
  <si>
    <t>bk0644</t>
  </si>
  <si>
    <t>特斯拉</t>
  </si>
  <si>
    <t>bk0653</t>
  </si>
  <si>
    <t>养老概念</t>
  </si>
  <si>
    <t>bk0655</t>
  </si>
  <si>
    <t>网络安全</t>
  </si>
  <si>
    <t>bk0656</t>
  </si>
  <si>
    <t>智能电视</t>
  </si>
  <si>
    <t>bk0662</t>
  </si>
  <si>
    <t>在线教育</t>
  </si>
  <si>
    <t>bk0664</t>
  </si>
  <si>
    <t>婴童概念</t>
  </si>
  <si>
    <t>bk0665</t>
  </si>
  <si>
    <t>电商概念</t>
  </si>
  <si>
    <t>bk0666</t>
  </si>
  <si>
    <t>苹果概念</t>
  </si>
  <si>
    <t>bk0667</t>
  </si>
  <si>
    <t>国家安防</t>
  </si>
  <si>
    <t>bk0668</t>
  </si>
  <si>
    <t>医疗器械</t>
  </si>
  <si>
    <t>bk0669</t>
  </si>
  <si>
    <t>生态农业</t>
  </si>
  <si>
    <t>bk0672</t>
  </si>
  <si>
    <t>沪企改革</t>
  </si>
  <si>
    <t>bk0674</t>
  </si>
  <si>
    <t>蓝宝石</t>
  </si>
  <si>
    <t>bk0675</t>
  </si>
  <si>
    <t>病毒防治</t>
  </si>
  <si>
    <t>bk0676</t>
  </si>
  <si>
    <t>独家药品</t>
  </si>
  <si>
    <t>bk0677</t>
  </si>
  <si>
    <t>粤港自贸</t>
  </si>
  <si>
    <t>bk0679</t>
  </si>
  <si>
    <t>超导概念</t>
  </si>
  <si>
    <t>bk0680</t>
  </si>
  <si>
    <t>智能家居</t>
  </si>
  <si>
    <t>bk0682</t>
  </si>
  <si>
    <t>燃料电池</t>
  </si>
  <si>
    <t>bk0683</t>
  </si>
  <si>
    <t>国企改革</t>
  </si>
  <si>
    <t>bk0684</t>
  </si>
  <si>
    <t>京津冀</t>
  </si>
  <si>
    <t>bk0685</t>
  </si>
  <si>
    <t>举牌</t>
  </si>
  <si>
    <t>bk0689</t>
  </si>
  <si>
    <t>阿里概念</t>
  </si>
  <si>
    <t>bk0690</t>
  </si>
  <si>
    <t>氟化工</t>
  </si>
  <si>
    <t>bk0692</t>
  </si>
  <si>
    <t>在线旅游</t>
  </si>
  <si>
    <t>bk0693</t>
  </si>
  <si>
    <t>基因测序</t>
  </si>
  <si>
    <t>bk0695</t>
  </si>
  <si>
    <t>小金属</t>
  </si>
  <si>
    <t>bk0696</t>
  </si>
  <si>
    <t>国产软件</t>
  </si>
  <si>
    <t>bk0697</t>
  </si>
  <si>
    <t>ipo受益</t>
  </si>
  <si>
    <t>bk0698</t>
  </si>
  <si>
    <t>免疫治疗</t>
  </si>
  <si>
    <t>bk0699</t>
  </si>
  <si>
    <t>全息技术</t>
  </si>
  <si>
    <t>bk0700</t>
  </si>
  <si>
    <t>充电桩</t>
  </si>
  <si>
    <t>bk0701</t>
  </si>
  <si>
    <t>中证500</t>
  </si>
  <si>
    <t>bk0703</t>
  </si>
  <si>
    <t>超级电容</t>
  </si>
  <si>
    <t>bk0704</t>
  </si>
  <si>
    <t>无人机</t>
  </si>
  <si>
    <t>bk0705</t>
  </si>
  <si>
    <t>上证380</t>
  </si>
  <si>
    <t>bk0706</t>
  </si>
  <si>
    <t>人脑工程</t>
  </si>
  <si>
    <t>bk0707</t>
  </si>
  <si>
    <t>沪股通</t>
  </si>
  <si>
    <t>bk0708</t>
  </si>
  <si>
    <t>体育产业</t>
  </si>
  <si>
    <t>bk0709</t>
  </si>
  <si>
    <t>赛马概念</t>
  </si>
  <si>
    <t>bk0710</t>
  </si>
  <si>
    <t>量子通信</t>
  </si>
  <si>
    <t>bk0712</t>
  </si>
  <si>
    <t>一带一路</t>
  </si>
  <si>
    <t>bk0713</t>
  </si>
  <si>
    <t>2025规划</t>
  </si>
  <si>
    <t>bk0714</t>
  </si>
  <si>
    <t>5g概念</t>
  </si>
  <si>
    <t>bk0715</t>
  </si>
  <si>
    <t>航母概念</t>
  </si>
  <si>
    <t>bk0717</t>
  </si>
  <si>
    <t>北京冬奥</t>
  </si>
  <si>
    <t>bk0718</t>
  </si>
  <si>
    <t>证金持股</t>
  </si>
  <si>
    <t>bk0719</t>
  </si>
  <si>
    <t>健康中国</t>
  </si>
  <si>
    <t>bk0721</t>
  </si>
  <si>
    <t>ppp模式</t>
  </si>
  <si>
    <t>bk0722</t>
  </si>
  <si>
    <t>虚拟现实</t>
  </si>
  <si>
    <t>bk0723</t>
  </si>
  <si>
    <t>高送转</t>
  </si>
  <si>
    <t>bk0724</t>
  </si>
  <si>
    <t>海绵城市</t>
  </si>
  <si>
    <t>bk0742</t>
  </si>
  <si>
    <t>创业板综</t>
  </si>
  <si>
    <t>bk0743</t>
  </si>
  <si>
    <t>深证100r</t>
  </si>
  <si>
    <t>bk0800</t>
  </si>
  <si>
    <t>人工智能</t>
  </si>
  <si>
    <t>bk0801</t>
  </si>
  <si>
    <t>增强现实</t>
  </si>
  <si>
    <t>bk0802</t>
  </si>
  <si>
    <t>无人驾驶</t>
  </si>
  <si>
    <t>bk0803</t>
  </si>
  <si>
    <t>股权转让</t>
  </si>
  <si>
    <t>bk0804</t>
  </si>
  <si>
    <t>深股通</t>
  </si>
  <si>
    <t>bk0805</t>
  </si>
  <si>
    <t>钛白粉</t>
  </si>
  <si>
    <t>bk0806</t>
  </si>
  <si>
    <t>精准医疗</t>
  </si>
  <si>
    <t>bk0807</t>
  </si>
  <si>
    <t>共享经济</t>
  </si>
  <si>
    <t>bk0808</t>
  </si>
  <si>
    <t>军民融合</t>
  </si>
  <si>
    <t>bk0810</t>
  </si>
  <si>
    <t>工业4.0</t>
  </si>
  <si>
    <t>bk0811</t>
  </si>
  <si>
    <t>超级品牌</t>
  </si>
  <si>
    <t>bk0812</t>
  </si>
  <si>
    <t>贬值受益</t>
  </si>
  <si>
    <t>bk0813</t>
  </si>
  <si>
    <t>雄安新区</t>
  </si>
  <si>
    <t>bk0814</t>
  </si>
  <si>
    <t>大飞机</t>
  </si>
  <si>
    <t>bk0815</t>
  </si>
  <si>
    <t>昨日涨停</t>
  </si>
  <si>
    <t>bk0816</t>
  </si>
  <si>
    <t>昨日连板</t>
  </si>
  <si>
    <t>bk0817</t>
  </si>
  <si>
    <t>昨日触板</t>
  </si>
  <si>
    <t>bk0820</t>
  </si>
  <si>
    <t>壳资源</t>
  </si>
  <si>
    <t>bk0821</t>
  </si>
  <si>
    <t>msci中国</t>
  </si>
  <si>
    <t>bk0822</t>
  </si>
  <si>
    <t>租售同权</t>
  </si>
  <si>
    <t>bk0823</t>
  </si>
  <si>
    <t>养老金</t>
  </si>
  <si>
    <t>bk0825</t>
  </si>
  <si>
    <t>新零售</t>
  </si>
  <si>
    <t>bk0830</t>
  </si>
  <si>
    <t>区块链</t>
  </si>
  <si>
    <t>bk0831</t>
  </si>
  <si>
    <t>万达概念</t>
  </si>
  <si>
    <t>bk0832</t>
  </si>
  <si>
    <t>工业互联</t>
  </si>
  <si>
    <t>bk0833</t>
  </si>
  <si>
    <t>小米概念</t>
  </si>
  <si>
    <t>bk0834</t>
  </si>
  <si>
    <t>乡村振兴</t>
  </si>
  <si>
    <t>bk0835</t>
  </si>
  <si>
    <t>独角兽</t>
  </si>
  <si>
    <t>bk0837</t>
  </si>
  <si>
    <t>互联医疗</t>
  </si>
  <si>
    <t>bk0838</t>
  </si>
  <si>
    <t>东北振兴</t>
  </si>
  <si>
    <t>bk0839</t>
  </si>
  <si>
    <t>知识产权</t>
  </si>
  <si>
    <t>bk0840</t>
  </si>
  <si>
    <t>oled</t>
  </si>
  <si>
    <t>bk0841</t>
  </si>
  <si>
    <t>体外诊断</t>
  </si>
  <si>
    <t>bk0842</t>
  </si>
  <si>
    <t>富士康</t>
  </si>
  <si>
    <t>bk0843</t>
  </si>
  <si>
    <t>天然气</t>
  </si>
  <si>
    <t>bk0845</t>
  </si>
  <si>
    <t>百度概念</t>
  </si>
  <si>
    <t>bk0847</t>
  </si>
  <si>
    <t>影视概念</t>
  </si>
  <si>
    <t>bk0849</t>
  </si>
  <si>
    <t>京东金融</t>
  </si>
  <si>
    <t>bk0850</t>
  </si>
  <si>
    <t>进口博览</t>
  </si>
  <si>
    <t>bk0851</t>
  </si>
  <si>
    <t>纾困概念</t>
  </si>
  <si>
    <t>bk0852</t>
  </si>
  <si>
    <t>冷链物流</t>
  </si>
  <si>
    <t>bk0853</t>
  </si>
  <si>
    <t>电子竞技</t>
  </si>
  <si>
    <t>bk0854</t>
  </si>
  <si>
    <t>华为概念</t>
  </si>
  <si>
    <t>bk0855</t>
  </si>
  <si>
    <t>纳米银</t>
  </si>
  <si>
    <t>bk0856</t>
  </si>
  <si>
    <t>工业大麻</t>
  </si>
  <si>
    <t>bk0859</t>
  </si>
  <si>
    <t>超清视频</t>
  </si>
  <si>
    <t>bk0860</t>
  </si>
  <si>
    <t>边缘计算</t>
  </si>
  <si>
    <t>bk0862</t>
  </si>
  <si>
    <t>超级真菌</t>
  </si>
  <si>
    <t>bk0864</t>
  </si>
  <si>
    <t>氢能源</t>
  </si>
  <si>
    <t>bk0865</t>
  </si>
  <si>
    <t>电子烟</t>
  </si>
  <si>
    <t>bk0866</t>
  </si>
  <si>
    <t>人造肉</t>
  </si>
  <si>
    <t>bk0867</t>
  </si>
  <si>
    <t>富时罗素</t>
  </si>
  <si>
    <t>bk0868</t>
  </si>
  <si>
    <t>gdr</t>
  </si>
  <si>
    <t>bk0870</t>
  </si>
  <si>
    <t>单抗概念</t>
  </si>
  <si>
    <t>bk0872</t>
  </si>
  <si>
    <t>青蒿素</t>
  </si>
  <si>
    <t>bk0873</t>
  </si>
  <si>
    <t>垃圾分类</t>
  </si>
  <si>
    <t>bk0875</t>
  </si>
  <si>
    <t>etc</t>
  </si>
  <si>
    <t>bk0877</t>
  </si>
  <si>
    <t>pcb</t>
  </si>
  <si>
    <t>bk0878</t>
  </si>
  <si>
    <t>分拆预期</t>
  </si>
  <si>
    <t>bk0879</t>
  </si>
  <si>
    <t>标准普尔</t>
  </si>
  <si>
    <t>bk0880</t>
  </si>
  <si>
    <t>uwb概念</t>
  </si>
  <si>
    <t>bk0881</t>
  </si>
  <si>
    <t>3d玻璃</t>
  </si>
  <si>
    <t>bk0882</t>
  </si>
  <si>
    <t>猪肉概念</t>
  </si>
  <si>
    <t>bk0883</t>
  </si>
  <si>
    <t>数字货币</t>
  </si>
  <si>
    <t>bk0884</t>
  </si>
  <si>
    <t>光刻胶</t>
  </si>
  <si>
    <t>bk0885</t>
  </si>
  <si>
    <t>vpn</t>
  </si>
  <si>
    <t>bk0886</t>
  </si>
  <si>
    <t>智慧政务</t>
  </si>
  <si>
    <t>bk0887</t>
  </si>
  <si>
    <t>鸡肉概念</t>
  </si>
  <si>
    <t>bk0888</t>
  </si>
  <si>
    <t>农业种植</t>
  </si>
  <si>
    <t>bk0889</t>
  </si>
  <si>
    <t>医疗美容</t>
  </si>
  <si>
    <t>bk0890</t>
  </si>
  <si>
    <t>mlcc</t>
  </si>
  <si>
    <t>bk0891</t>
  </si>
  <si>
    <t>国产芯片</t>
  </si>
  <si>
    <t>bk0892</t>
  </si>
  <si>
    <t>乳业</t>
  </si>
  <si>
    <t>bk0893</t>
  </si>
  <si>
    <t>无线耳机</t>
  </si>
  <si>
    <t>bk0894</t>
  </si>
  <si>
    <t>阿兹海默</t>
  </si>
  <si>
    <t>bk0895</t>
  </si>
  <si>
    <t>维生素</t>
  </si>
  <si>
    <t>bk0896</t>
  </si>
  <si>
    <t>白酒</t>
  </si>
  <si>
    <t>bk0898</t>
  </si>
  <si>
    <t>胎压监测</t>
  </si>
  <si>
    <t>bk0899</t>
  </si>
  <si>
    <t>cro</t>
  </si>
  <si>
    <t>bk0900</t>
  </si>
  <si>
    <t>新能源车</t>
  </si>
  <si>
    <t>bk0901</t>
  </si>
  <si>
    <t>3d摄像头</t>
  </si>
  <si>
    <t>bk0902</t>
  </si>
  <si>
    <t>miniled</t>
  </si>
  <si>
    <t>bk0903</t>
  </si>
  <si>
    <t>云游戏</t>
  </si>
  <si>
    <t>bk0904</t>
  </si>
  <si>
    <t>广电</t>
  </si>
  <si>
    <t>bk0905</t>
  </si>
  <si>
    <t>传感器</t>
  </si>
  <si>
    <t>bk0906</t>
  </si>
  <si>
    <t>流感</t>
  </si>
  <si>
    <t>bk0907</t>
  </si>
  <si>
    <t>转基因</t>
  </si>
  <si>
    <t>bk0908</t>
  </si>
  <si>
    <t>hit电池</t>
  </si>
  <si>
    <t>bk0909</t>
  </si>
  <si>
    <t>降解塑料</t>
  </si>
  <si>
    <t>bk0911</t>
  </si>
  <si>
    <t>口罩</t>
  </si>
  <si>
    <t>bk0912</t>
  </si>
  <si>
    <t>远程办公</t>
  </si>
  <si>
    <t>bk0913</t>
  </si>
  <si>
    <t>消毒剂</t>
  </si>
  <si>
    <t>bk0914</t>
  </si>
  <si>
    <t>医废处理</t>
  </si>
  <si>
    <t>bk0915</t>
  </si>
  <si>
    <t>wifi</t>
  </si>
  <si>
    <t>bk0916</t>
  </si>
  <si>
    <t>氮化镓</t>
  </si>
  <si>
    <t>bk0917</t>
  </si>
  <si>
    <t>半导体</t>
  </si>
  <si>
    <t>bk0918</t>
  </si>
  <si>
    <t>特高压</t>
  </si>
  <si>
    <t>bk0919</t>
  </si>
  <si>
    <t>rcs概念</t>
  </si>
  <si>
    <t>bk0920</t>
  </si>
  <si>
    <t>车联网</t>
  </si>
  <si>
    <t>bk0921</t>
  </si>
  <si>
    <t>天基互联</t>
  </si>
  <si>
    <t>bk0922</t>
  </si>
  <si>
    <t>数据中心</t>
  </si>
  <si>
    <t>bk0923</t>
  </si>
  <si>
    <t>字节概念</t>
  </si>
  <si>
    <t>bk0924</t>
  </si>
  <si>
    <t>地摊经济</t>
  </si>
  <si>
    <t>bk0925</t>
  </si>
  <si>
    <t>北交所概念</t>
  </si>
  <si>
    <t>bk0926</t>
  </si>
  <si>
    <t>湖北自贸</t>
  </si>
  <si>
    <t>bk0927</t>
  </si>
  <si>
    <t>免税概念</t>
  </si>
  <si>
    <t>bk0928</t>
  </si>
  <si>
    <t>抖音小店</t>
  </si>
  <si>
    <t>bk0932</t>
  </si>
  <si>
    <t>尾气治理</t>
  </si>
  <si>
    <t>bk0933</t>
  </si>
  <si>
    <t>退税商店</t>
  </si>
  <si>
    <t>bk0934</t>
  </si>
  <si>
    <t>蝗虫防治</t>
  </si>
  <si>
    <t>bk0935</t>
  </si>
  <si>
    <t>中芯概念</t>
  </si>
  <si>
    <t>bk0936</t>
  </si>
  <si>
    <t>长寿药</t>
  </si>
  <si>
    <t>bk0937</t>
  </si>
  <si>
    <t>蚂蚁概念</t>
  </si>
  <si>
    <t>bk0938</t>
  </si>
  <si>
    <t>代糖概念</t>
  </si>
  <si>
    <t>bk0939</t>
  </si>
  <si>
    <t>辅助生殖</t>
  </si>
  <si>
    <t>bk0940</t>
  </si>
  <si>
    <t>网红直播</t>
  </si>
  <si>
    <t>bk0941</t>
  </si>
  <si>
    <t>疫苗冷链</t>
  </si>
  <si>
    <t>bk0942</t>
  </si>
  <si>
    <t>商汤概念</t>
  </si>
  <si>
    <t>bk0943</t>
  </si>
  <si>
    <t>汽车拆解</t>
  </si>
  <si>
    <t>bk0944</t>
  </si>
  <si>
    <t>肝素概念</t>
  </si>
  <si>
    <t>bk0945</t>
  </si>
  <si>
    <t>装配建筑</t>
  </si>
  <si>
    <t>bk0946</t>
  </si>
  <si>
    <t>eda概念</t>
  </si>
  <si>
    <t>bk0947</t>
  </si>
  <si>
    <t>屏下摄像</t>
  </si>
  <si>
    <t>bk0948</t>
  </si>
  <si>
    <t>microled</t>
  </si>
  <si>
    <t>bk0949</t>
  </si>
  <si>
    <t>氦气概念</t>
  </si>
  <si>
    <t>bk0950</t>
  </si>
  <si>
    <t>草甘膦</t>
  </si>
  <si>
    <t>bk0951</t>
  </si>
  <si>
    <t>刀片电池</t>
  </si>
  <si>
    <t>bk0952</t>
  </si>
  <si>
    <t>第三代半导体</t>
  </si>
  <si>
    <t>bk0953</t>
  </si>
  <si>
    <t>鸿蒙概念</t>
  </si>
  <si>
    <t>bk0954</t>
  </si>
  <si>
    <t>盲盒经济</t>
  </si>
  <si>
    <t>bk0955</t>
  </si>
  <si>
    <t>c2m概念</t>
  </si>
  <si>
    <t>bk0956</t>
  </si>
  <si>
    <t>esim</t>
  </si>
  <si>
    <t>bk0957</t>
  </si>
  <si>
    <t>拼多多概念</t>
  </si>
  <si>
    <t>bk0958</t>
  </si>
  <si>
    <t>虚拟电厂</t>
  </si>
  <si>
    <t>bk0959</t>
  </si>
  <si>
    <t>数字阅读</t>
  </si>
  <si>
    <t>bk0960</t>
  </si>
  <si>
    <t>无线充电</t>
  </si>
  <si>
    <t>bk0961</t>
  </si>
  <si>
    <t>有机硅</t>
  </si>
  <si>
    <t>bk0963</t>
  </si>
  <si>
    <t>航天概念</t>
  </si>
  <si>
    <t>bk0964</t>
  </si>
  <si>
    <t>6g概念</t>
  </si>
  <si>
    <t>bk0965</t>
  </si>
  <si>
    <t>社区团购</t>
  </si>
  <si>
    <t>bk0966</t>
  </si>
  <si>
    <t>碳交易</t>
  </si>
  <si>
    <t>bk0967</t>
  </si>
  <si>
    <t>水产养殖</t>
  </si>
  <si>
    <t>bk0968</t>
  </si>
  <si>
    <t>固态电池</t>
  </si>
  <si>
    <t>bk0969</t>
  </si>
  <si>
    <t>汽车芯片</t>
  </si>
  <si>
    <t>2021-02-26</t>
  </si>
  <si>
    <t>bk0970</t>
  </si>
  <si>
    <t>生物识别</t>
  </si>
  <si>
    <t>bk0971</t>
  </si>
  <si>
    <t>注册制次新股</t>
  </si>
  <si>
    <t>bk0972</t>
  </si>
  <si>
    <t>快手概念</t>
  </si>
  <si>
    <t>bk0973</t>
  </si>
  <si>
    <t>注射器概念</t>
  </si>
  <si>
    <t>bk0974</t>
  </si>
  <si>
    <t>化妆品概念</t>
  </si>
  <si>
    <t>bk0975</t>
  </si>
  <si>
    <t>磁悬浮概念</t>
  </si>
  <si>
    <t>bk0976</t>
  </si>
  <si>
    <t>被动元件</t>
  </si>
  <si>
    <t>bk0977</t>
  </si>
  <si>
    <t>碳化硅</t>
  </si>
  <si>
    <t>2021-03-31</t>
  </si>
  <si>
    <t>bk0978</t>
  </si>
  <si>
    <t>光伏建筑一体化</t>
  </si>
  <si>
    <t>bk0979</t>
  </si>
  <si>
    <t>低碳冶金</t>
  </si>
  <si>
    <t>bk0980</t>
  </si>
  <si>
    <t>债转股</t>
  </si>
  <si>
    <t>bk0981</t>
  </si>
  <si>
    <t>工业气体</t>
  </si>
  <si>
    <t>bk0982</t>
  </si>
  <si>
    <t>电子车牌</t>
  </si>
  <si>
    <t>2021-04-30</t>
  </si>
  <si>
    <t>bk0983</t>
  </si>
  <si>
    <t>核污染防治</t>
  </si>
  <si>
    <t>bk0984</t>
  </si>
  <si>
    <t>华为汽车</t>
  </si>
  <si>
    <t>bk0985</t>
  </si>
  <si>
    <t>换电概念</t>
  </si>
  <si>
    <t>bk0986</t>
  </si>
  <si>
    <t>car-t细胞疗法</t>
  </si>
  <si>
    <t>2021-05-31</t>
  </si>
  <si>
    <t>bk0987</t>
  </si>
  <si>
    <t>盐湖提锂</t>
  </si>
  <si>
    <t>bk0988</t>
  </si>
  <si>
    <t>钠离子电池</t>
  </si>
  <si>
    <t>bk0989</t>
  </si>
  <si>
    <t>储能</t>
  </si>
  <si>
    <t>bk0990</t>
  </si>
  <si>
    <t>快递概念</t>
  </si>
  <si>
    <t>bk0991</t>
  </si>
  <si>
    <t>工程机械</t>
  </si>
  <si>
    <t>bk0992</t>
  </si>
  <si>
    <t>reits概念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</si>
</sst>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6"/>
      <color theme="0"/>
      <name val="Kaiti SC Black"/>
      <charset val="134"/>
    </font>
    <font>
      <b/>
      <sz val="16"/>
      <color theme="1"/>
      <name val="Kaiti SC Black"/>
      <charset val="134"/>
    </font>
    <font>
      <b/>
      <sz val="14"/>
      <color theme="1"/>
      <name val="Kaiti SC Black"/>
      <charset val="134"/>
    </font>
    <font>
      <sz val="35"/>
      <color theme="0"/>
      <name val="魏碑-简"/>
      <charset val="134"/>
    </font>
    <font>
      <sz val="20"/>
      <color theme="0"/>
      <name val="魏碑-简"/>
      <charset val="134"/>
    </font>
    <font>
      <b/>
      <sz val="15"/>
      <color theme="1"/>
      <name val="Kaiti SC Bold"/>
      <charset val="134"/>
    </font>
    <font>
      <b/>
      <sz val="15"/>
      <color rgb="FFFF0000"/>
      <name val="Kaiti SC Bold"/>
      <charset val="134"/>
    </font>
    <font>
      <b/>
      <sz val="15"/>
      <color theme="9" tint="-0.5"/>
      <name val="Kaiti SC Bold"/>
      <charset val="134"/>
    </font>
    <font>
      <b/>
      <sz val="15"/>
      <name val="Kaiti SC Bold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C4267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20" borderId="0">
      <alignment vertical="center"/>
    </xf>
    <xf numFmtId="0" fontId="11" fillId="33" borderId="0">
      <alignment vertical="center"/>
    </xf>
    <xf numFmtId="0" fontId="12" fillId="24" borderId="0">
      <alignment vertical="center"/>
    </xf>
    <xf numFmtId="0" fontId="23" fillId="31" borderId="20">
      <alignment vertical="center"/>
    </xf>
    <xf numFmtId="0" fontId="11" fillId="27" borderId="0">
      <alignment vertical="center"/>
    </xf>
    <xf numFmtId="0" fontId="11" fillId="23" borderId="0">
      <alignment vertical="center"/>
    </xf>
    <xf numFmtId="44" fontId="0" fillId="0" borderId="0">
      <alignment vertical="center"/>
    </xf>
    <xf numFmtId="0" fontId="12" fillId="37" borderId="0">
      <alignment vertical="center"/>
    </xf>
    <xf numFmtId="9" fontId="0" fillId="0" borderId="0">
      <alignment vertical="center"/>
    </xf>
    <xf numFmtId="0" fontId="12" fillId="39" borderId="0">
      <alignment vertical="center"/>
    </xf>
    <xf numFmtId="0" fontId="12" fillId="12" borderId="0">
      <alignment vertical="center"/>
    </xf>
    <xf numFmtId="0" fontId="12" fillId="21" borderId="0">
      <alignment vertical="center"/>
    </xf>
    <xf numFmtId="0" fontId="12" fillId="36" borderId="0">
      <alignment vertical="center"/>
    </xf>
    <xf numFmtId="0" fontId="12" fillId="28" borderId="0">
      <alignment vertical="center"/>
    </xf>
    <xf numFmtId="0" fontId="25" fillId="26" borderId="20">
      <alignment vertical="center"/>
    </xf>
    <xf numFmtId="0" fontId="12" fillId="2" borderId="0">
      <alignment vertical="center"/>
    </xf>
    <xf numFmtId="0" fontId="24" fillId="32" borderId="0">
      <alignment vertical="center"/>
    </xf>
    <xf numFmtId="0" fontId="11" fillId="30" borderId="0">
      <alignment vertical="center"/>
    </xf>
    <xf numFmtId="0" fontId="18" fillId="18" borderId="0">
      <alignment vertical="center"/>
    </xf>
    <xf numFmtId="0" fontId="11" fillId="38" borderId="0">
      <alignment vertical="center"/>
    </xf>
    <xf numFmtId="0" fontId="26" fillId="0" borderId="21">
      <alignment vertical="center"/>
    </xf>
    <xf numFmtId="0" fontId="22" fillId="29" borderId="0">
      <alignment vertical="center"/>
    </xf>
    <xf numFmtId="0" fontId="20" fillId="25" borderId="18">
      <alignment vertical="center"/>
    </xf>
    <xf numFmtId="0" fontId="21" fillId="26" borderId="19">
      <alignment vertical="center"/>
    </xf>
    <xf numFmtId="0" fontId="27" fillId="0" borderId="16">
      <alignment vertical="center"/>
    </xf>
    <xf numFmtId="0" fontId="19" fillId="0" borderId="0">
      <alignment vertical="center"/>
    </xf>
    <xf numFmtId="0" fontId="11" fillId="22" borderId="0">
      <alignment vertical="center"/>
    </xf>
    <xf numFmtId="0" fontId="15" fillId="0" borderId="0">
      <alignment vertical="center"/>
    </xf>
    <xf numFmtId="42" fontId="0" fillId="0" borderId="0">
      <alignment vertical="center"/>
    </xf>
    <xf numFmtId="0" fontId="11" fillId="19" borderId="0">
      <alignment vertical="center"/>
    </xf>
    <xf numFmtId="43" fontId="0" fillId="0" borderId="0">
      <alignment vertical="center"/>
    </xf>
    <xf numFmtId="0" fontId="17" fillId="0" borderId="0">
      <alignment vertical="center"/>
    </xf>
    <xf numFmtId="0" fontId="28" fillId="0" borderId="0">
      <alignment vertical="center"/>
    </xf>
    <xf numFmtId="0" fontId="11" fillId="34" borderId="0">
      <alignment vertical="center"/>
    </xf>
    <xf numFmtId="0" fontId="16" fillId="0" borderId="0">
      <alignment vertical="center"/>
    </xf>
    <xf numFmtId="0" fontId="12" fillId="16" borderId="0">
      <alignment vertical="center"/>
    </xf>
    <xf numFmtId="0" fontId="0" fillId="35" borderId="22">
      <alignment vertical="center"/>
    </xf>
    <xf numFmtId="0" fontId="11" fillId="15" borderId="0">
      <alignment vertical="center"/>
    </xf>
    <xf numFmtId="0" fontId="12" fillId="14" borderId="0">
      <alignment vertical="center"/>
    </xf>
    <xf numFmtId="0" fontId="11" fillId="13" borderId="0">
      <alignment vertical="center"/>
    </xf>
    <xf numFmtId="0" fontId="14" fillId="0" borderId="0">
      <alignment vertical="center"/>
    </xf>
    <xf numFmtId="41" fontId="0" fillId="0" borderId="0">
      <alignment vertical="center"/>
    </xf>
    <xf numFmtId="0" fontId="13" fillId="0" borderId="16">
      <alignment vertical="center"/>
    </xf>
    <xf numFmtId="0" fontId="11" fillId="17" borderId="0">
      <alignment vertical="center"/>
    </xf>
    <xf numFmtId="0" fontId="15" fillId="0" borderId="17">
      <alignment vertical="center"/>
    </xf>
    <xf numFmtId="0" fontId="12" fillId="11" borderId="0">
      <alignment vertical="center"/>
    </xf>
    <xf numFmtId="0" fontId="11" fillId="10" borderId="0">
      <alignment vertical="center"/>
    </xf>
    <xf numFmtId="0" fontId="10" fillId="0" borderId="15">
      <alignment vertical="center"/>
    </xf>
  </cellStyleXfs>
  <cellXfs count="70">
    <xf numFmtId="0" fontId="0" fillId="0" borderId="0" xfId="0" applyAlignment="1">
      <alignment vertical="center"/>
    </xf>
    <xf numFmtId="0" fontId="0" fillId="0" borderId="0" xfId="0" applyAlignment="1"/>
    <xf numFmtId="177" fontId="0" fillId="0" borderId="0" xfId="0" applyNumberFormat="1" applyAlignment="1"/>
    <xf numFmtId="0" fontId="1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5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22" fontId="6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0" fillId="0" borderId="3" xfId="0" applyBorder="1" applyAlignment="1"/>
    <xf numFmtId="0" fontId="8" fillId="8" borderId="2" xfId="0" applyFont="1" applyFill="1" applyBorder="1" applyAlignment="1">
      <alignment horizontal="center" vertical="center"/>
    </xf>
    <xf numFmtId="0" fontId="0" fillId="0" borderId="4" xfId="0" applyBorder="1" applyAlignment="1"/>
    <xf numFmtId="0" fontId="6" fillId="9" borderId="2" xfId="0" applyFont="1" applyFill="1" applyBorder="1" applyAlignment="1">
      <alignment horizontal="center" vertical="center"/>
    </xf>
    <xf numFmtId="22" fontId="6" fillId="9" borderId="2" xfId="0" applyNumberFormat="1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177" fontId="5" fillId="6" borderId="5" xfId="0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76" fontId="6" fillId="8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0" fillId="0" borderId="6" xfId="0" applyBorder="1" applyAlignment="1"/>
    <xf numFmtId="0" fontId="5" fillId="7" borderId="7" xfId="0" applyFont="1" applyFill="1" applyBorder="1" applyAlignment="1">
      <alignment horizontal="center" vertical="center"/>
    </xf>
    <xf numFmtId="176" fontId="6" fillId="5" borderId="5" xfId="0" applyNumberFormat="1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0" fillId="0" borderId="10" xfId="0" applyBorder="1" applyAlignment="1"/>
    <xf numFmtId="176" fontId="7" fillId="8" borderId="2" xfId="0" applyNumberFormat="1" applyFont="1" applyFill="1" applyBorder="1" applyAlignment="1">
      <alignment horizontal="center" vertical="center"/>
    </xf>
    <xf numFmtId="177" fontId="6" fillId="8" borderId="2" xfId="0" applyNumberFormat="1" applyFont="1" applyFill="1" applyBorder="1" applyAlignment="1">
      <alignment horizontal="center" vertical="center"/>
    </xf>
    <xf numFmtId="177" fontId="6" fillId="8" borderId="5" xfId="0" applyNumberFormat="1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vertical="center"/>
    </xf>
    <xf numFmtId="177" fontId="6" fillId="0" borderId="2" xfId="0" applyNumberFormat="1" applyFont="1" applyBorder="1" applyAlignment="1">
      <alignment vertical="center"/>
    </xf>
    <xf numFmtId="177" fontId="6" fillId="0" borderId="5" xfId="0" applyNumberFormat="1" applyFont="1" applyBorder="1" applyAlignment="1">
      <alignment vertical="center"/>
    </xf>
    <xf numFmtId="176" fontId="7" fillId="9" borderId="2" xfId="0" applyNumberFormat="1" applyFont="1" applyFill="1" applyBorder="1" applyAlignment="1">
      <alignment horizontal="center" vertical="center"/>
    </xf>
    <xf numFmtId="177" fontId="6" fillId="9" borderId="2" xfId="0" applyNumberFormat="1" applyFont="1" applyFill="1" applyBorder="1" applyAlignment="1">
      <alignment horizontal="center" vertical="center"/>
    </xf>
    <xf numFmtId="177" fontId="6" fillId="9" borderId="5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177" fontId="6" fillId="5" borderId="5" xfId="0" applyNumberFormat="1" applyFont="1" applyFill="1" applyBorder="1" applyAlignment="1">
      <alignment vertical="center"/>
    </xf>
    <xf numFmtId="0" fontId="5" fillId="8" borderId="2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0" fillId="0" borderId="11" xfId="0" applyBorder="1" applyAlignment="1"/>
    <xf numFmtId="0" fontId="6" fillId="9" borderId="5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8" borderId="6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2" xfId="0" applyBorder="1" applyAlignment="1"/>
    <xf numFmtId="0" fontId="6" fillId="0" borderId="2" xfId="0" applyFont="1" applyBorder="1" applyAlignment="1">
      <alignment vertical="center"/>
    </xf>
    <xf numFmtId="0" fontId="5" fillId="8" borderId="12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0" fillId="0" borderId="14" xfId="0" applyBorder="1" applyAlignment="1"/>
    <xf numFmtId="0" fontId="6" fillId="9" borderId="1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2" fillId="3" borderId="0" xfId="0" applyFont="1" applyFill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2"/>
  <sheetViews>
    <sheetView zoomScale="90" zoomScaleNormal="90" workbookViewId="0">
      <selection activeCell="Q29" sqref="Q29"/>
    </sheetView>
  </sheetViews>
  <sheetFormatPr defaultColWidth="9" defaultRowHeight="16.8"/>
  <cols>
    <col min="1" max="6" width="20.6923076923077" style="1" customWidth="1"/>
    <col min="7" max="7" width="15.6923076923077" style="1" customWidth="1"/>
    <col min="8" max="8" width="20.6923076923077" style="1" customWidth="1"/>
    <col min="9" max="12" width="15.6923076923077" style="1" customWidth="1"/>
    <col min="13" max="17" width="10.6923076923077" style="1" customWidth="1"/>
    <col min="18" max="21" width="25.6923076923077" style="1" customWidth="1"/>
    <col min="22" max="22" width="35.6923076923077" style="1" customWidth="1"/>
  </cols>
  <sheetData>
    <row r="1" ht="50" customHeight="1" spans="1:1">
      <c r="A1" s="14" t="s">
        <v>0</v>
      </c>
    </row>
    <row r="2" ht="33" customHeight="1" spans="1:22">
      <c r="A2" s="15" t="s">
        <v>1</v>
      </c>
      <c r="B2" s="15">
        <v>551200</v>
      </c>
      <c r="C2" s="15" t="s">
        <v>2</v>
      </c>
      <c r="D2" s="15">
        <f>SUM(G4:G1004)+B2+SUM(I4:I1004)</f>
        <v>559660.2</v>
      </c>
      <c r="E2" s="15" t="s">
        <v>3</v>
      </c>
      <c r="F2" s="15">
        <f>D2-B2</f>
        <v>8460.19999999995</v>
      </c>
      <c r="G2" s="15" t="s">
        <v>4</v>
      </c>
      <c r="H2" s="27">
        <f>100*F2/B2</f>
        <v>1.5348693759071</v>
      </c>
      <c r="I2" s="31"/>
      <c r="J2" s="31"/>
      <c r="K2" s="31"/>
      <c r="L2" s="31"/>
      <c r="M2" s="50"/>
      <c r="N2" s="51">
        <v>12</v>
      </c>
      <c r="O2" s="51">
        <v>1</v>
      </c>
      <c r="P2" s="51">
        <v>12</v>
      </c>
      <c r="Q2" s="51">
        <v>1</v>
      </c>
      <c r="R2" s="60"/>
      <c r="S2" s="60"/>
      <c r="T2" s="60"/>
      <c r="U2" s="60"/>
      <c r="V2" s="65"/>
    </row>
    <row r="3" ht="25" customHeight="1" spans="1:22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28" t="s">
        <v>12</v>
      </c>
      <c r="I3" s="28" t="s">
        <v>13</v>
      </c>
      <c r="J3" s="28" t="s">
        <v>14</v>
      </c>
      <c r="K3" s="32" t="s">
        <v>15</v>
      </c>
      <c r="L3" s="32" t="s">
        <v>16</v>
      </c>
      <c r="M3" s="52"/>
      <c r="N3" s="28" t="s">
        <v>17</v>
      </c>
      <c r="O3" s="53"/>
      <c r="P3" s="28" t="s">
        <v>18</v>
      </c>
      <c r="Q3" s="53"/>
      <c r="R3" s="32" t="s">
        <v>19</v>
      </c>
      <c r="S3" s="37"/>
      <c r="T3" s="61" t="s">
        <v>20</v>
      </c>
      <c r="U3" s="53"/>
      <c r="V3" s="28" t="s">
        <v>21</v>
      </c>
    </row>
    <row r="4" ht="25" customHeight="1" spans="1:22">
      <c r="A4" s="17">
        <v>601318</v>
      </c>
      <c r="B4" s="17" t="s">
        <v>22</v>
      </c>
      <c r="C4" s="18">
        <v>44483.0636574074</v>
      </c>
      <c r="D4" s="19" t="s">
        <v>23</v>
      </c>
      <c r="E4" s="17">
        <v>51.37</v>
      </c>
      <c r="F4" s="17">
        <v>20</v>
      </c>
      <c r="G4" s="17">
        <f>F4*E4*100*-1</f>
        <v>-102740</v>
      </c>
      <c r="H4" s="29">
        <f>ABS(G4/B2*100)</f>
        <v>18.6393323657475</v>
      </c>
      <c r="I4" s="17">
        <v>-15.4</v>
      </c>
      <c r="J4" s="33"/>
      <c r="K4" s="34"/>
      <c r="L4" s="34"/>
      <c r="N4" s="23">
        <v>-40.89</v>
      </c>
      <c r="O4" s="23">
        <v>0.74</v>
      </c>
      <c r="P4" s="23">
        <v>359</v>
      </c>
      <c r="Q4" s="23">
        <v>308</v>
      </c>
      <c r="R4" s="55" t="s">
        <v>24</v>
      </c>
      <c r="S4" s="62"/>
      <c r="T4" s="23" t="s">
        <v>25</v>
      </c>
      <c r="U4" s="62"/>
      <c r="V4" s="66" t="s">
        <v>26</v>
      </c>
    </row>
    <row r="5" ht="25" customHeight="1" spans="1:22">
      <c r="A5" s="20"/>
      <c r="B5" s="20"/>
      <c r="C5" s="18">
        <v>44484.1087962963</v>
      </c>
      <c r="D5" s="19" t="s">
        <v>27</v>
      </c>
      <c r="E5" s="17">
        <v>50.73</v>
      </c>
      <c r="F5" s="17">
        <v>10</v>
      </c>
      <c r="G5" s="17">
        <f>F5*E5*100*-1</f>
        <v>-50730</v>
      </c>
      <c r="H5" s="29">
        <f>ABS(SUM(G4:G5)/B2*100)</f>
        <v>27.8428882438316</v>
      </c>
      <c r="I5" s="17">
        <v>-10</v>
      </c>
      <c r="J5" s="35"/>
      <c r="N5" s="20"/>
      <c r="O5" s="20"/>
      <c r="P5" s="20"/>
      <c r="Q5" s="20"/>
      <c r="R5" s="36"/>
      <c r="S5" s="53"/>
      <c r="T5" s="36"/>
      <c r="U5" s="53"/>
      <c r="V5" s="20"/>
    </row>
    <row r="6" ht="25" customHeight="1" spans="1:22">
      <c r="A6" s="20"/>
      <c r="B6" s="20"/>
      <c r="C6" s="18">
        <v>44487.4039351852</v>
      </c>
      <c r="D6" s="19" t="s">
        <v>27</v>
      </c>
      <c r="E6" s="17">
        <v>50.32</v>
      </c>
      <c r="F6" s="17">
        <v>10</v>
      </c>
      <c r="G6" s="17">
        <f>F6*E6*100*-1</f>
        <v>-50320</v>
      </c>
      <c r="H6" s="29">
        <f>ABS(SUM(G4:G6)/B2*100)</f>
        <v>36.97206095791</v>
      </c>
      <c r="I6" s="17">
        <v>-10</v>
      </c>
      <c r="J6" s="35"/>
      <c r="N6" s="20"/>
      <c r="O6" s="20"/>
      <c r="P6" s="20"/>
      <c r="Q6" s="20"/>
      <c r="R6" s="23" t="s">
        <v>28</v>
      </c>
      <c r="S6" s="63"/>
      <c r="T6" s="23" t="s">
        <v>29</v>
      </c>
      <c r="U6" s="62"/>
      <c r="V6" s="20"/>
    </row>
    <row r="7" ht="25" customHeight="1" spans="1:22">
      <c r="A7" s="20"/>
      <c r="B7" s="20"/>
      <c r="C7" s="18">
        <v>44491.4094907407</v>
      </c>
      <c r="D7" s="17" t="s">
        <v>30</v>
      </c>
      <c r="E7" s="17">
        <v>0.88</v>
      </c>
      <c r="F7" s="17">
        <v>40</v>
      </c>
      <c r="G7" s="17">
        <f>F7*E7*100</f>
        <v>3520</v>
      </c>
      <c r="H7" s="30"/>
      <c r="I7" s="17">
        <v>-70</v>
      </c>
      <c r="J7" s="35"/>
      <c r="N7" s="20"/>
      <c r="O7" s="20"/>
      <c r="P7" s="20"/>
      <c r="Q7" s="20"/>
      <c r="R7" s="23" t="s">
        <v>31</v>
      </c>
      <c r="S7" s="62"/>
      <c r="T7" s="36"/>
      <c r="U7" s="53"/>
      <c r="V7" s="22"/>
    </row>
    <row r="8" ht="25" customHeight="1" spans="1:22">
      <c r="A8" s="20"/>
      <c r="B8" s="20"/>
      <c r="C8" s="18">
        <v>44497.4114583333</v>
      </c>
      <c r="D8" s="21" t="s">
        <v>32</v>
      </c>
      <c r="E8" s="17">
        <v>51.11</v>
      </c>
      <c r="F8" s="17">
        <v>10</v>
      </c>
      <c r="G8" s="17">
        <f>F8*E8*100</f>
        <v>51110</v>
      </c>
      <c r="H8" s="20"/>
      <c r="I8" s="17">
        <v>-61</v>
      </c>
      <c r="J8" s="35"/>
      <c r="N8" s="20"/>
      <c r="O8" s="20"/>
      <c r="P8" s="20"/>
      <c r="Q8" s="20"/>
      <c r="R8" s="36"/>
      <c r="S8" s="53"/>
      <c r="T8" s="23" t="s">
        <v>33</v>
      </c>
      <c r="U8" s="62"/>
      <c r="V8" s="66" t="s">
        <v>34</v>
      </c>
    </row>
    <row r="9" ht="25" customHeight="1" spans="1:22">
      <c r="A9" s="20"/>
      <c r="B9" s="20"/>
      <c r="C9" s="18">
        <v>44497.0777777778</v>
      </c>
      <c r="D9" s="21" t="s">
        <v>32</v>
      </c>
      <c r="E9" s="17">
        <v>51.22</v>
      </c>
      <c r="F9" s="17">
        <v>10</v>
      </c>
      <c r="G9" s="17">
        <f>F9*E9*100</f>
        <v>51220</v>
      </c>
      <c r="H9" s="20"/>
      <c r="I9" s="17">
        <v>-61</v>
      </c>
      <c r="J9" s="36"/>
      <c r="K9" s="37"/>
      <c r="L9" s="37"/>
      <c r="N9" s="20"/>
      <c r="O9" s="20"/>
      <c r="P9" s="20"/>
      <c r="Q9" s="20"/>
      <c r="R9" s="23" t="s">
        <v>35</v>
      </c>
      <c r="S9" s="62"/>
      <c r="T9" s="35"/>
      <c r="U9" s="67"/>
      <c r="V9" s="20"/>
    </row>
    <row r="10" ht="25" customHeight="1" spans="1:22">
      <c r="A10" s="22"/>
      <c r="B10" s="22"/>
      <c r="C10" s="18">
        <v>44498.4114583333</v>
      </c>
      <c r="D10" s="21" t="s">
        <v>36</v>
      </c>
      <c r="E10" s="17">
        <v>49.94</v>
      </c>
      <c r="F10" s="17">
        <v>20</v>
      </c>
      <c r="G10" s="17">
        <f>F10*E10*100</f>
        <v>99880</v>
      </c>
      <c r="H10" s="22"/>
      <c r="I10" s="17">
        <v>-115</v>
      </c>
      <c r="J10" s="38">
        <f>SUM(G4:G10,I4:I10)</f>
        <v>1597.60000000003</v>
      </c>
      <c r="K10" s="39">
        <f>ABS(J10*100/SUM(G4:G6))</f>
        <v>0.783944256342328</v>
      </c>
      <c r="L10" s="40">
        <f>100*J10/B2</f>
        <v>0.28984034833092</v>
      </c>
      <c r="N10" s="22"/>
      <c r="O10" s="22"/>
      <c r="P10" s="22"/>
      <c r="Q10" s="22"/>
      <c r="R10" s="36"/>
      <c r="S10" s="53"/>
      <c r="T10" s="36"/>
      <c r="U10" s="53"/>
      <c r="V10" s="22"/>
    </row>
    <row r="11" ht="25" customHeight="1" spans="1:22">
      <c r="A11" s="23">
        <v>512400</v>
      </c>
      <c r="B11" s="23" t="s">
        <v>37</v>
      </c>
      <c r="C11" s="24">
        <v>44496.4094907407</v>
      </c>
      <c r="D11" s="25" t="s">
        <v>23</v>
      </c>
      <c r="E11" s="23">
        <v>1.22</v>
      </c>
      <c r="F11" s="23">
        <v>1100</v>
      </c>
      <c r="G11" s="23">
        <f>F11*E11*100*-1</f>
        <v>-134200</v>
      </c>
      <c r="H11" s="29">
        <f>ABS(G11/B2*100)</f>
        <v>24.3468795355588</v>
      </c>
      <c r="I11" s="23">
        <v>-13</v>
      </c>
      <c r="J11" s="41"/>
      <c r="K11" s="42"/>
      <c r="L11" s="43"/>
      <c r="N11" s="54">
        <v>-6.68</v>
      </c>
      <c r="O11" s="55">
        <v>-1.66</v>
      </c>
      <c r="P11" s="23">
        <v>356</v>
      </c>
      <c r="Q11" s="23">
        <v>312</v>
      </c>
      <c r="R11" s="23" t="s">
        <v>38</v>
      </c>
      <c r="S11" s="63"/>
      <c r="T11" s="23" t="s">
        <v>39</v>
      </c>
      <c r="U11" s="63"/>
      <c r="V11" s="68" t="s">
        <v>40</v>
      </c>
    </row>
    <row r="12" ht="25" customHeight="1" spans="1:22">
      <c r="A12" s="22"/>
      <c r="B12" s="22"/>
      <c r="C12" s="24">
        <v>44501.4114583333</v>
      </c>
      <c r="D12" s="26" t="s">
        <v>36</v>
      </c>
      <c r="E12" s="23">
        <v>1.24</v>
      </c>
      <c r="F12" s="23">
        <v>1100</v>
      </c>
      <c r="G12" s="23">
        <f>F12*E12*100</f>
        <v>136400</v>
      </c>
      <c r="H12" s="30"/>
      <c r="I12" s="23">
        <v>-12</v>
      </c>
      <c r="J12" s="44">
        <f>SUM(I12,I11,G11,G12)</f>
        <v>2175</v>
      </c>
      <c r="K12" s="45">
        <f>ABS(J12*100/G11)</f>
        <v>1.62071535022355</v>
      </c>
      <c r="L12" s="46">
        <f>100*J12/B2</f>
        <v>0.394593613933237</v>
      </c>
      <c r="N12" s="36"/>
      <c r="O12" s="22"/>
      <c r="P12" s="22"/>
      <c r="Q12" s="22"/>
      <c r="R12" s="23" t="s">
        <v>41</v>
      </c>
      <c r="S12" s="63"/>
      <c r="T12" s="23" t="s">
        <v>42</v>
      </c>
      <c r="U12" s="63"/>
      <c r="V12" s="53"/>
    </row>
    <row r="13" ht="25" customHeight="1" spans="1:22">
      <c r="A13" s="23">
        <v>512400</v>
      </c>
      <c r="B13" s="23" t="s">
        <v>43</v>
      </c>
      <c r="C13" s="24">
        <v>44503.4094907407</v>
      </c>
      <c r="D13" s="25" t="s">
        <v>23</v>
      </c>
      <c r="E13" s="23">
        <v>1.329</v>
      </c>
      <c r="F13" s="23">
        <v>750</v>
      </c>
      <c r="G13" s="23">
        <f>F13*E13*100*-1</f>
        <v>-99675</v>
      </c>
      <c r="H13" s="29">
        <f>ABS(G13/B2*100)</f>
        <v>18.0832728592163</v>
      </c>
      <c r="I13" s="23">
        <v>-10</v>
      </c>
      <c r="J13" s="41"/>
      <c r="K13" s="42"/>
      <c r="L13" s="43"/>
      <c r="N13" s="54">
        <v>30.69</v>
      </c>
      <c r="O13" s="55">
        <v>-3.45</v>
      </c>
      <c r="P13" s="23">
        <v>33</v>
      </c>
      <c r="Q13" s="23">
        <v>325</v>
      </c>
      <c r="R13" s="23" t="s">
        <v>44</v>
      </c>
      <c r="S13" s="63"/>
      <c r="T13" s="23" t="s">
        <v>45</v>
      </c>
      <c r="U13" s="23" t="s">
        <v>46</v>
      </c>
      <c r="V13" s="66" t="s">
        <v>47</v>
      </c>
    </row>
    <row r="14" ht="25" customHeight="1" spans="1:22">
      <c r="A14" s="22"/>
      <c r="B14" s="22"/>
      <c r="C14" s="24">
        <v>44504.4114583333</v>
      </c>
      <c r="D14" s="26" t="s">
        <v>36</v>
      </c>
      <c r="E14" s="23">
        <v>1.338</v>
      </c>
      <c r="F14" s="23">
        <v>750</v>
      </c>
      <c r="G14" s="23">
        <f>F14*E14*100</f>
        <v>100350</v>
      </c>
      <c r="H14" s="30"/>
      <c r="I14" s="23">
        <v>-10</v>
      </c>
      <c r="J14" s="44">
        <f>SUM(I14,I13,G13,G14)</f>
        <v>655.000000000015</v>
      </c>
      <c r="K14" s="45">
        <f>ABS(J14*100/G13)</f>
        <v>0.657135690995751</v>
      </c>
      <c r="L14" s="46">
        <f>100*J14/B2</f>
        <v>0.118831640058058</v>
      </c>
      <c r="N14" s="36"/>
      <c r="O14" s="22"/>
      <c r="P14" s="22"/>
      <c r="Q14" s="22"/>
      <c r="R14" s="23" t="s">
        <v>48</v>
      </c>
      <c r="S14" s="23" t="s">
        <v>49</v>
      </c>
      <c r="T14" s="22"/>
      <c r="U14" s="22"/>
      <c r="V14" s="22"/>
    </row>
    <row r="15" ht="25" customHeight="1" spans="1:22">
      <c r="A15" s="17">
        <v>603195</v>
      </c>
      <c r="B15" s="17" t="s">
        <v>50</v>
      </c>
      <c r="C15" s="18">
        <v>44503.5520833333</v>
      </c>
      <c r="D15" s="19" t="s">
        <v>23</v>
      </c>
      <c r="E15" s="17">
        <v>155.71</v>
      </c>
      <c r="F15" s="17">
        <v>10</v>
      </c>
      <c r="G15" s="17">
        <f>F15*E15*100*-1</f>
        <v>-155710</v>
      </c>
      <c r="H15" s="29">
        <f>ABS(G15/B2*100)</f>
        <v>28.2492743105951</v>
      </c>
      <c r="I15" s="17">
        <v>-23.4</v>
      </c>
      <c r="J15" s="47"/>
      <c r="K15" s="48"/>
      <c r="L15" s="49"/>
      <c r="N15" s="56">
        <v>-22.39</v>
      </c>
      <c r="O15" s="23">
        <v>1.42</v>
      </c>
      <c r="P15" s="23">
        <v>225</v>
      </c>
      <c r="Q15" s="23">
        <v>132</v>
      </c>
      <c r="R15" s="23" t="s">
        <v>51</v>
      </c>
      <c r="S15" s="63"/>
      <c r="T15" s="23" t="s">
        <v>52</v>
      </c>
      <c r="U15" s="62"/>
      <c r="V15" s="69" t="s">
        <v>40</v>
      </c>
    </row>
    <row r="16" ht="25" customHeight="1" spans="1:22">
      <c r="A16" s="22"/>
      <c r="B16" s="22"/>
      <c r="C16" s="18">
        <v>44505.5665509259</v>
      </c>
      <c r="D16" s="21" t="s">
        <v>36</v>
      </c>
      <c r="E16" s="17">
        <v>159.95</v>
      </c>
      <c r="F16" s="17">
        <v>10</v>
      </c>
      <c r="G16" s="17">
        <f>F16*E16*100</f>
        <v>159950</v>
      </c>
      <c r="H16" s="30"/>
      <c r="I16" s="17">
        <v>-184</v>
      </c>
      <c r="J16" s="38">
        <f>SUM(I16,I15,G15,G16)</f>
        <v>4032.60000000001</v>
      </c>
      <c r="K16" s="39">
        <f>ABS(J16*100/G15)</f>
        <v>2.58981439856143</v>
      </c>
      <c r="L16" s="40">
        <f>100*J16/B2</f>
        <v>0.731603773584907</v>
      </c>
      <c r="N16" s="36"/>
      <c r="O16" s="22"/>
      <c r="P16" s="22"/>
      <c r="Q16" s="22"/>
      <c r="R16" s="23" t="s">
        <v>53</v>
      </c>
      <c r="S16" s="63"/>
      <c r="T16" s="36"/>
      <c r="U16" s="53"/>
      <c r="V16" s="22"/>
    </row>
    <row r="17" ht="25" customHeight="1" spans="14:22">
      <c r="N17" s="57"/>
      <c r="O17" s="57"/>
      <c r="P17" s="58"/>
      <c r="Q17" s="58"/>
      <c r="R17" s="57"/>
      <c r="S17" s="57"/>
      <c r="T17" s="57"/>
      <c r="U17" s="57"/>
      <c r="V17" s="58"/>
    </row>
    <row r="18" ht="25" customHeight="1" spans="14:22">
      <c r="N18" s="57"/>
      <c r="O18" s="57"/>
      <c r="P18" s="58"/>
      <c r="Q18" s="58"/>
      <c r="R18" s="57"/>
      <c r="S18" s="57"/>
      <c r="T18" s="57"/>
      <c r="U18" s="57"/>
      <c r="V18" s="58"/>
    </row>
    <row r="19" ht="25" customHeight="1" spans="1:22">
      <c r="A19"/>
      <c r="B19"/>
      <c r="C19"/>
      <c r="D19"/>
      <c r="E19"/>
      <c r="F19"/>
      <c r="G19"/>
      <c r="H19"/>
      <c r="I19"/>
      <c r="J19"/>
      <c r="K19"/>
      <c r="L19"/>
      <c r="N19" s="57"/>
      <c r="O19" s="57"/>
      <c r="P19" s="59"/>
      <c r="Q19" s="64"/>
      <c r="R19" s="64"/>
      <c r="S19" s="64"/>
      <c r="T19" s="64"/>
      <c r="U19" s="64"/>
      <c r="V19" s="64"/>
    </row>
    <row r="20" ht="25" customHeight="1" spans="1:22">
      <c r="A20"/>
      <c r="B20"/>
      <c r="C20"/>
      <c r="D20"/>
      <c r="E20"/>
      <c r="F20"/>
      <c r="G20"/>
      <c r="H20"/>
      <c r="I20"/>
      <c r="J20"/>
      <c r="K20"/>
      <c r="L20"/>
      <c r="N20" s="57"/>
      <c r="O20" s="57"/>
      <c r="P20" s="58"/>
      <c r="Q20" s="58"/>
      <c r="R20" s="57"/>
      <c r="S20" s="57"/>
      <c r="T20" s="57"/>
      <c r="U20" s="57"/>
      <c r="V20" s="58"/>
    </row>
    <row r="21" ht="25" customHeight="1" spans="1:22">
      <c r="A21"/>
      <c r="B21"/>
      <c r="C21"/>
      <c r="D21"/>
      <c r="E21"/>
      <c r="F21"/>
      <c r="G21"/>
      <c r="H21"/>
      <c r="I21"/>
      <c r="J21"/>
      <c r="K21"/>
      <c r="L21"/>
      <c r="N21" s="57"/>
      <c r="O21" s="57"/>
      <c r="P21" s="58"/>
      <c r="Q21" s="58"/>
      <c r="R21" s="57"/>
      <c r="S21" s="57"/>
      <c r="T21" s="57"/>
      <c r="U21" s="57"/>
      <c r="V21" s="58"/>
    </row>
    <row r="22" ht="25" customHeight="1" spans="1:22">
      <c r="A22"/>
      <c r="B22"/>
      <c r="C22"/>
      <c r="D22"/>
      <c r="E22"/>
      <c r="F22"/>
      <c r="G22"/>
      <c r="H22"/>
      <c r="I22"/>
      <c r="J22"/>
      <c r="K22"/>
      <c r="L22"/>
      <c r="N22" s="57"/>
      <c r="O22" s="57"/>
      <c r="P22" s="59"/>
      <c r="Q22" s="64"/>
      <c r="R22" s="64"/>
      <c r="S22" s="64"/>
      <c r="T22" s="64"/>
      <c r="U22" s="64"/>
      <c r="V22" s="64"/>
    </row>
    <row r="23" spans="1:12">
      <c r="A23"/>
      <c r="B23"/>
      <c r="C23"/>
      <c r="D23"/>
      <c r="E23"/>
      <c r="F23"/>
      <c r="G23"/>
      <c r="H23"/>
      <c r="I23"/>
      <c r="J23"/>
      <c r="K23"/>
      <c r="L23"/>
    </row>
    <row r="24" spans="1:12">
      <c r="A24"/>
      <c r="B24"/>
      <c r="C24"/>
      <c r="D24"/>
      <c r="E24"/>
      <c r="F24"/>
      <c r="G24"/>
      <c r="H24"/>
      <c r="I24"/>
      <c r="J24"/>
      <c r="K24"/>
      <c r="L24"/>
    </row>
    <row r="25" spans="1:12">
      <c r="A25"/>
      <c r="B25"/>
      <c r="C25"/>
      <c r="D25"/>
      <c r="E25"/>
      <c r="F25"/>
      <c r="G25"/>
      <c r="H25"/>
      <c r="I25"/>
      <c r="J25"/>
      <c r="K25"/>
      <c r="L25"/>
    </row>
    <row r="26" spans="1:12">
      <c r="A26"/>
      <c r="B26"/>
      <c r="C26"/>
      <c r="D26"/>
      <c r="E26"/>
      <c r="F26"/>
      <c r="G26"/>
      <c r="H26"/>
      <c r="I26"/>
      <c r="J26"/>
      <c r="K26"/>
      <c r="L26"/>
    </row>
    <row r="27" spans="1:12">
      <c r="A27"/>
      <c r="B27"/>
      <c r="C27"/>
      <c r="D27"/>
      <c r="E27"/>
      <c r="F27"/>
      <c r="G27"/>
      <c r="H27"/>
      <c r="I27"/>
      <c r="J27"/>
      <c r="K27"/>
      <c r="L27"/>
    </row>
    <row r="28" spans="1:12">
      <c r="A28"/>
      <c r="B28"/>
      <c r="C28"/>
      <c r="D28"/>
      <c r="E28"/>
      <c r="F28"/>
      <c r="G28"/>
      <c r="H28"/>
      <c r="I28"/>
      <c r="J28"/>
      <c r="K28"/>
      <c r="L28"/>
    </row>
    <row r="29" spans="1:12">
      <c r="A29"/>
      <c r="B29"/>
      <c r="C29"/>
      <c r="D29"/>
      <c r="E29"/>
      <c r="F29"/>
      <c r="G29"/>
      <c r="H29"/>
      <c r="I29"/>
      <c r="J29"/>
      <c r="K29"/>
      <c r="L29"/>
    </row>
    <row r="30" spans="4:8">
      <c r="D30"/>
      <c r="E30"/>
      <c r="F30"/>
      <c r="G30"/>
      <c r="H30"/>
    </row>
    <row r="31" spans="4:8">
      <c r="D31"/>
      <c r="E31"/>
      <c r="F31"/>
      <c r="G31"/>
      <c r="H31"/>
    </row>
    <row r="32" spans="4:8">
      <c r="D32"/>
      <c r="E32"/>
      <c r="F32"/>
      <c r="G32"/>
      <c r="H32"/>
    </row>
    <row r="33" spans="4:8">
      <c r="D33"/>
      <c r="E33"/>
      <c r="F33"/>
      <c r="G33"/>
      <c r="H33"/>
    </row>
    <row r="34" spans="4:8">
      <c r="D34"/>
      <c r="E34"/>
      <c r="F34"/>
      <c r="G34"/>
      <c r="H34"/>
    </row>
    <row r="35" spans="4:8">
      <c r="D35"/>
      <c r="E35"/>
      <c r="F35"/>
      <c r="G35"/>
      <c r="H35"/>
    </row>
  </sheetData>
  <mergeCells count="55">
    <mergeCell ref="A1:V1"/>
    <mergeCell ref="H2:L2"/>
    <mergeCell ref="N3:O3"/>
    <mergeCell ref="P3:Q3"/>
    <mergeCell ref="R3:S3"/>
    <mergeCell ref="T3:U3"/>
    <mergeCell ref="R6:S6"/>
    <mergeCell ref="R11:S11"/>
    <mergeCell ref="T11:U11"/>
    <mergeCell ref="R12:S12"/>
    <mergeCell ref="T12:U12"/>
    <mergeCell ref="R13:S13"/>
    <mergeCell ref="R15:S15"/>
    <mergeCell ref="R16:S16"/>
    <mergeCell ref="A4:A10"/>
    <mergeCell ref="A11:A12"/>
    <mergeCell ref="A13:A14"/>
    <mergeCell ref="A15:A16"/>
    <mergeCell ref="B4:B10"/>
    <mergeCell ref="B11:B12"/>
    <mergeCell ref="B13:B14"/>
    <mergeCell ref="B15:B16"/>
    <mergeCell ref="H7:H10"/>
    <mergeCell ref="M3:M42"/>
    <mergeCell ref="N4:N10"/>
    <mergeCell ref="N11:N12"/>
    <mergeCell ref="N13:N14"/>
    <mergeCell ref="N15:N16"/>
    <mergeCell ref="O4:O10"/>
    <mergeCell ref="O11:O12"/>
    <mergeCell ref="O13:O14"/>
    <mergeCell ref="O15:O16"/>
    <mergeCell ref="P4:P10"/>
    <mergeCell ref="P11:P12"/>
    <mergeCell ref="P13:P14"/>
    <mergeCell ref="P15:P16"/>
    <mergeCell ref="Q4:Q10"/>
    <mergeCell ref="Q11:Q12"/>
    <mergeCell ref="Q13:Q14"/>
    <mergeCell ref="Q15:Q16"/>
    <mergeCell ref="T13:T14"/>
    <mergeCell ref="U13:U14"/>
    <mergeCell ref="V4:V7"/>
    <mergeCell ref="V8:V10"/>
    <mergeCell ref="V11:V12"/>
    <mergeCell ref="V13:V14"/>
    <mergeCell ref="V15:V16"/>
    <mergeCell ref="J4:L9"/>
    <mergeCell ref="R4:S5"/>
    <mergeCell ref="T4:U5"/>
    <mergeCell ref="R7:S8"/>
    <mergeCell ref="T6:U7"/>
    <mergeCell ref="R9:S10"/>
    <mergeCell ref="T8:U10"/>
    <mergeCell ref="T15:U16"/>
  </mergeCells>
  <conditionalFormatting sqref="H5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{13bf3b19-2be5-4977-a45a-6af770621abc}</x14:id>
        </ext>
      </extLst>
    </cfRule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{647ab6ce-b7b9-4876-adfb-f18a1666453b}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{ce584f9d-e065-4d20-884f-13cc24de80d1}</x14:id>
        </ext>
      </extLst>
    </cfRule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{8d0d1ac9-6bbd-48f4-9c46-cdc5f5772cfe}</x14:id>
        </ext>
      </extLst>
    </cfRule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{3bd3bdf2-f456-4ecc-9931-2ae868331897}</x14:id>
        </ext>
      </extLst>
    </cfRule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{8651b4be-a4ed-454b-806d-63615327b2ef}</x14:id>
        </ext>
      </extLst>
    </cfRule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{1dbc02c1-1d80-4789-996a-05a7599b7c71}</x14:id>
        </ext>
      </extLst>
    </cfRule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{a03018ad-7180-42a7-b857-ebda879acb25}</x14:id>
        </ext>
      </extLst>
    </cfRule>
  </conditionalFormatting>
  <conditionalFormatting sqref="H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{bde1f61b-3bb1-4499-83d4-34ee9ed37e5a}</x14:id>
        </ext>
      </extLst>
    </cfRule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{bc79caac-9d34-45a5-8d27-e07e873d17d4}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{ca6b2050-17d1-4c39-80d5-188ad76a41a2}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{6e40d1bd-1960-47bd-9a10-94869dd8105b}</x14:id>
        </ext>
      </extLst>
    </cfRule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{39f04687-ac38-4acf-9831-6c021146b874}</x14:id>
        </ext>
      </extLst>
    </cfRule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{3976aae1-930e-4b50-b587-d42cd6776398}</x14:id>
        </ext>
      </extLst>
    </cfRule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{a1d41f86-a41c-42a2-91b5-6665a66c3da2}</x14:id>
        </ext>
      </extLst>
    </cfRule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{1f873376-a05f-4cec-89c1-64bdf289d511}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{444d3b48-b2d3-437f-a877-66ee38304ac5}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{1b64cea1-0815-4978-a6f8-3031bbf4cf3a}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{bc4b8949-cedf-4194-b215-5937b4473fcb}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{bad64821-35df-4d8f-809d-a72fc210e296}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{bdc694f4-c395-48dc-aebe-a0abe78404f4}</x14:id>
        </ext>
      </extLst>
    </cfRule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{fb23ef99-b1cc-4e5d-b890-7f74e359944f}</x14:id>
        </ext>
      </extLst>
    </cfRule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{5e58f4ea-0b25-4d0e-a12b-0b1e0f5adb84}</x14:id>
        </ext>
      </extLst>
    </cfRule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{04ecdfcb-1f70-460e-9a8f-7dafb1e27b1c}</x14:id>
        </ext>
      </extLst>
    </cfRule>
  </conditionalFormatting>
  <conditionalFormatting sqref="H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{78a2fb6b-dc96-4907-a68e-ac9a6a1397d2}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{7ea987f1-ea75-4780-b61b-94b0ca0e4da7}</x14:id>
        </ext>
      </extLst>
    </cfRule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{88999dfe-c4af-40f8-95ce-9c86d096aa21}</x14:id>
        </ext>
      </extLst>
    </cfRule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{59df84c8-1474-42f2-887e-70ee5f6eb313}</x14:id>
        </ext>
      </extLst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{ed077541-7342-4152-ac33-72d50d53e44d}</x14:id>
        </ext>
      </extLs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{3caf7d2a-7be2-4958-b09f-93dd50ce2524}</x14:id>
        </ext>
      </extLst>
    </cfRule>
  </conditionalFormatting>
  <conditionalFormatting sqref="H11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{44ede0b1-8da1-48eb-85fa-00ba2eee4efb}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{3d5a7e26-fa48-4bea-bff9-4f2e43e7844d}</x14:id>
        </ext>
      </extLst>
    </cfRule>
  </conditionalFormatting>
  <conditionalFormatting sqref="H13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{6e4bdcb0-f6d3-4401-b77c-7465d60d3928}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{f39e72a2-2587-46a3-8201-2285ff8a9018}</x14:id>
        </ext>
      </extLst>
    </cfRule>
  </conditionalFormatting>
  <conditionalFormatting sqref="U17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{66c8fd34-0027-409c-bffb-36f90d142105}</x14:id>
        </ext>
      </extLst>
    </cfRule>
  </conditionalFormatting>
  <conditionalFormatting sqref="U18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{197f1a02-0d36-4778-a742-034274526753}</x14:id>
        </ext>
      </extLst>
    </cfRule>
  </conditionalFormatting>
  <conditionalFormatting sqref="U20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{523a3d96-174b-4e20-bfb7-feee6cc44d3f}</x14:id>
        </ext>
      </extLst>
    </cfRule>
  </conditionalFormatting>
  <conditionalFormatting sqref="U21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{81e7434d-7870-4783-a48a-b44f23b026d4}</x14:id>
        </ext>
      </extLst>
    </cfRule>
  </conditionalFormatting>
  <conditionalFormatting sqref="H4:H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{7a0aa774-bda7-4c40-b8ed-84b463bb0c22}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{c0dbabee-1dec-47e9-a6d9-b1af235990df}</x14:id>
        </ext>
      </extLst>
    </cfRule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{aa011221-542b-43db-848f-3daa045747f7}</x14:id>
        </ext>
      </extLst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{79f37509-7da2-495f-a05b-eaf0465e9128}</x14:id>
        </ext>
      </extLst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{c5d9c33c-d87b-461c-b829-e3cf0e78468f}</x14:id>
        </ext>
      </extLst>
    </cfRule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{25d4d646-9714-4735-873d-90d54859179f}</x14:id>
        </ext>
      </extLst>
    </cfRule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{279158e9-7d3a-454c-a911-b38fa7106b90}</x14:id>
        </ext>
      </extLst>
    </cfRule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{dd30f903-418f-412d-95e3-420f995d916a}</x14:id>
        </ext>
      </extLst>
    </cfRule>
  </conditionalFormatting>
  <conditionalFormatting sqref="H4:H4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{db083338-d13b-45fc-87d9-897262838fa9}</x14:id>
        </ext>
      </extLst>
    </cfRule>
  </conditionalFormatting>
  <conditionalFormatting sqref="H11:H12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{ebb9df14-3663-4c2c-96e4-a4ffb3a851cb}</x14:id>
        </ext>
      </extLst>
    </cfRule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{7d99bfe7-86f8-4782-b1e2-0855062885ae}</x14:id>
        </ext>
      </extLst>
    </cfRule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{03a41563-80a9-4e94-a510-bdc7e411d958}</x14:id>
        </ext>
      </extLst>
    </cfRule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{06b8873c-7b7a-4ddf-9af1-32d9e3b85785}</x14:id>
        </ext>
      </extLst>
    </cfRule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{280fe541-86ad-4cf7-8411-47a33a5fcc6d}</x14:id>
        </ext>
      </extLst>
    </cfRule>
  </conditionalFormatting>
  <conditionalFormatting sqref="H11:H1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{e71bfa8d-c1b9-4434-bf9d-d9fcc377d585}</x14:id>
        </ext>
      </extLst>
    </cfRule>
  </conditionalFormatting>
  <conditionalFormatting sqref="H13:H16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{41f2eb75-77b2-467b-af22-0d891c613394}</x14:id>
        </ext>
      </extLst>
    </cfRule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{2f345e38-59f6-48b3-8504-efe67812f2d3}</x14:id>
        </ext>
      </extLst>
    </cfRule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{5829f10d-92e8-493c-84f1-57117a9b8486}</x14:id>
        </ext>
      </extLst>
    </cfRule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{2db19ca0-6d9b-4bb9-813a-e17fde8118ff}</x14:id>
        </ext>
      </extLst>
    </cfRule>
  </conditionalFormatting>
  <conditionalFormatting sqref="H30:H51 H13:H1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{110fce1e-2173-47f1-820d-a56e3f633380}</x14:id>
        </ext>
      </extLst>
    </cfRule>
  </conditionalFormatting>
  <pageMargins left="0.393055555555556" right="0.393055555555556" top="1" bottom="1" header="0.5" footer="0.5"/>
  <pageSetup paperSize="9" orientation="landscape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bf3b19-2be5-4977-a45a-6af770621ab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47ab6ce-b7b9-4876-adfb-f18a166645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e584f9d-e065-4d20-884f-13cc24de80d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d0d1ac9-6bbd-48f4-9c46-cdc5f5772cf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bd3bdf2-f456-4ecc-9931-2ae86833189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651b4be-a4ed-454b-806d-63615327b2e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dbc02c1-1d80-4789-996a-05a7599b7c7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03018ad-7180-42a7-b857-ebda879acb2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H5</xm:sqref>
        </x14:conditionalFormatting>
        <x14:conditionalFormatting xmlns:xm="http://schemas.microsoft.com/office/excel/2006/main">
          <x14:cfRule type="dataBar" id="{bde1f61b-3bb1-4499-83d4-34ee9ed37e5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c79caac-9d34-45a5-8d27-e07e873d17d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a6b2050-17d1-4c39-80d5-188ad76a41a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e40d1bd-1960-47bd-9a10-94869dd8105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9f04687-ac38-4acf-9831-6c021146b87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976aae1-930e-4b50-b587-d42cd677639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1d41f86-a41c-42a2-91b5-6665a66c3da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f873376-a05f-4cec-89c1-64bdf289d51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44d3b48-b2d3-437f-a877-66ee38304ac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b64cea1-0815-4978-a6f8-3031bbf4cf3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c4b8949-cedf-4194-b215-5937b4473fc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ad64821-35df-4d8f-809d-a72fc210e29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dc694f4-c395-48dc-aebe-a0abe78404f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b23ef99-b1cc-4e5d-b890-7f74e35994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e58f4ea-0b25-4d0e-a12b-0b1e0f5adb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4ecdfcb-1f70-460e-9a8f-7dafb1e27b1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H6</xm:sqref>
        </x14:conditionalFormatting>
        <x14:conditionalFormatting xmlns:xm="http://schemas.microsoft.com/office/excel/2006/main">
          <x14:cfRule type="dataBar" id="{78a2fb6b-dc96-4907-a68e-ac9a6a1397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ea987f1-ea75-4780-b61b-94b0ca0e4da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8999dfe-c4af-40f8-95ce-9c86d096aa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9df84c8-1474-42f2-887e-70ee5f6eb31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d077541-7342-4152-ac33-72d50d53e4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caf7d2a-7be2-4958-b09f-93dd50ce252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</xm:sqref>
        </x14:conditionalFormatting>
        <x14:conditionalFormatting xmlns:xm="http://schemas.microsoft.com/office/excel/2006/main">
          <x14:cfRule type="dataBar" id="{44ede0b1-8da1-48eb-85fa-00ba2eee4ef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d5a7e26-fa48-4bea-bff9-4f2e43e784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</xm:sqref>
        </x14:conditionalFormatting>
        <x14:conditionalFormatting xmlns:xm="http://schemas.microsoft.com/office/excel/2006/main">
          <x14:cfRule type="dataBar" id="{6e4bdcb0-f6d3-4401-b77c-7465d60d392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39e72a2-2587-46a3-8201-2285ff8a901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H13</xm:sqref>
        </x14:conditionalFormatting>
        <x14:conditionalFormatting xmlns:xm="http://schemas.microsoft.com/office/excel/2006/main">
          <x14:cfRule type="dataBar" id="{66c8fd34-0027-409c-bffb-36f90d14210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U17</xm:sqref>
        </x14:conditionalFormatting>
        <x14:conditionalFormatting xmlns:xm="http://schemas.microsoft.com/office/excel/2006/main">
          <x14:cfRule type="dataBar" id="{197f1a02-0d36-4778-a742-03427452675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U18</xm:sqref>
        </x14:conditionalFormatting>
        <x14:conditionalFormatting xmlns:xm="http://schemas.microsoft.com/office/excel/2006/main">
          <x14:cfRule type="dataBar" id="{523a3d96-174b-4e20-bfb7-feee6cc44d3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U20</xm:sqref>
        </x14:conditionalFormatting>
        <x14:conditionalFormatting xmlns:xm="http://schemas.microsoft.com/office/excel/2006/main">
          <x14:cfRule type="dataBar" id="{81e7434d-7870-4783-a48a-b44f23b026d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U21</xm:sqref>
        </x14:conditionalFormatting>
        <x14:conditionalFormatting xmlns:xm="http://schemas.microsoft.com/office/excel/2006/main">
          <x14:cfRule type="dataBar" id="{7a0aa774-bda7-4c40-b8ed-84b463bb0c2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0dbabee-1dec-47e9-a6d9-b1af235990d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a011221-542b-43db-848f-3daa045747f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9f37509-7da2-495f-a05b-eaf0465e912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5d9c33c-d87b-461c-b829-e3cf0e78468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5d4d646-9714-4735-873d-90d54859179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79158e9-7d3a-454c-a911-b38fa7106b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d30f903-418f-412d-95e3-420f995d91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H4:H6</xm:sqref>
        </x14:conditionalFormatting>
        <x14:conditionalFormatting xmlns:xm="http://schemas.microsoft.com/office/excel/2006/main">
          <x14:cfRule type="dataBar" id="{db083338-d13b-45fc-87d9-897262838fa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H4:H47</xm:sqref>
        </x14:conditionalFormatting>
        <x14:conditionalFormatting xmlns:xm="http://schemas.microsoft.com/office/excel/2006/main">
          <x14:cfRule type="dataBar" id="{ebb9df14-3663-4c2c-96e4-a4ffb3a851c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d99bfe7-86f8-4782-b1e2-0855062885a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3a41563-80a9-4e94-a510-bdc7e411d95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6b8873c-7b7a-4ddf-9af1-32d9e3b857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80fe541-86ad-4cf7-8411-47a33a5fcc6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H11:H12</xm:sqref>
        </x14:conditionalFormatting>
        <x14:conditionalFormatting xmlns:xm="http://schemas.microsoft.com/office/excel/2006/main">
          <x14:cfRule type="dataBar" id="{e71bfa8d-c1b9-4434-bf9d-d9fcc377d5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H11:H16</xm:sqref>
        </x14:conditionalFormatting>
        <x14:conditionalFormatting xmlns:xm="http://schemas.microsoft.com/office/excel/2006/main">
          <x14:cfRule type="dataBar" id="{41f2eb75-77b2-467b-af22-0d891c61339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f345e38-59f6-48b3-8504-efe67812f2d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829f10d-92e8-493c-84f1-57117a9b84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db19ca0-6d9b-4bb9-813a-e17fde8118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H13:H16</xm:sqref>
        </x14:conditionalFormatting>
        <x14:conditionalFormatting xmlns:xm="http://schemas.microsoft.com/office/excel/2006/main">
          <x14:cfRule type="dataBar" id="{110fce1e-2173-47f1-820d-a56e3f63338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H30:H51 H13:H16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79"/>
  <sheetViews>
    <sheetView tabSelected="1" topLeftCell="B34" workbookViewId="0">
      <selection activeCell="B34" sqref="B34"/>
    </sheetView>
  </sheetViews>
  <sheetFormatPr defaultColWidth="9.23076923076923" defaultRowHeight="16.8"/>
  <cols>
    <col min="1" max="2" width="20.6923076923077" style="1" customWidth="1"/>
    <col min="3" max="6" width="20.6923076923077" style="2" customWidth="1"/>
    <col min="7" max="20" width="20.6923076923077" style="1" customWidth="1"/>
    <col min="21" max="35" width="15.6923076923077" style="1" customWidth="1"/>
    <col min="36" max="39" width="10.6923076923077" style="1" customWidth="1"/>
  </cols>
  <sheetData>
    <row r="1" ht="23.2" customHeight="1" spans="1:22">
      <c r="A1" s="3" t="s">
        <v>5</v>
      </c>
      <c r="B1" s="3" t="s">
        <v>6</v>
      </c>
      <c r="C1" s="4" t="s">
        <v>54</v>
      </c>
      <c r="D1" s="4" t="s">
        <v>55</v>
      </c>
      <c r="E1" s="4" t="s">
        <v>56</v>
      </c>
      <c r="F1" s="4" t="s">
        <v>57</v>
      </c>
      <c r="G1" s="3" t="s">
        <v>58</v>
      </c>
      <c r="H1" s="3" t="s">
        <v>59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12"/>
    </row>
    <row r="2" ht="23.2" customHeight="1" spans="1:16">
      <c r="A2" s="70" t="s">
        <v>60</v>
      </c>
      <c r="B2" s="5" t="s">
        <v>61</v>
      </c>
      <c r="C2" s="6">
        <v>0.74</v>
      </c>
      <c r="D2" s="6">
        <v>-1.37</v>
      </c>
      <c r="E2" s="6">
        <f>(C2*0.75+C3*0.25)</f>
        <v>0.62</v>
      </c>
      <c r="F2" s="6">
        <f>(D2*0.75+D3*0.25)</f>
        <v>-0.9275</v>
      </c>
      <c r="J2" s="9"/>
      <c r="K2" s="9"/>
      <c r="L2" s="9"/>
      <c r="M2" s="9"/>
      <c r="N2" s="9"/>
      <c r="O2" s="9"/>
      <c r="P2" s="9"/>
    </row>
    <row r="3" ht="23.2" customHeight="1" spans="1:30">
      <c r="A3" s="5">
        <v>399001</v>
      </c>
      <c r="B3" s="5" t="s">
        <v>62</v>
      </c>
      <c r="C3" s="6">
        <v>0.26</v>
      </c>
      <c r="D3" s="6">
        <v>0.4</v>
      </c>
      <c r="G3" s="9"/>
      <c r="H3" s="9"/>
      <c r="I3" s="9"/>
      <c r="J3" s="9"/>
      <c r="K3" s="9"/>
      <c r="L3" s="9"/>
      <c r="M3" s="9"/>
      <c r="N3" s="9"/>
      <c r="O3" s="9"/>
      <c r="P3" s="9"/>
      <c r="W3" s="12"/>
      <c r="X3" s="12"/>
      <c r="Y3" s="12"/>
      <c r="Z3" s="12"/>
      <c r="AA3" s="12"/>
      <c r="AB3" s="12"/>
      <c r="AC3" s="12"/>
      <c r="AD3" s="12"/>
    </row>
    <row r="4" ht="23.2" customHeight="1" spans="9:30"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V4" s="12"/>
      <c r="W4" s="12"/>
      <c r="X4" s="12"/>
      <c r="Y4" s="12"/>
      <c r="Z4" s="12"/>
      <c r="AA4" s="12"/>
      <c r="AB4" s="12"/>
      <c r="AC4" s="12"/>
      <c r="AD4" s="12"/>
    </row>
    <row r="5" ht="23.2" customHeight="1" spans="1:30">
      <c r="A5" s="7" t="s">
        <v>63</v>
      </c>
      <c r="C5" s="8">
        <v>30.81</v>
      </c>
      <c r="D5" s="8">
        <v>-3.41</v>
      </c>
      <c r="E5" s="8">
        <f>((C5)/(E2+100))*100</f>
        <v>30.6201550387597</v>
      </c>
      <c r="F5" s="8">
        <f>((D5)/(F2+100))*100</f>
        <v>-3.44192384364985</v>
      </c>
      <c r="G5" s="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t="23.2" customHeight="1" spans="9:30"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ht="23.2" customHeight="1" spans="1:30">
      <c r="A7" s="9" t="s">
        <v>64</v>
      </c>
      <c r="B7" s="9" t="s">
        <v>65</v>
      </c>
      <c r="C7" s="10">
        <v>5.17994571666922</v>
      </c>
      <c r="D7" s="10">
        <v>-1.55068428068045</v>
      </c>
      <c r="E7" s="11">
        <f>(C7)/(E2+100)*100</f>
        <v>5.14802794342001</v>
      </c>
      <c r="F7" s="11">
        <f>(D7)/(F2+100)*100</f>
        <v>-1.56520152482319</v>
      </c>
      <c r="G7" s="9">
        <f>RANK(E7,E7:E399,0)</f>
        <v>217</v>
      </c>
      <c r="H7" s="9">
        <f>RANK(F7,F7:F399,0)</f>
        <v>320</v>
      </c>
      <c r="I7" s="9"/>
      <c r="J7" s="9" t="s">
        <v>66</v>
      </c>
      <c r="K7" s="9" t="s">
        <v>67</v>
      </c>
      <c r="L7" s="9"/>
      <c r="M7" s="9"/>
      <c r="N7" s="9"/>
      <c r="O7" s="9"/>
      <c r="P7" s="9"/>
      <c r="Q7" s="9"/>
      <c r="R7" s="9"/>
      <c r="S7" s="9"/>
      <c r="T7" s="9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ht="23.2" customHeight="1" spans="1:30">
      <c r="A8" s="9" t="s">
        <v>68</v>
      </c>
      <c r="B8" s="9" t="s">
        <v>69</v>
      </c>
      <c r="C8" s="10">
        <v>4.88232337859247</v>
      </c>
      <c r="D8" s="10">
        <v>-0.524523545997307</v>
      </c>
      <c r="E8" s="11">
        <f>(C8)/(E2+100)*100</f>
        <v>4.85223949373134</v>
      </c>
      <c r="F8" s="11">
        <f>(D8)/(F2+100)*100</f>
        <v>-0.529434046781202</v>
      </c>
      <c r="G8" s="9">
        <f>RANK(E8,E7:E399,0)</f>
        <v>220</v>
      </c>
      <c r="H8" s="9">
        <f>RANK(F8,F7:F399,0)</f>
        <v>297</v>
      </c>
      <c r="I8" s="9"/>
      <c r="J8" s="9" t="s">
        <v>66</v>
      </c>
      <c r="K8" s="9" t="s">
        <v>67</v>
      </c>
      <c r="L8" s="9"/>
      <c r="M8" s="9"/>
      <c r="N8" s="9"/>
      <c r="O8" s="9"/>
      <c r="P8" s="9"/>
      <c r="Q8" s="9"/>
      <c r="R8" s="9"/>
      <c r="S8" s="9"/>
      <c r="T8" s="9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ht="23.2" customHeight="1" spans="1:30">
      <c r="A9" s="9" t="s">
        <v>70</v>
      </c>
      <c r="B9" s="9" t="s">
        <v>71</v>
      </c>
      <c r="C9" s="10">
        <v>4.61318900922442</v>
      </c>
      <c r="D9" s="10">
        <v>-0.0590746102951037</v>
      </c>
      <c r="E9" s="11">
        <f>(C9)/(E2+100)*100</f>
        <v>4.58476347567523</v>
      </c>
      <c r="F9" s="11">
        <f>(D9)/(F2+100)*100</f>
        <v>-0.0596276568120353</v>
      </c>
      <c r="G9" s="9">
        <f>RANK(E9,E7:E399,0)</f>
        <v>221</v>
      </c>
      <c r="H9" s="9">
        <f>RANK(F9,F7:F399,0)</f>
        <v>270</v>
      </c>
      <c r="I9" s="9"/>
      <c r="J9" s="9" t="s">
        <v>66</v>
      </c>
      <c r="K9" s="9" t="s">
        <v>67</v>
      </c>
      <c r="L9" s="9"/>
      <c r="M9" s="9"/>
      <c r="N9" s="9"/>
      <c r="O9" s="9"/>
      <c r="P9" s="9"/>
      <c r="Q9" s="9"/>
      <c r="R9" s="9"/>
      <c r="S9" s="9"/>
      <c r="T9" s="9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ht="23.2" customHeight="1" spans="1:30">
      <c r="A10" s="9" t="s">
        <v>72</v>
      </c>
      <c r="B10" s="9" t="s">
        <v>73</v>
      </c>
      <c r="C10" s="10">
        <v>-1.22445294159213</v>
      </c>
      <c r="D10" s="10">
        <v>-0.190014518854668</v>
      </c>
      <c r="E10" s="11">
        <f>(C10)/(E2+100)*100</f>
        <v>-1.21690811130206</v>
      </c>
      <c r="F10" s="11">
        <f>(D10)/(F2+100)*100</f>
        <v>-0.19179340266438</v>
      </c>
      <c r="G10" s="9">
        <f>RANK(E10,E7:E399,0)</f>
        <v>292</v>
      </c>
      <c r="H10" s="9">
        <f>RANK(F10,F7:F399,0)</f>
        <v>280</v>
      </c>
      <c r="I10" s="9"/>
      <c r="J10" s="9" t="s">
        <v>66</v>
      </c>
      <c r="K10" s="9" t="s">
        <v>67</v>
      </c>
      <c r="L10" s="9"/>
      <c r="M10" s="9"/>
      <c r="N10" s="9"/>
      <c r="O10" s="9"/>
      <c r="P10" s="9"/>
      <c r="Q10" s="9"/>
      <c r="R10" s="9"/>
      <c r="S10" s="9"/>
      <c r="T10" s="9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ht="23.2" customHeight="1" spans="1:30">
      <c r="A11" s="9" t="s">
        <v>74</v>
      </c>
      <c r="B11" s="9" t="s">
        <v>75</v>
      </c>
      <c r="C11" s="10">
        <v>10.1596011364269</v>
      </c>
      <c r="D11" s="10">
        <v>-1.30698158996338</v>
      </c>
      <c r="E11" s="11">
        <f>(C11)/(E2+100)*100</f>
        <v>10.096999738051</v>
      </c>
      <c r="F11" s="11">
        <f>(D11)/(F2+100)*100</f>
        <v>-1.31921733070568</v>
      </c>
      <c r="G11" s="9">
        <f>RANK(E11,E7:E399,0)</f>
        <v>161</v>
      </c>
      <c r="H11" s="9">
        <f>RANK(F11,F7:F399,0)</f>
        <v>317</v>
      </c>
      <c r="I11" s="9"/>
      <c r="J11" s="9" t="s">
        <v>66</v>
      </c>
      <c r="K11" s="9" t="s">
        <v>67</v>
      </c>
      <c r="L11" s="9"/>
      <c r="M11" s="9"/>
      <c r="N11" s="9"/>
      <c r="O11" s="9"/>
      <c r="P11" s="9"/>
      <c r="Q11" s="9"/>
      <c r="R11" s="9"/>
      <c r="S11" s="9"/>
      <c r="T11" s="9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ht="23.2" customHeight="1" spans="1:30">
      <c r="A12" s="9" t="s">
        <v>76</v>
      </c>
      <c r="B12" s="9" t="s">
        <v>77</v>
      </c>
      <c r="C12" s="10">
        <v>11.2815508025696</v>
      </c>
      <c r="D12" s="10">
        <v>-0.0783761389484593</v>
      </c>
      <c r="E12" s="11">
        <f>(C12)/(E2+100)*100</f>
        <v>11.2120361782644</v>
      </c>
      <c r="F12" s="11">
        <f>(D12)/(F2+100)*100</f>
        <v>-0.0791098831143449</v>
      </c>
      <c r="G12" s="9">
        <f>RANK(E12,E7:E399,0)</f>
        <v>153</v>
      </c>
      <c r="H12" s="9">
        <f>RANK(F12,F7:F399,0)</f>
        <v>273</v>
      </c>
      <c r="I12" s="9"/>
      <c r="J12" s="9" t="s">
        <v>66</v>
      </c>
      <c r="K12" s="9" t="s">
        <v>67</v>
      </c>
      <c r="L12" s="9"/>
      <c r="M12" s="9"/>
      <c r="N12" s="9"/>
      <c r="O12" s="9"/>
      <c r="P12" s="9"/>
      <c r="Q12" s="9"/>
      <c r="R12" s="9"/>
      <c r="S12" s="9"/>
      <c r="T12" s="9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ht="23.2" customHeight="1" spans="1:30">
      <c r="A13" s="9" t="s">
        <v>78</v>
      </c>
      <c r="B13" s="9" t="s">
        <v>79</v>
      </c>
      <c r="C13" s="10">
        <v>30.679042949742</v>
      </c>
      <c r="D13" s="10">
        <v>-3.59128932841129</v>
      </c>
      <c r="E13" s="11">
        <f>(C13)/(E2+100)*100</f>
        <v>30.4900049192427</v>
      </c>
      <c r="F13" s="11">
        <f>(D13)/(F2+100)*100</f>
        <v>-3.62491037211263</v>
      </c>
      <c r="G13" s="9">
        <f>RANK(E13,E7:E399,0)</f>
        <v>53</v>
      </c>
      <c r="H13" s="9">
        <f>RANK(F13,F7:F399,0)</f>
        <v>345</v>
      </c>
      <c r="I13" s="9"/>
      <c r="J13" s="9" t="s">
        <v>66</v>
      </c>
      <c r="K13" s="9" t="s">
        <v>67</v>
      </c>
      <c r="L13" s="9"/>
      <c r="M13" s="9"/>
      <c r="N13" s="9"/>
      <c r="O13" s="9"/>
      <c r="P13" s="9"/>
      <c r="Q13" s="9"/>
      <c r="R13" s="9"/>
      <c r="S13" s="9"/>
      <c r="T13" s="9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ht="23.2" customHeight="1" spans="1:30">
      <c r="A14" s="9" t="s">
        <v>80</v>
      </c>
      <c r="B14" s="9" t="s">
        <v>81</v>
      </c>
      <c r="C14" s="10">
        <v>0.0444329456230716</v>
      </c>
      <c r="D14" s="10">
        <v>3.29228741242294</v>
      </c>
      <c r="E14" s="11">
        <f>(C14)/(E2+100)*100</f>
        <v>0.0441591588382743</v>
      </c>
      <c r="F14" s="11">
        <f>(D14)/(F2+100)*100</f>
        <v>3.3231092507234</v>
      </c>
      <c r="G14" s="9">
        <f>RANK(E14,E7:E399,0)</f>
        <v>272</v>
      </c>
      <c r="H14" s="9">
        <f>RANK(F14,F7:F399,0)</f>
        <v>124</v>
      </c>
      <c r="I14" s="9"/>
      <c r="J14" s="9" t="s">
        <v>66</v>
      </c>
      <c r="K14" s="9" t="s">
        <v>67</v>
      </c>
      <c r="L14" s="9"/>
      <c r="M14" s="9"/>
      <c r="N14" s="9"/>
      <c r="O14" s="9"/>
      <c r="P14" s="9"/>
      <c r="Q14" s="9"/>
      <c r="R14" s="9"/>
      <c r="S14" s="9"/>
      <c r="T14" s="9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ht="23.2" customHeight="1" spans="1:30">
      <c r="A15" s="9" t="s">
        <v>82</v>
      </c>
      <c r="B15" s="9" t="s">
        <v>83</v>
      </c>
      <c r="C15" s="10">
        <v>-5.08627551310479</v>
      </c>
      <c r="D15" s="10">
        <v>5.00432423932699</v>
      </c>
      <c r="E15" s="11">
        <f>(C15)/(E2+100)*100</f>
        <v>-5.05493491662173</v>
      </c>
      <c r="F15" s="11">
        <f>(D15)/(F2+100)*100</f>
        <v>5.05117387703651</v>
      </c>
      <c r="G15" s="9">
        <f>RANK(E15,E7:E399,0)</f>
        <v>327</v>
      </c>
      <c r="H15" s="9">
        <f>RANK(F15,F7:F399,0)</f>
        <v>37</v>
      </c>
      <c r="I15" s="9"/>
      <c r="J15" s="9" t="s">
        <v>66</v>
      </c>
      <c r="K15" s="9" t="s">
        <v>67</v>
      </c>
      <c r="L15" s="9"/>
      <c r="M15" s="9"/>
      <c r="N15" s="9"/>
      <c r="O15" s="9"/>
      <c r="P15" s="9"/>
      <c r="Q15" s="9"/>
      <c r="R15" s="9"/>
      <c r="S15" s="9"/>
      <c r="T15" s="9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ht="23.2" customHeight="1" spans="1:30">
      <c r="A16" s="9" t="s">
        <v>84</v>
      </c>
      <c r="B16" s="9" t="s">
        <v>85</v>
      </c>
      <c r="C16" s="10">
        <v>7.87104063650541</v>
      </c>
      <c r="D16" s="10">
        <v>1.21106220373416</v>
      </c>
      <c r="E16" s="11">
        <f>(C16)/(E2+100)*100</f>
        <v>7.82254088303062</v>
      </c>
      <c r="F16" s="11">
        <f>(D16)/(F2+100)*100</f>
        <v>1.22239996339465</v>
      </c>
      <c r="G16" s="9">
        <f>RANK(E16,E7:E399,0)</f>
        <v>185</v>
      </c>
      <c r="H16" s="9">
        <f>RANK(F16,F7:F399,0)</f>
        <v>209</v>
      </c>
      <c r="I16" s="9"/>
      <c r="J16" s="9" t="s">
        <v>66</v>
      </c>
      <c r="K16" s="9" t="s">
        <v>67</v>
      </c>
      <c r="L16" s="9"/>
      <c r="M16" s="9"/>
      <c r="N16" s="9"/>
      <c r="O16" s="9"/>
      <c r="P16" s="9"/>
      <c r="Q16" s="9"/>
      <c r="R16" s="9"/>
      <c r="S16" s="9"/>
      <c r="T16" s="9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ht="23.2" customHeight="1" spans="1:30">
      <c r="A17" s="9" t="s">
        <v>86</v>
      </c>
      <c r="B17" s="9" t="s">
        <v>87</v>
      </c>
      <c r="C17" s="10">
        <v>38.1809830982501</v>
      </c>
      <c r="D17" s="10">
        <v>-3.28287324906455</v>
      </c>
      <c r="E17" s="11">
        <f>(C17)/(E2+100)*100</f>
        <v>37.9457196365037</v>
      </c>
      <c r="F17" s="11">
        <f>(D17)/(F2+100)*100</f>
        <v>-3.31360695355881</v>
      </c>
      <c r="G17" s="9">
        <f>RANK(E17,E7:E399,0)</f>
        <v>37</v>
      </c>
      <c r="H17" s="9">
        <f>RANK(F17,F7:F399,0)</f>
        <v>343</v>
      </c>
      <c r="I17" s="9"/>
      <c r="J17" s="9" t="s">
        <v>66</v>
      </c>
      <c r="K17" s="9" t="s">
        <v>67</v>
      </c>
      <c r="L17" s="9"/>
      <c r="M17" s="9"/>
      <c r="N17" s="9"/>
      <c r="O17" s="9"/>
      <c r="P17" s="9"/>
      <c r="Q17" s="9"/>
      <c r="R17" s="9"/>
      <c r="S17" s="9"/>
      <c r="T17" s="9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ht="23.2" customHeight="1" spans="1:30">
      <c r="A18" s="9" t="s">
        <v>88</v>
      </c>
      <c r="B18" s="9" t="s">
        <v>89</v>
      </c>
      <c r="C18" s="10">
        <v>0.521698535275919</v>
      </c>
      <c r="D18" s="10">
        <v>6.2997535719722</v>
      </c>
      <c r="E18" s="11">
        <f>(C18)/(E2+100)*100</f>
        <v>0.518483934879665</v>
      </c>
      <c r="F18" s="11">
        <f>(D18)/(F2+100)*100</f>
        <v>6.35873080014353</v>
      </c>
      <c r="G18" s="9">
        <f>RANK(E18,E7:E399,0)</f>
        <v>265</v>
      </c>
      <c r="H18" s="9">
        <f>RANK(F18,F7:F399,0)</f>
        <v>13</v>
      </c>
      <c r="I18" s="9"/>
      <c r="J18" s="9" t="s">
        <v>66</v>
      </c>
      <c r="K18" s="9" t="s">
        <v>67</v>
      </c>
      <c r="L18" s="9"/>
      <c r="M18" s="9"/>
      <c r="N18" s="9"/>
      <c r="O18" s="9"/>
      <c r="P18" s="9"/>
      <c r="Q18" s="9"/>
      <c r="R18" s="9"/>
      <c r="S18" s="9"/>
      <c r="T18" s="9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ht="23.2" customHeight="1" spans="1:30">
      <c r="A19" s="9" t="s">
        <v>90</v>
      </c>
      <c r="B19" s="9" t="s">
        <v>91</v>
      </c>
      <c r="C19" s="10">
        <v>10.8344636794875</v>
      </c>
      <c r="D19" s="10">
        <v>7.24659174752422</v>
      </c>
      <c r="E19" s="11">
        <f>(C19)/(E2+100)*100</f>
        <v>10.7677039152131</v>
      </c>
      <c r="F19" s="11">
        <f>(D19)/(F2+100)*100</f>
        <v>7.31443311466272</v>
      </c>
      <c r="G19" s="9">
        <f>RANK(E19,E7:E399,0)</f>
        <v>156</v>
      </c>
      <c r="H19" s="9">
        <f>RANK(F19,F7:F399,0)</f>
        <v>6</v>
      </c>
      <c r="I19" s="9"/>
      <c r="J19" s="9" t="s">
        <v>66</v>
      </c>
      <c r="K19" s="9" t="s">
        <v>67</v>
      </c>
      <c r="L19" s="9"/>
      <c r="M19" s="9"/>
      <c r="N19" s="9"/>
      <c r="O19" s="9"/>
      <c r="P19" s="9"/>
      <c r="Q19" s="9"/>
      <c r="R19" s="9"/>
      <c r="S19" s="9"/>
      <c r="T19" s="9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ht="23.2" customHeight="1" spans="1:30">
      <c r="A20" s="9" t="s">
        <v>92</v>
      </c>
      <c r="B20" s="9" t="s">
        <v>93</v>
      </c>
      <c r="C20" s="10">
        <v>1.88213283442469</v>
      </c>
      <c r="D20" s="10">
        <v>4.54749075271018</v>
      </c>
      <c r="E20" s="11">
        <f>(C20)/(E2+100)*100</f>
        <v>1.87053551423643</v>
      </c>
      <c r="F20" s="11">
        <f>(D20)/(F2+100)*100</f>
        <v>4.59006359253091</v>
      </c>
      <c r="G20" s="9">
        <f>RANK(E20,E7:E399,0)</f>
        <v>252</v>
      </c>
      <c r="H20" s="9">
        <f>RANK(F20,F7:F399,0)</f>
        <v>58</v>
      </c>
      <c r="I20" s="9"/>
      <c r="J20" s="9" t="s">
        <v>66</v>
      </c>
      <c r="K20" s="9" t="s">
        <v>67</v>
      </c>
      <c r="L20" s="9"/>
      <c r="M20" s="9"/>
      <c r="N20" s="9"/>
      <c r="O20" s="9"/>
      <c r="P20" s="9"/>
      <c r="Q20" s="9"/>
      <c r="R20" s="9"/>
      <c r="S20" s="9"/>
      <c r="T20" s="9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ht="23.2" customHeight="1" spans="1:30">
      <c r="A21" s="9" t="s">
        <v>94</v>
      </c>
      <c r="B21" s="9" t="s">
        <v>95</v>
      </c>
      <c r="C21" s="10">
        <v>0.022052071413586</v>
      </c>
      <c r="D21" s="10">
        <v>3.38828898097304</v>
      </c>
      <c r="E21" s="11">
        <f>(C21)/(E2+100)*100</f>
        <v>0.021916191029205</v>
      </c>
      <c r="F21" s="11">
        <f>(D21)/(F2+100)*100</f>
        <v>3.42000956973231</v>
      </c>
      <c r="G21" s="9">
        <f>RANK(E21,E7:E399,0)</f>
        <v>273</v>
      </c>
      <c r="H21" s="9">
        <f>RANK(F21,F7:F399,0)</f>
        <v>120</v>
      </c>
      <c r="I21" s="9"/>
      <c r="J21" s="9" t="s">
        <v>66</v>
      </c>
      <c r="K21" s="9" t="s">
        <v>67</v>
      </c>
      <c r="L21" s="9"/>
      <c r="M21" s="9"/>
      <c r="N21" s="9"/>
      <c r="O21" s="9"/>
      <c r="P21" s="9"/>
      <c r="Q21" s="9"/>
      <c r="R21" s="9"/>
      <c r="S21" s="9"/>
      <c r="T21" s="9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ht="23.2" customHeight="1" spans="1:30">
      <c r="A22" s="9" t="s">
        <v>96</v>
      </c>
      <c r="B22" s="9" t="s">
        <v>97</v>
      </c>
      <c r="C22" s="10">
        <v>-0.821425780671102</v>
      </c>
      <c r="D22" s="10">
        <v>-2.15559693606977</v>
      </c>
      <c r="E22" s="11">
        <f>(C22)/(E2+100)*100</f>
        <v>-0.816364321875474</v>
      </c>
      <c r="F22" s="11">
        <f>(D22)/(F2+100)*100</f>
        <v>-2.17577727025135</v>
      </c>
      <c r="G22" s="9">
        <f>RANK(E22,E7:E399,0)</f>
        <v>286</v>
      </c>
      <c r="H22" s="9">
        <f>RANK(F22,F7:F399,0)</f>
        <v>334</v>
      </c>
      <c r="I22" s="9"/>
      <c r="J22" s="9" t="s">
        <v>66</v>
      </c>
      <c r="K22" s="9" t="s">
        <v>67</v>
      </c>
      <c r="L22" s="9"/>
      <c r="M22" s="9"/>
      <c r="N22" s="9"/>
      <c r="O22" s="9"/>
      <c r="P22" s="9"/>
      <c r="Q22" s="9"/>
      <c r="R22" s="9"/>
      <c r="S22" s="9"/>
      <c r="T22" s="9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ht="23.2" customHeight="1" spans="1:30">
      <c r="A23" s="9" t="s">
        <v>98</v>
      </c>
      <c r="B23" s="9" t="s">
        <v>99</v>
      </c>
      <c r="C23" s="10">
        <v>-6.64384603681728</v>
      </c>
      <c r="D23" s="10">
        <v>-1.61140328373525</v>
      </c>
      <c r="E23" s="11">
        <f>(C23)/(E2+100)*100</f>
        <v>-6.60290800717281</v>
      </c>
      <c r="F23" s="11">
        <f>(D23)/(F2+100)*100</f>
        <v>-1.626488968922</v>
      </c>
      <c r="G23" s="9">
        <f>RANK(E23,E7:E399,0)</f>
        <v>332</v>
      </c>
      <c r="H23" s="9">
        <f>RANK(F23,F7:F399,0)</f>
        <v>323</v>
      </c>
      <c r="I23" s="9"/>
      <c r="J23" s="9" t="s">
        <v>66</v>
      </c>
      <c r="K23" s="9" t="s">
        <v>67</v>
      </c>
      <c r="L23" s="9"/>
      <c r="M23" s="9"/>
      <c r="N23" s="9"/>
      <c r="O23" s="9"/>
      <c r="P23" s="9"/>
      <c r="Q23" s="9"/>
      <c r="R23" s="9"/>
      <c r="S23" s="9"/>
      <c r="T23" s="9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ht="23.2" customHeight="1" spans="1:30">
      <c r="A24" s="9" t="s">
        <v>100</v>
      </c>
      <c r="B24" s="9" t="s">
        <v>101</v>
      </c>
      <c r="C24" s="10">
        <v>6.45847711065104</v>
      </c>
      <c r="D24" s="10">
        <v>1.56277147324817</v>
      </c>
      <c r="E24" s="10">
        <f>(C24)/(E2+100)*100</f>
        <v>6.41868128667366</v>
      </c>
      <c r="F24" s="10">
        <f>(D24)/(F2+100)*100</f>
        <v>1.57740187564477</v>
      </c>
      <c r="G24" s="9">
        <f>RANK(E24,E7:E399,0)</f>
        <v>203</v>
      </c>
      <c r="H24" s="9">
        <f>RANK(F24,F7:F399,0)</f>
        <v>196</v>
      </c>
      <c r="I24" s="9"/>
      <c r="J24" s="9" t="s">
        <v>66</v>
      </c>
      <c r="K24" s="9" t="s">
        <v>67</v>
      </c>
      <c r="L24" s="9"/>
      <c r="M24" s="9"/>
      <c r="N24" s="9"/>
      <c r="O24" s="9"/>
      <c r="P24" s="9"/>
      <c r="Q24" s="9"/>
      <c r="R24" s="9"/>
      <c r="S24" s="9"/>
      <c r="T24" s="9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ht="23.2" customHeight="1" spans="1:30">
      <c r="A25" s="9" t="s">
        <v>102</v>
      </c>
      <c r="B25" s="9" t="s">
        <v>103</v>
      </c>
      <c r="C25" s="10">
        <v>9.16405552168549</v>
      </c>
      <c r="D25" s="10">
        <v>2.87537161372215</v>
      </c>
      <c r="E25" s="10">
        <f>(C25)/(E2+100)*100</f>
        <v>9.10758847315195</v>
      </c>
      <c r="F25" s="10">
        <f>(D25)/(F2+100)*100</f>
        <v>2.90229035678129</v>
      </c>
      <c r="G25" s="9">
        <f>RANK(E25,E7:E399,0)</f>
        <v>173</v>
      </c>
      <c r="H25" s="9">
        <f>RANK(F25,F7:F399,0)</f>
        <v>137</v>
      </c>
      <c r="I25" s="9"/>
      <c r="J25" s="9" t="s">
        <v>66</v>
      </c>
      <c r="K25" s="9" t="s">
        <v>67</v>
      </c>
      <c r="L25" s="9"/>
      <c r="M25" s="9"/>
      <c r="N25" s="9"/>
      <c r="O25" s="9"/>
      <c r="P25" s="9"/>
      <c r="Q25" s="9"/>
      <c r="R25" s="9"/>
      <c r="S25" s="9"/>
      <c r="T25" s="9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ht="23.2" customHeight="1" spans="1:30">
      <c r="A26" s="9" t="s">
        <v>104</v>
      </c>
      <c r="B26" s="9" t="s">
        <v>105</v>
      </c>
      <c r="C26" s="10">
        <v>38.6179562295365</v>
      </c>
      <c r="D26" s="10">
        <v>1.91159774097194</v>
      </c>
      <c r="E26" s="10">
        <f>(C26)/(E2+100)*100</f>
        <v>38.3800002281221</v>
      </c>
      <c r="F26" s="10">
        <f>(D26)/(F2+100)*100</f>
        <v>1.92949379592919</v>
      </c>
      <c r="G26" s="9">
        <f>RANK(E26,E7:E399,0)</f>
        <v>36</v>
      </c>
      <c r="H26" s="9">
        <f>RANK(F26,F7:F399,0)</f>
        <v>177</v>
      </c>
      <c r="I26" s="9"/>
      <c r="J26" s="9" t="s">
        <v>66</v>
      </c>
      <c r="K26" s="9" t="s">
        <v>67</v>
      </c>
      <c r="L26" s="9"/>
      <c r="M26" s="9"/>
      <c r="N26" s="9"/>
      <c r="O26" s="9"/>
      <c r="P26" s="9"/>
      <c r="Q26" s="9"/>
      <c r="R26" s="9"/>
      <c r="S26" s="9"/>
      <c r="T26" s="9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ht="23.2" customHeight="1" spans="1:30">
      <c r="A27" s="9" t="s">
        <v>106</v>
      </c>
      <c r="B27" s="9" t="s">
        <v>107</v>
      </c>
      <c r="C27" s="10">
        <v>16.9243067243119</v>
      </c>
      <c r="D27" s="10">
        <v>5.47527521545831</v>
      </c>
      <c r="E27" s="10">
        <f>(C27)/(E2+100)*100</f>
        <v>16.8200225842893</v>
      </c>
      <c r="F27" s="10">
        <f>(D27)/(F2+100)*100</f>
        <v>5.52653381660734</v>
      </c>
      <c r="G27" s="9">
        <f>RANK(E27,E7:E399,0)</f>
        <v>101</v>
      </c>
      <c r="H27" s="9">
        <f>RANK(F27,F7:F399,0)</f>
        <v>31</v>
      </c>
      <c r="I27" s="9"/>
      <c r="J27" s="9" t="s">
        <v>66</v>
      </c>
      <c r="K27" s="9" t="s">
        <v>67</v>
      </c>
      <c r="L27" s="9"/>
      <c r="M27" s="9"/>
      <c r="N27" s="9"/>
      <c r="O27" s="9"/>
      <c r="P27" s="9"/>
      <c r="Q27" s="9"/>
      <c r="R27" s="9"/>
      <c r="S27" s="9"/>
      <c r="T27" s="9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ht="23.2" customHeight="1" spans="1:30">
      <c r="A28" s="9" t="s">
        <v>108</v>
      </c>
      <c r="B28" s="9" t="s">
        <v>109</v>
      </c>
      <c r="C28" s="10">
        <v>21.2496144629766</v>
      </c>
      <c r="D28" s="10">
        <v>5.99777034559644</v>
      </c>
      <c r="E28" s="10">
        <f>(C28)/(E2+100)*100</f>
        <v>21.1186786553137</v>
      </c>
      <c r="F28" s="10">
        <f>(D28)/(F2+100)*100</f>
        <v>6.05392045784293</v>
      </c>
      <c r="G28" s="9">
        <f>RANK(E28,E7:E399,0)</f>
        <v>84</v>
      </c>
      <c r="H28" s="9">
        <f>RANK(F28,F7:F399,0)</f>
        <v>19</v>
      </c>
      <c r="I28" s="9"/>
      <c r="J28" s="9" t="s">
        <v>66</v>
      </c>
      <c r="K28" s="9" t="s">
        <v>67</v>
      </c>
      <c r="L28" s="9"/>
      <c r="M28" s="9"/>
      <c r="N28" s="9"/>
      <c r="O28" s="9"/>
      <c r="P28" s="9"/>
      <c r="Q28" s="9"/>
      <c r="R28" s="9"/>
      <c r="S28" s="9"/>
      <c r="T28" s="9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ht="23.2" customHeight="1" spans="1:30">
      <c r="A29" s="9" t="s">
        <v>110</v>
      </c>
      <c r="B29" s="9" t="s">
        <v>111</v>
      </c>
      <c r="C29" s="10">
        <v>15.4195666222499</v>
      </c>
      <c r="D29" s="10">
        <v>-2.97952836152381</v>
      </c>
      <c r="E29" s="10">
        <f>(C29)/(E2+100)*100</f>
        <v>15.3245543850625</v>
      </c>
      <c r="F29" s="10">
        <f>(D29)/(F2+100)*100</f>
        <v>-3.00742220245155</v>
      </c>
      <c r="G29" s="9">
        <f>RANK(E29,E7:E399,0)</f>
        <v>114</v>
      </c>
      <c r="H29" s="9">
        <f>RANK(F29,F7:F399,0)</f>
        <v>341</v>
      </c>
      <c r="I29" s="9"/>
      <c r="J29" s="9" t="s">
        <v>66</v>
      </c>
      <c r="K29" s="9" t="s">
        <v>67</v>
      </c>
      <c r="L29" s="9"/>
      <c r="M29" s="9"/>
      <c r="N29" s="9"/>
      <c r="O29" s="9"/>
      <c r="P29" s="9"/>
      <c r="Q29" s="9"/>
      <c r="R29" s="9"/>
      <c r="S29" s="9"/>
      <c r="T29" s="9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ht="23.2" customHeight="1" spans="1:30">
      <c r="A30" s="9" t="s">
        <v>112</v>
      </c>
      <c r="B30" s="9" t="s">
        <v>113</v>
      </c>
      <c r="C30" s="10">
        <v>0.713478196756631</v>
      </c>
      <c r="D30" s="10">
        <v>0.47300763450918</v>
      </c>
      <c r="E30" s="10">
        <f>(C30)/(E2+100)*100</f>
        <v>0.709081889044555</v>
      </c>
      <c r="F30" s="10">
        <f>(D30)/(F2+100)*100</f>
        <v>0.477435852036822</v>
      </c>
      <c r="G30" s="9">
        <f>RANK(E30,E7:E399,0)</f>
        <v>263</v>
      </c>
      <c r="H30" s="9">
        <f>RANK(F30,F7:F399,0)</f>
        <v>245</v>
      </c>
      <c r="I30" s="9"/>
      <c r="J30" s="9" t="s">
        <v>66</v>
      </c>
      <c r="K30" s="9" t="s">
        <v>67</v>
      </c>
      <c r="L30" s="9"/>
      <c r="M30" s="9"/>
      <c r="N30" s="9"/>
      <c r="O30" s="9"/>
      <c r="P30" s="9"/>
      <c r="Q30" s="9"/>
      <c r="R30" s="9"/>
      <c r="S30" s="9"/>
      <c r="T30" s="9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ht="23.2" customHeight="1" spans="1:30">
      <c r="A31" s="9" t="s">
        <v>114</v>
      </c>
      <c r="B31" s="9" t="s">
        <v>115</v>
      </c>
      <c r="C31" s="10">
        <v>2.00616868153296</v>
      </c>
      <c r="D31" s="10">
        <v>1.87326068022009</v>
      </c>
      <c r="E31" s="10">
        <f>(C31)/(E2+100)*100</f>
        <v>1.99380707765152</v>
      </c>
      <c r="F31" s="10">
        <f>(D31)/(F2+100)*100</f>
        <v>1.89079783009421</v>
      </c>
      <c r="G31" s="9">
        <f>RANK(E31,E7:E399,0)</f>
        <v>250</v>
      </c>
      <c r="H31" s="9">
        <f>RANK(F31,F7:F399,0)</f>
        <v>180</v>
      </c>
      <c r="I31" s="9"/>
      <c r="J31" s="9" t="s">
        <v>66</v>
      </c>
      <c r="K31" s="9" t="s">
        <v>67</v>
      </c>
      <c r="L31" s="9"/>
      <c r="M31" s="9"/>
      <c r="N31" s="9"/>
      <c r="O31" s="9"/>
      <c r="P31" s="9"/>
      <c r="Q31" s="9"/>
      <c r="R31" s="9"/>
      <c r="S31" s="9"/>
      <c r="T31" s="9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ht="23.2" customHeight="1" spans="1:30">
      <c r="A32" s="9" t="s">
        <v>116</v>
      </c>
      <c r="B32" s="9" t="s">
        <v>117</v>
      </c>
      <c r="C32" s="10">
        <v>26.971035019023</v>
      </c>
      <c r="D32" s="10">
        <v>-3.33349777649355</v>
      </c>
      <c r="E32" s="10">
        <f>(C32)/(E2+100)*100</f>
        <v>26.8048449801461</v>
      </c>
      <c r="F32" s="10">
        <f>(D32)/(F2+100)*100</f>
        <v>-3.36470541925716</v>
      </c>
      <c r="G32" s="9">
        <f>RANK(E32,E7:E399,0)</f>
        <v>63</v>
      </c>
      <c r="H32" s="9">
        <f>RANK(F32,F7:F399,0)</f>
        <v>344</v>
      </c>
      <c r="I32" s="9"/>
      <c r="J32" s="9" t="s">
        <v>66</v>
      </c>
      <c r="K32" s="9" t="s">
        <v>67</v>
      </c>
      <c r="L32" s="9"/>
      <c r="M32" s="9"/>
      <c r="N32" s="9"/>
      <c r="O32" s="9"/>
      <c r="P32" s="9"/>
      <c r="Q32" s="9"/>
      <c r="R32" s="9"/>
      <c r="S32" s="9"/>
      <c r="T32" s="9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ht="23.2" customHeight="1" spans="1:30">
      <c r="A33" s="9" t="s">
        <v>118</v>
      </c>
      <c r="B33" s="9" t="s">
        <v>119</v>
      </c>
      <c r="C33" s="10">
        <v>-18.396277805905</v>
      </c>
      <c r="D33" s="10">
        <v>-1.05755557800347</v>
      </c>
      <c r="E33" s="10">
        <f>(C33)/(E2+100)*100</f>
        <v>-18.2829236790946</v>
      </c>
      <c r="F33" s="10">
        <f>(D33)/(F2+100)*100</f>
        <v>-1.06745623457919</v>
      </c>
      <c r="G33" s="9">
        <f>RANK(E33,E7:E399,0)</f>
        <v>356</v>
      </c>
      <c r="H33" s="9">
        <f>RANK(F33,F7:F399,0)</f>
        <v>312</v>
      </c>
      <c r="I33" s="9"/>
      <c r="J33" s="9" t="s">
        <v>66</v>
      </c>
      <c r="K33" s="9" t="s">
        <v>67</v>
      </c>
      <c r="L33" s="9"/>
      <c r="M33" s="9"/>
      <c r="N33" s="9"/>
      <c r="O33" s="9"/>
      <c r="P33" s="9"/>
      <c r="Q33" s="9"/>
      <c r="R33" s="9"/>
      <c r="S33" s="9"/>
      <c r="T33" s="9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ht="23.2" customHeight="1" spans="1:30">
      <c r="A34" s="9" t="s">
        <v>120</v>
      </c>
      <c r="B34" s="9" t="s">
        <v>121</v>
      </c>
      <c r="C34" s="10">
        <v>-36.6467089716698</v>
      </c>
      <c r="D34" s="10">
        <v>-0.877575606513797</v>
      </c>
      <c r="E34" s="10">
        <f>(C34)/(E2+100)*100</f>
        <v>-36.4208993954182</v>
      </c>
      <c r="F34" s="10">
        <f>(D34)/(F2+100)*100</f>
        <v>-0.885791321016222</v>
      </c>
      <c r="G34" s="9">
        <f>RANK(E34,E7:E399,0)</f>
        <v>359</v>
      </c>
      <c r="H34" s="9">
        <f>RANK(F34,F7:F399,0)</f>
        <v>308</v>
      </c>
      <c r="I34" s="9"/>
      <c r="J34" s="9" t="s">
        <v>66</v>
      </c>
      <c r="K34" s="9" t="s">
        <v>67</v>
      </c>
      <c r="L34" s="9"/>
      <c r="M34" s="9"/>
      <c r="N34" s="9"/>
      <c r="O34" s="9"/>
      <c r="P34" s="9"/>
      <c r="Q34" s="9"/>
      <c r="R34" s="9"/>
      <c r="S34" s="9"/>
      <c r="T34" s="9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ht="23.2" customHeight="1" spans="1:30">
      <c r="A35" s="9" t="s">
        <v>122</v>
      </c>
      <c r="B35" s="9" t="s">
        <v>123</v>
      </c>
      <c r="C35" s="10">
        <v>-7.38408351192177</v>
      </c>
      <c r="D35" s="10">
        <v>-2.2254558775643</v>
      </c>
      <c r="E35" s="10">
        <f>(C35)/(E2+100)*100</f>
        <v>-7.33858428932794</v>
      </c>
      <c r="F35" s="10">
        <f>(D35)/(F2+100)*100</f>
        <v>-2.24629021934876</v>
      </c>
      <c r="G35" s="9">
        <f>RANK(E35,E7:E399,0)</f>
        <v>334</v>
      </c>
      <c r="H35" s="9">
        <f>RANK(F35,F7:F399,0)</f>
        <v>336</v>
      </c>
      <c r="I35" s="12"/>
      <c r="J35" s="12" t="s">
        <v>66</v>
      </c>
      <c r="K35" s="12" t="s">
        <v>67</v>
      </c>
      <c r="L35" s="12"/>
      <c r="M35" s="12"/>
      <c r="N35" s="12"/>
      <c r="O35" s="12"/>
      <c r="P35" s="12"/>
      <c r="Q35" s="9"/>
      <c r="R35" s="9"/>
      <c r="S35" s="9"/>
      <c r="T35" s="9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ht="23.2" customHeight="1" spans="1:30">
      <c r="A36" s="9" t="s">
        <v>124</v>
      </c>
      <c r="B36" s="9" t="s">
        <v>125</v>
      </c>
      <c r="C36" s="10">
        <v>-5.08599136844077</v>
      </c>
      <c r="D36" s="10">
        <v>1.86668728734921</v>
      </c>
      <c r="E36" s="10">
        <f>(C36)/(E2+100)*100</f>
        <v>-5.05465252279941</v>
      </c>
      <c r="F36" s="10">
        <f>(D36)/(F2+100)*100</f>
        <v>1.88416289823029</v>
      </c>
      <c r="G36" s="9">
        <f>RANK(E36,E7:E399,0)</f>
        <v>326</v>
      </c>
      <c r="H36" s="9">
        <f>RANK(F36,F7:F399,0)</f>
        <v>181</v>
      </c>
      <c r="I36" s="12"/>
      <c r="J36" s="12" t="s">
        <v>66</v>
      </c>
      <c r="K36" s="12" t="s">
        <v>67</v>
      </c>
      <c r="L36" s="12"/>
      <c r="M36" s="12"/>
      <c r="N36" s="12"/>
      <c r="O36" s="12"/>
      <c r="P36" s="12"/>
      <c r="Q36" s="9"/>
      <c r="R36" s="9"/>
      <c r="S36" s="9"/>
      <c r="T36" s="9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ht="20.4" customHeight="1" spans="1:30">
      <c r="A37" s="9" t="s">
        <v>126</v>
      </c>
      <c r="B37" s="9" t="s">
        <v>127</v>
      </c>
      <c r="C37" s="10">
        <v>39.0571652245908</v>
      </c>
      <c r="D37" s="10">
        <v>-1.69008982903506</v>
      </c>
      <c r="E37" s="10">
        <f>(C37)/(E2+100)*100</f>
        <v>38.8165029065701</v>
      </c>
      <c r="F37" s="10">
        <f>(D37)/(F2+100)*100</f>
        <v>-1.70591216435949</v>
      </c>
      <c r="G37" s="9">
        <f>RANK(E37,E7:E399,0)</f>
        <v>33</v>
      </c>
      <c r="H37" s="9">
        <f>RANK(F37,F7:F399,0)</f>
        <v>325</v>
      </c>
      <c r="I37" s="12"/>
      <c r="J37" s="12" t="s">
        <v>66</v>
      </c>
      <c r="K37" s="12" t="s">
        <v>67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ht="20.4" customHeight="1" spans="1:30">
      <c r="A38" s="9" t="s">
        <v>128</v>
      </c>
      <c r="B38" s="9" t="s">
        <v>129</v>
      </c>
      <c r="C38" s="10">
        <v>32.6788167212506</v>
      </c>
      <c r="D38" s="10">
        <v>-6.29766952591832</v>
      </c>
      <c r="E38" s="10">
        <f>(C38)/(E2+100)*100</f>
        <v>32.4774564910064</v>
      </c>
      <c r="F38" s="10">
        <f>(D38)/(F2+100)*100</f>
        <v>-6.35662724360273</v>
      </c>
      <c r="G38" s="9">
        <f>RANK(E38,E7:E399,0)</f>
        <v>47</v>
      </c>
      <c r="H38" s="9">
        <f>RANK(F38,F7:F399,0)</f>
        <v>355</v>
      </c>
      <c r="I38" s="12"/>
      <c r="J38" s="12" t="s">
        <v>66</v>
      </c>
      <c r="K38" s="12" t="s">
        <v>67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ht="20.4" customHeight="1" spans="1:30">
      <c r="A39" s="9" t="s">
        <v>130</v>
      </c>
      <c r="B39" s="9" t="s">
        <v>131</v>
      </c>
      <c r="C39" s="10">
        <v>0.487569744228502</v>
      </c>
      <c r="D39" s="10">
        <v>4.19784103449877</v>
      </c>
      <c r="E39" s="10">
        <f>(C39)/(E2+100)*100</f>
        <v>0.484565438509742</v>
      </c>
      <c r="F39" s="10">
        <f>(D39)/(F2+100)*100</f>
        <v>4.23714051275457</v>
      </c>
      <c r="G39" s="9">
        <f>RANK(E39,E7:E399,0)</f>
        <v>268</v>
      </c>
      <c r="H39" s="9">
        <f>RANK(F39,F7:F399,0)</f>
        <v>74</v>
      </c>
      <c r="I39" s="12"/>
      <c r="J39" s="12" t="s">
        <v>66</v>
      </c>
      <c r="K39" s="12" t="s">
        <v>67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ht="20.4" customHeight="1" spans="1:30">
      <c r="A40" s="9" t="s">
        <v>132</v>
      </c>
      <c r="B40" s="9" t="s">
        <v>133</v>
      </c>
      <c r="C40" s="10">
        <v>15.3916788634182</v>
      </c>
      <c r="D40" s="10">
        <v>5.18401753923811</v>
      </c>
      <c r="E40" s="10">
        <f>(C40)/(E2+100)*100</f>
        <v>15.2968384649356</v>
      </c>
      <c r="F40" s="10">
        <f>(D40)/(F2+100)*100</f>
        <v>5.23254943525005</v>
      </c>
      <c r="G40" s="9">
        <f>RANK(E40,E7:E399,0)</f>
        <v>115</v>
      </c>
      <c r="H40" s="9">
        <f>RANK(F40,F7:F399,0)</f>
        <v>34</v>
      </c>
      <c r="I40" s="12"/>
      <c r="J40" s="12" t="s">
        <v>66</v>
      </c>
      <c r="K40" s="12" t="s">
        <v>67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ht="20.4" customHeight="1" spans="1:30">
      <c r="A41" s="9" t="s">
        <v>134</v>
      </c>
      <c r="B41" s="9" t="s">
        <v>135</v>
      </c>
      <c r="C41" s="10">
        <v>1.68245565902232</v>
      </c>
      <c r="D41" s="10">
        <v>0.443987437626546</v>
      </c>
      <c r="E41" s="10">
        <f>(C41)/(E2+100)*100</f>
        <v>1.67208870902636</v>
      </c>
      <c r="F41" s="10">
        <f>(D41)/(F2+100)*100</f>
        <v>0.448143972975898</v>
      </c>
      <c r="G41" s="9">
        <f>RANK(E41,E7:E399,0)</f>
        <v>256</v>
      </c>
      <c r="H41" s="9">
        <f>RANK(F41,F7:F399,0)</f>
        <v>247</v>
      </c>
      <c r="I41" s="12"/>
      <c r="J41" s="12" t="s">
        <v>66</v>
      </c>
      <c r="K41" s="12" t="s">
        <v>67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ht="20.4" customHeight="1" spans="1:30">
      <c r="A42" s="9" t="s">
        <v>136</v>
      </c>
      <c r="B42" s="9" t="s">
        <v>137</v>
      </c>
      <c r="C42" s="10">
        <v>9.02780585769547</v>
      </c>
      <c r="D42" s="10">
        <v>-1.84048335289057</v>
      </c>
      <c r="E42" s="10">
        <f>(C42)/(E2+100)*100</f>
        <v>8.97217835191361</v>
      </c>
      <c r="F42" s="10">
        <f>(D42)/(F2+100)*100</f>
        <v>-1.85771364696618</v>
      </c>
      <c r="G42" s="9">
        <f>RANK(E42,E7:E399,0)</f>
        <v>174</v>
      </c>
      <c r="H42" s="9">
        <f>RANK(F42,F7:F399,0)</f>
        <v>329</v>
      </c>
      <c r="I42" s="12"/>
      <c r="J42" s="12" t="s">
        <v>66</v>
      </c>
      <c r="K42" s="12" t="s">
        <v>67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ht="20.4" customHeight="1" spans="1:30">
      <c r="A43" s="9" t="s">
        <v>138</v>
      </c>
      <c r="B43" s="9" t="s">
        <v>139</v>
      </c>
      <c r="C43" s="10">
        <v>-3.90223567473516</v>
      </c>
      <c r="D43" s="10">
        <v>-0.645554202192445</v>
      </c>
      <c r="E43" s="10">
        <f>(C43)/(E2+100)*100</f>
        <v>-3.87819089120966</v>
      </c>
      <c r="F43" s="10">
        <f>(D43)/(F2+100)*100</f>
        <v>-0.651597771523324</v>
      </c>
      <c r="G43" s="9">
        <f>RANK(E43,E7:E399,0)</f>
        <v>317</v>
      </c>
      <c r="H43" s="9">
        <f>RANK(F43,F7:F399,0)</f>
        <v>303</v>
      </c>
      <c r="I43" s="12"/>
      <c r="J43" s="12" t="s">
        <v>66</v>
      </c>
      <c r="K43" s="12" t="s">
        <v>67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ht="20.4" customHeight="1" spans="1:30">
      <c r="A44" s="9" t="s">
        <v>140</v>
      </c>
      <c r="B44" s="9" t="s">
        <v>141</v>
      </c>
      <c r="C44" s="10">
        <v>-4.58996301431185</v>
      </c>
      <c r="D44" s="10">
        <v>4.2648956296654</v>
      </c>
      <c r="E44" s="10">
        <f>(C44)/(E2+100)*100</f>
        <v>-4.56168059462518</v>
      </c>
      <c r="F44" s="10">
        <f>(D44)/(F2+100)*100</f>
        <v>4.30482286170774</v>
      </c>
      <c r="G44" s="9">
        <f>RANK(E44,E7:E399,0)</f>
        <v>323</v>
      </c>
      <c r="H44" s="9">
        <f>RANK(F44,F7:F399,0)</f>
        <v>73</v>
      </c>
      <c r="I44" s="12"/>
      <c r="J44" s="12" t="s">
        <v>66</v>
      </c>
      <c r="K44" s="12" t="s">
        <v>67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ht="20.4" customHeight="1" spans="1:30">
      <c r="A45" s="9" t="s">
        <v>142</v>
      </c>
      <c r="B45" s="9" t="s">
        <v>143</v>
      </c>
      <c r="C45" s="10">
        <v>36.5825315110219</v>
      </c>
      <c r="D45" s="10">
        <v>1.55560667185694</v>
      </c>
      <c r="E45" s="10">
        <f>(C45)/(E2+100)*100</f>
        <v>36.3571173832458</v>
      </c>
      <c r="F45" s="10">
        <f>(D45)/(F2+100)*100</f>
        <v>1.5701699985939</v>
      </c>
      <c r="G45" s="9">
        <f>RANK(E45,E7:E399,0)</f>
        <v>40</v>
      </c>
      <c r="H45" s="9">
        <f>RANK(F45,F7:F399,0)</f>
        <v>198</v>
      </c>
      <c r="I45" s="12"/>
      <c r="J45" s="12" t="s">
        <v>66</v>
      </c>
      <c r="K45" s="12" t="s">
        <v>67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ht="20.4" customHeight="1" spans="1:30">
      <c r="A46" s="9" t="s">
        <v>144</v>
      </c>
      <c r="B46" s="9" t="s">
        <v>145</v>
      </c>
      <c r="C46" s="10">
        <v>46.6757526948334</v>
      </c>
      <c r="D46" s="10">
        <v>-0.490896558680628</v>
      </c>
      <c r="E46" s="10">
        <f>(C46)/(E2+100)*100</f>
        <v>46.3881461884649</v>
      </c>
      <c r="F46" s="10">
        <f>(D46)/(F2+100)*100</f>
        <v>-0.495492249292819</v>
      </c>
      <c r="G46" s="9">
        <f>RANK(E46,E7:E399,0)</f>
        <v>18</v>
      </c>
      <c r="H46" s="9">
        <f>RANK(F46,F7:F399,0)</f>
        <v>296</v>
      </c>
      <c r="I46" s="12"/>
      <c r="J46" s="12" t="s">
        <v>66</v>
      </c>
      <c r="K46" s="12" t="s">
        <v>67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ht="20.4" customHeight="1" spans="1:30">
      <c r="A47" s="9" t="s">
        <v>146</v>
      </c>
      <c r="B47" s="9" t="s">
        <v>147</v>
      </c>
      <c r="C47" s="10">
        <v>13.5388655292488</v>
      </c>
      <c r="D47" s="10">
        <v>-0.455946620380979</v>
      </c>
      <c r="E47" s="10">
        <f>(C47)/(E2+100)*100</f>
        <v>13.4554417901499</v>
      </c>
      <c r="F47" s="10">
        <f>(D47)/(F2+100)*100</f>
        <v>-0.460215115577965</v>
      </c>
      <c r="G47" s="9">
        <f>RANK(E47,E7:E399,0)</f>
        <v>132</v>
      </c>
      <c r="H47" s="9">
        <f>RANK(F47,F7:F399,0)</f>
        <v>291</v>
      </c>
      <c r="I47" s="12"/>
      <c r="J47" s="12" t="s">
        <v>66</v>
      </c>
      <c r="K47" s="12" t="s">
        <v>67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ht="20.4" customHeight="1" spans="1:30">
      <c r="A48" s="9" t="s">
        <v>148</v>
      </c>
      <c r="B48" s="9" t="s">
        <v>149</v>
      </c>
      <c r="C48" s="10">
        <v>22.7561814523979</v>
      </c>
      <c r="D48" s="10">
        <v>2.72347127185837</v>
      </c>
      <c r="E48" s="10">
        <f>(C48)/(E2+100)*100</f>
        <v>22.615962484991</v>
      </c>
      <c r="F48" s="10">
        <f>(D48)/(F2+100)*100</f>
        <v>2.74896794959082</v>
      </c>
      <c r="G48" s="9">
        <f>RANK(E48,E7:E399,0)</f>
        <v>77</v>
      </c>
      <c r="H48" s="9">
        <f>RANK(F48,F7:F399,0)</f>
        <v>144</v>
      </c>
      <c r="I48" s="12"/>
      <c r="J48" s="12" t="s">
        <v>66</v>
      </c>
      <c r="K48" s="12" t="s">
        <v>67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ht="20.4" customHeight="1" spans="1:30">
      <c r="A49" s="9" t="s">
        <v>150</v>
      </c>
      <c r="B49" s="9" t="s">
        <v>151</v>
      </c>
      <c r="C49" s="10">
        <v>16.7503359778038</v>
      </c>
      <c r="D49" s="10">
        <v>0.19246700034227</v>
      </c>
      <c r="E49" s="10">
        <f>(C49)/(E2+100)*100</f>
        <v>16.6471238101807</v>
      </c>
      <c r="F49" s="10">
        <f>(D49)/(F2+100)*100</f>
        <v>0.194268843869157</v>
      </c>
      <c r="G49" s="9">
        <f>RANK(E49,E7:E399,0)</f>
        <v>103</v>
      </c>
      <c r="H49" s="9">
        <f>RANK(F49,F7:F399,0)</f>
        <v>260</v>
      </c>
      <c r="I49" s="12"/>
      <c r="J49" s="12" t="s">
        <v>66</v>
      </c>
      <c r="K49" s="12" t="s">
        <v>67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ht="20.4" customHeight="1" spans="1:30">
      <c r="A50" s="9" t="s">
        <v>152</v>
      </c>
      <c r="B50" s="9" t="s">
        <v>153</v>
      </c>
      <c r="C50" s="10">
        <v>-8.17531000980099</v>
      </c>
      <c r="D50" s="10">
        <v>0.927378749912189</v>
      </c>
      <c r="E50" s="10">
        <f>(C50)/(E2+100)*100</f>
        <v>-8.12493541025739</v>
      </c>
      <c r="F50" s="10">
        <f>(D50)/(F2+100)*100</f>
        <v>0.9360607130255</v>
      </c>
      <c r="G50" s="9">
        <f>RANK(E50,E7:E399,0)</f>
        <v>341</v>
      </c>
      <c r="H50" s="9">
        <f>RANK(F50,F7:F399,0)</f>
        <v>222</v>
      </c>
      <c r="I50" s="12"/>
      <c r="J50" s="12" t="s">
        <v>66</v>
      </c>
      <c r="K50" s="12" t="s">
        <v>67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ht="20.4" customHeight="1" spans="1:30">
      <c r="A51" s="9" t="s">
        <v>154</v>
      </c>
      <c r="B51" s="9" t="s">
        <v>155</v>
      </c>
      <c r="C51" s="10">
        <v>-2.11730769230769</v>
      </c>
      <c r="D51" s="10">
        <v>-0.389447727895418</v>
      </c>
      <c r="E51" s="10">
        <f>(C51)/(E2+100)*100</f>
        <v>-2.10426127241869</v>
      </c>
      <c r="F51" s="10">
        <f>(D51)/(F2+100)*100</f>
        <v>-0.39309367170044</v>
      </c>
      <c r="G51" s="9">
        <f>RANK(E51,E7:E399,0)</f>
        <v>304</v>
      </c>
      <c r="H51" s="9">
        <f>RANK(F51,F7:F399,0)</f>
        <v>287</v>
      </c>
      <c r="I51" s="12"/>
      <c r="J51" s="12" t="s">
        <v>66</v>
      </c>
      <c r="K51" s="12" t="s">
        <v>67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ht="20.4" customHeight="1" spans="1:30">
      <c r="A52" s="9" t="s">
        <v>156</v>
      </c>
      <c r="B52" s="9" t="s">
        <v>157</v>
      </c>
      <c r="C52" s="10">
        <v>-0.632627925204342</v>
      </c>
      <c r="D52" s="10">
        <v>0.824392356796453</v>
      </c>
      <c r="E52" s="10">
        <f>(C52)/(E2+100)*100</f>
        <v>-0.628729800441604</v>
      </c>
      <c r="F52" s="10">
        <f>(D52)/(F2+100)*100</f>
        <v>0.832110178703932</v>
      </c>
      <c r="G52" s="9">
        <f>RANK(E52,E7:E399,0)</f>
        <v>282</v>
      </c>
      <c r="H52" s="9">
        <f>RANK(F52,F7:F399,0)</f>
        <v>227</v>
      </c>
      <c r="I52" s="12"/>
      <c r="J52" s="12" t="s">
        <v>66</v>
      </c>
      <c r="K52" s="12" t="s">
        <v>67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ht="20.4" customHeight="1" spans="1:30">
      <c r="A53" s="9" t="s">
        <v>158</v>
      </c>
      <c r="B53" s="9" t="s">
        <v>159</v>
      </c>
      <c r="C53" s="10">
        <v>1.25060591371788</v>
      </c>
      <c r="D53" s="10">
        <v>-0.402908570747407</v>
      </c>
      <c r="E53" s="10">
        <f>(C53)/(E2+100)*100</f>
        <v>1.2428999341263</v>
      </c>
      <c r="F53" s="10">
        <f>(D53)/(F2+100)*100</f>
        <v>-0.406680532688089</v>
      </c>
      <c r="G53" s="9">
        <f>RANK(E53,E7:E399,0)</f>
        <v>258</v>
      </c>
      <c r="H53" s="9">
        <f>RANK(F53,F7:F399,0)</f>
        <v>289</v>
      </c>
      <c r="I53" s="12"/>
      <c r="J53" s="12" t="s">
        <v>66</v>
      </c>
      <c r="K53" s="12" t="s">
        <v>67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ht="20.4" customHeight="1" spans="1:30">
      <c r="A54" s="9" t="s">
        <v>160</v>
      </c>
      <c r="B54" s="9" t="s">
        <v>161</v>
      </c>
      <c r="C54" s="10">
        <v>-10.3297643429342</v>
      </c>
      <c r="D54" s="10">
        <v>5.8869449419112</v>
      </c>
      <c r="E54" s="10">
        <f>(C54)/(E2+100)*100</f>
        <v>-10.2661144334468</v>
      </c>
      <c r="F54" s="10">
        <f>(D54)/(F2+100)*100</f>
        <v>5.94205752545984</v>
      </c>
      <c r="G54" s="9">
        <f>RANK(E54,E7:E399,0)</f>
        <v>348</v>
      </c>
      <c r="H54" s="9">
        <f>RANK(F54,F7:F399,0)</f>
        <v>21</v>
      </c>
      <c r="I54" s="12"/>
      <c r="J54" s="12" t="s">
        <v>66</v>
      </c>
      <c r="K54" s="12" t="s">
        <v>67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ht="20.4" customHeight="1" spans="1:30">
      <c r="A55" s="9" t="s">
        <v>162</v>
      </c>
      <c r="B55" s="9" t="s">
        <v>163</v>
      </c>
      <c r="C55" s="10">
        <v>3.17899101589496</v>
      </c>
      <c r="D55" s="10">
        <v>0.692118035976869</v>
      </c>
      <c r="E55" s="10">
        <f>(C55)/(E2+100)*100</f>
        <v>3.15940271903693</v>
      </c>
      <c r="F55" s="10">
        <f>(D55)/(F2+100)*100</f>
        <v>0.698597528049529</v>
      </c>
      <c r="G55" s="9">
        <f>RANK(E55,E7:E399,0)</f>
        <v>233</v>
      </c>
      <c r="H55" s="9">
        <f>RANK(F55,F7:F399,0)</f>
        <v>230</v>
      </c>
      <c r="I55" s="12"/>
      <c r="J55" s="12" t="s">
        <v>66</v>
      </c>
      <c r="K55" s="12" t="s">
        <v>67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ht="20.4" customHeight="1" spans="1:30">
      <c r="A56" s="9" t="s">
        <v>164</v>
      </c>
      <c r="B56" s="9" t="s">
        <v>165</v>
      </c>
      <c r="C56" s="10">
        <v>86.0609859195989</v>
      </c>
      <c r="D56" s="10">
        <v>-8.90087852641646</v>
      </c>
      <c r="E56" s="10">
        <f>(C56)/(E2+100)*100</f>
        <v>85.5306956068365</v>
      </c>
      <c r="F56" s="10">
        <f>(D56)/(F2+100)*100</f>
        <v>-8.9842070467753</v>
      </c>
      <c r="G56" s="9">
        <f>RANK(E56,E7:E399,0)</f>
        <v>5</v>
      </c>
      <c r="H56" s="9">
        <f>RANK(F56,F7:F399,0)</f>
        <v>360</v>
      </c>
      <c r="I56" s="12"/>
      <c r="J56" s="12" t="s">
        <v>66</v>
      </c>
      <c r="K56" s="12" t="s">
        <v>67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ht="20.4" customHeight="1" spans="1:30">
      <c r="A57" s="9" t="s">
        <v>166</v>
      </c>
      <c r="B57" s="9" t="s">
        <v>167</v>
      </c>
      <c r="C57" s="10">
        <v>-0.145447934184798</v>
      </c>
      <c r="D57" s="10">
        <v>0.183929711488772</v>
      </c>
      <c r="E57" s="10">
        <f>(C57)/(E2+100)*100</f>
        <v>-0.144551713560722</v>
      </c>
      <c r="F57" s="10">
        <f>(D57)/(F2+100)*100</f>
        <v>0.185651630360364</v>
      </c>
      <c r="G57" s="9">
        <f>RANK(E57,E7:E399,0)</f>
        <v>275</v>
      </c>
      <c r="H57" s="9">
        <f>RANK(F57,F7:F399,0)</f>
        <v>261</v>
      </c>
      <c r="I57" s="12"/>
      <c r="J57" s="12" t="s">
        <v>66</v>
      </c>
      <c r="K57" s="12" t="s">
        <v>67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ht="20.4" customHeight="1" spans="1:30">
      <c r="A58" s="9" t="s">
        <v>168</v>
      </c>
      <c r="B58" s="9" t="s">
        <v>169</v>
      </c>
      <c r="C58" s="10">
        <v>17.23979825768</v>
      </c>
      <c r="D58" s="10">
        <v>-0.18848144182726</v>
      </c>
      <c r="E58" s="10">
        <f>(C58)/(E2+100)*100</f>
        <v>17.1335701229179</v>
      </c>
      <c r="F58" s="10">
        <f>(D58)/(F2+100)*100</f>
        <v>-0.190245973228958</v>
      </c>
      <c r="G58" s="9">
        <f>RANK(E58,E7:E399,0)</f>
        <v>97</v>
      </c>
      <c r="H58" s="9">
        <f>RANK(F58,F7:F399,0)</f>
        <v>279</v>
      </c>
      <c r="I58" s="12"/>
      <c r="J58" s="12" t="s">
        <v>66</v>
      </c>
      <c r="K58" s="12" t="s">
        <v>67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ht="20.4" customHeight="1" spans="1:30">
      <c r="A59" s="9" t="s">
        <v>170</v>
      </c>
      <c r="B59" s="9" t="s">
        <v>171</v>
      </c>
      <c r="C59" s="10">
        <v>-6.50329877474082</v>
      </c>
      <c r="D59" s="10">
        <v>-0.248743053717914</v>
      </c>
      <c r="E59" s="10">
        <f>(C59)/(E2+100)*100</f>
        <v>-6.46322676877442</v>
      </c>
      <c r="F59" s="10">
        <f>(D59)/(F2+100)*100</f>
        <v>-0.251071744144858</v>
      </c>
      <c r="G59" s="9">
        <f>RANK(E59,E7:E399,0)</f>
        <v>331</v>
      </c>
      <c r="H59" s="9">
        <f>RANK(F59,F7:F399,0)</f>
        <v>284</v>
      </c>
      <c r="I59" s="12"/>
      <c r="J59" s="12" t="s">
        <v>66</v>
      </c>
      <c r="K59" s="12" t="s">
        <v>67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ht="20.4" customHeight="1" spans="1:30">
      <c r="A60" s="9" t="s">
        <v>172</v>
      </c>
      <c r="B60" s="9" t="s">
        <v>173</v>
      </c>
      <c r="C60" s="10">
        <v>-7.51140680589335</v>
      </c>
      <c r="D60" s="10">
        <v>6.17839465577515</v>
      </c>
      <c r="E60" s="10">
        <f>(C60)/(E2+100)*100</f>
        <v>-7.46512304302659</v>
      </c>
      <c r="F60" s="10">
        <f>(D60)/(F2+100)*100</f>
        <v>6.23623574228484</v>
      </c>
      <c r="G60" s="9">
        <f>RANK(E60,E7:E399,0)</f>
        <v>335</v>
      </c>
      <c r="H60" s="9">
        <f>RANK(F60,F7:F399,0)</f>
        <v>16</v>
      </c>
      <c r="I60" s="12"/>
      <c r="J60" s="12" t="s">
        <v>66</v>
      </c>
      <c r="K60" s="12" t="s">
        <v>67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ht="20.4" customHeight="1" spans="1:30">
      <c r="A61" s="9" t="s">
        <v>174</v>
      </c>
      <c r="B61" s="9" t="s">
        <v>175</v>
      </c>
      <c r="C61" s="10">
        <v>-21.0002195214432</v>
      </c>
      <c r="D61" s="10">
        <v>1.17181010798033</v>
      </c>
      <c r="E61" s="10">
        <f>(C61)/(E2+100)*100</f>
        <v>-20.8708204347478</v>
      </c>
      <c r="F61" s="10">
        <f>(D61)/(F2+100)*100</f>
        <v>1.18278039615466</v>
      </c>
      <c r="G61" s="9">
        <f>RANK(E61,E7:E399,0)</f>
        <v>358</v>
      </c>
      <c r="H61" s="9">
        <f>RANK(F61,F7:F399,0)</f>
        <v>211</v>
      </c>
      <c r="I61" s="12"/>
      <c r="J61" s="12" t="s">
        <v>66</v>
      </c>
      <c r="K61" s="12" t="s">
        <v>67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ht="20.4" customHeight="1" spans="1:30">
      <c r="A62" s="9" t="s">
        <v>176</v>
      </c>
      <c r="B62" s="9" t="s">
        <v>177</v>
      </c>
      <c r="C62" s="10">
        <v>-2.28707440753389</v>
      </c>
      <c r="D62" s="10">
        <v>4.38339505831629</v>
      </c>
      <c r="E62" s="10">
        <f>(C62)/(E2+100)*100</f>
        <v>-2.27298191963217</v>
      </c>
      <c r="F62" s="10">
        <f>(D62)/(F2+100)*100</f>
        <v>4.42443166198117</v>
      </c>
      <c r="G62" s="9">
        <f>RANK(E62,E7:E399,0)</f>
        <v>305</v>
      </c>
      <c r="H62" s="9">
        <f>RANK(F62,F7:F399,0)</f>
        <v>64</v>
      </c>
      <c r="I62" s="12"/>
      <c r="J62" s="12" t="s">
        <v>66</v>
      </c>
      <c r="K62" s="12" t="s">
        <v>67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ht="20.4" customHeight="1" spans="1:30">
      <c r="A63" s="9" t="s">
        <v>178</v>
      </c>
      <c r="B63" s="9" t="s">
        <v>179</v>
      </c>
      <c r="C63" s="10">
        <v>-6.86027079567544</v>
      </c>
      <c r="D63" s="10">
        <v>0.304850054175175</v>
      </c>
      <c r="E63" s="10">
        <f>(C63)/(E2+100)*100</f>
        <v>-6.81799920063152</v>
      </c>
      <c r="F63" s="10">
        <f>(D63)/(F2+100)*100</f>
        <v>0.307704008857327</v>
      </c>
      <c r="G63" s="9">
        <f>RANK(E63,E7:E399,0)</f>
        <v>333</v>
      </c>
      <c r="H63" s="9">
        <f>RANK(F63,F7:F399,0)</f>
        <v>251</v>
      </c>
      <c r="I63" s="12"/>
      <c r="J63" s="12" t="s">
        <v>66</v>
      </c>
      <c r="K63" s="12" t="s">
        <v>67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ht="20.4" customHeight="1" spans="1:30">
      <c r="A64" s="9" t="s">
        <v>180</v>
      </c>
      <c r="B64" s="9" t="s">
        <v>181</v>
      </c>
      <c r="C64" s="10">
        <v>23.2634713059723</v>
      </c>
      <c r="D64" s="10">
        <v>3.86356033922985</v>
      </c>
      <c r="E64" s="10">
        <f>(C64)/(E2+100)*100</f>
        <v>23.1201265215388</v>
      </c>
      <c r="F64" s="10">
        <f>(D64)/(F2+100)*100</f>
        <v>3.89973033811588</v>
      </c>
      <c r="G64" s="9">
        <f>RANK(E64,E7:E399,0)</f>
        <v>75</v>
      </c>
      <c r="H64" s="9">
        <f>RANK(F64,F7:F399,0)</f>
        <v>94</v>
      </c>
      <c r="I64" s="12"/>
      <c r="J64" s="13">
        <v>44225</v>
      </c>
      <c r="K64" s="12" t="s">
        <v>67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ht="20.4" customHeight="1" spans="1:30">
      <c r="A65" s="9" t="s">
        <v>182</v>
      </c>
      <c r="B65" s="9" t="s">
        <v>183</v>
      </c>
      <c r="C65" s="10">
        <v>-1.50594318716003</v>
      </c>
      <c r="D65" s="10">
        <v>1.59315635444264</v>
      </c>
      <c r="E65" s="10">
        <f>(C65)/(E2+100)*100</f>
        <v>-1.49666387115885</v>
      </c>
      <c r="F65" s="10">
        <f>(D65)/(F2+100)*100</f>
        <v>1.60807121496141</v>
      </c>
      <c r="G65" s="9">
        <f>RANK(E65,E7:E399,0)</f>
        <v>295</v>
      </c>
      <c r="H65" s="9">
        <f>RANK(F65,F7:F399,0)</f>
        <v>195</v>
      </c>
      <c r="I65" s="12"/>
      <c r="J65" s="12" t="s">
        <v>66</v>
      </c>
      <c r="K65" s="12" t="s">
        <v>67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ht="20.4" customHeight="1" spans="1:30">
      <c r="A66" s="9" t="s">
        <v>184</v>
      </c>
      <c r="B66" s="9" t="s">
        <v>185</v>
      </c>
      <c r="C66" s="10">
        <v>25.5486328566356</v>
      </c>
      <c r="D66" s="10">
        <v>4.8167313497197</v>
      </c>
      <c r="E66" s="10">
        <f>(C66)/(E2+100)*100</f>
        <v>25.3912073709358</v>
      </c>
      <c r="F66" s="10">
        <f>(D66)/(F2+100)*100</f>
        <v>4.86182477450322</v>
      </c>
      <c r="G66" s="9">
        <f>RANK(E66,E7:E399,0)</f>
        <v>66</v>
      </c>
      <c r="H66" s="9">
        <f>RANK(F66,F7:F399,0)</f>
        <v>44</v>
      </c>
      <c r="I66" s="12"/>
      <c r="J66" s="12" t="s">
        <v>66</v>
      </c>
      <c r="K66" s="12" t="s">
        <v>67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ht="20.4" customHeight="1" spans="1:30">
      <c r="A67" s="9" t="s">
        <v>186</v>
      </c>
      <c r="B67" s="9" t="s">
        <v>187</v>
      </c>
      <c r="C67" s="10">
        <v>14.3338875158436</v>
      </c>
      <c r="D67" s="10">
        <v>4.15233215229788</v>
      </c>
      <c r="E67" s="10">
        <f>(C67)/(E2+100)*100</f>
        <v>14.2455650127644</v>
      </c>
      <c r="F67" s="10">
        <f>(D67)/(F2+100)*100</f>
        <v>4.19120558409032</v>
      </c>
      <c r="G67" s="9">
        <f>RANK(E67,E7:E399,0)</f>
        <v>123</v>
      </c>
      <c r="H67" s="9">
        <f>RANK(F67,F7:F399,0)</f>
        <v>76</v>
      </c>
      <c r="I67" s="12"/>
      <c r="J67" s="12" t="s">
        <v>66</v>
      </c>
      <c r="K67" s="12" t="s">
        <v>67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ht="20.4" customHeight="1" spans="1:30">
      <c r="A68" s="9" t="s">
        <v>188</v>
      </c>
      <c r="B68" s="9" t="s">
        <v>189</v>
      </c>
      <c r="C68" s="10">
        <v>55.9569123720629</v>
      </c>
      <c r="D68" s="10">
        <v>-5.19345218133933</v>
      </c>
      <c r="E68" s="10">
        <f>(C68)/(E2+100)*100</f>
        <v>55.612117245143</v>
      </c>
      <c r="F68" s="10">
        <f>(D68)/(F2+100)*100</f>
        <v>-5.242072402876</v>
      </c>
      <c r="G68" s="9">
        <f>RANK(E68,E7:E399,0)</f>
        <v>13</v>
      </c>
      <c r="H68" s="9">
        <f>RANK(F68,F7:F399,0)</f>
        <v>352</v>
      </c>
      <c r="I68" s="12"/>
      <c r="J68" s="12" t="s">
        <v>66</v>
      </c>
      <c r="K68" s="12" t="s">
        <v>67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ht="20.4" customHeight="1" spans="1:30">
      <c r="A69" s="9" t="s">
        <v>190</v>
      </c>
      <c r="B69" s="9" t="s">
        <v>191</v>
      </c>
      <c r="C69" s="10">
        <v>39.5726161369193</v>
      </c>
      <c r="D69" s="10">
        <v>-0.227212349165956</v>
      </c>
      <c r="E69" s="10">
        <f>(C69)/(E2+100)*100</f>
        <v>39.3287777150858</v>
      </c>
      <c r="F69" s="10">
        <f>(D69)/(F2+100)*100</f>
        <v>-0.229339472775953</v>
      </c>
      <c r="G69" s="9">
        <f>RANK(E69,E7:E399,0)</f>
        <v>32</v>
      </c>
      <c r="H69" s="9">
        <f>RANK(F69,F7:F399,0)</f>
        <v>283</v>
      </c>
      <c r="I69" s="12"/>
      <c r="J69" s="12" t="s">
        <v>66</v>
      </c>
      <c r="K69" s="12" t="s">
        <v>67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ht="20.4" customHeight="1" spans="1:30">
      <c r="A70" s="9" t="s">
        <v>192</v>
      </c>
      <c r="B70" s="9" t="s">
        <v>193</v>
      </c>
      <c r="C70" s="10">
        <v>17.1770946966086</v>
      </c>
      <c r="D70" s="10">
        <v>0.680882903105127</v>
      </c>
      <c r="E70" s="10">
        <f>(C70)/(E2+100)*100</f>
        <v>17.0712529284522</v>
      </c>
      <c r="F70" s="10">
        <f>(D70)/(F2+100)*100</f>
        <v>0.687257213762776</v>
      </c>
      <c r="G70" s="9">
        <f>RANK(E70,E7:E399,0)</f>
        <v>98</v>
      </c>
      <c r="H70" s="9">
        <f>RANK(F70,F7:F399,0)</f>
        <v>231</v>
      </c>
      <c r="I70" s="12"/>
      <c r="J70" s="12" t="s">
        <v>66</v>
      </c>
      <c r="K70" s="12" t="s">
        <v>67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ht="20.4" customHeight="1" spans="1:30">
      <c r="A71" s="9" t="s">
        <v>194</v>
      </c>
      <c r="B71" s="9" t="s">
        <v>195</v>
      </c>
      <c r="C71" s="10">
        <v>4.98234790144368</v>
      </c>
      <c r="D71" s="10">
        <v>0.499289422888841</v>
      </c>
      <c r="E71" s="10">
        <f>(C71)/(E2+100)*100</f>
        <v>4.95164768579177</v>
      </c>
      <c r="F71" s="10">
        <f>(D71)/(F2+100)*100</f>
        <v>0.503963686077207</v>
      </c>
      <c r="G71" s="9">
        <f>RANK(E71,E7:E399,0)</f>
        <v>219</v>
      </c>
      <c r="H71" s="9">
        <f>RANK(F71,F7:F399,0)</f>
        <v>243</v>
      </c>
      <c r="I71" s="12"/>
      <c r="J71" s="12" t="s">
        <v>66</v>
      </c>
      <c r="K71" s="12" t="s">
        <v>67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ht="23.2" customHeight="1" spans="1:30">
      <c r="A72" s="9" t="s">
        <v>196</v>
      </c>
      <c r="B72" s="9" t="s">
        <v>197</v>
      </c>
      <c r="C72" s="10">
        <v>7.52717056930381</v>
      </c>
      <c r="D72" s="10">
        <v>-1.82602159895565</v>
      </c>
      <c r="E72" s="10">
        <f>(C72)/(E2+100)*100</f>
        <v>7.48078967332917</v>
      </c>
      <c r="F72" s="10">
        <f>(D72)/(F2+100)*100</f>
        <v>-1.84311650453521</v>
      </c>
      <c r="G72" s="9">
        <f>RANK(E72,E7:E399,0)</f>
        <v>188</v>
      </c>
      <c r="H72" s="9">
        <f>RANK(F72,F7:F399,0)</f>
        <v>327</v>
      </c>
      <c r="J72" s="12" t="s">
        <v>66</v>
      </c>
      <c r="K72" s="12" t="s">
        <v>67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ht="23.2" customHeight="1" spans="1:30">
      <c r="A73" s="9" t="s">
        <v>198</v>
      </c>
      <c r="B73" s="9" t="s">
        <v>199</v>
      </c>
      <c r="C73" s="10">
        <v>-0.749572302862484</v>
      </c>
      <c r="D73" s="10">
        <v>-0.0674811763034554</v>
      </c>
      <c r="E73" s="10">
        <f>(C73)/(E2+100)*100</f>
        <v>-0.74495359060076</v>
      </c>
      <c r="F73" s="10">
        <f>(D73)/(F2+100)*100</f>
        <v>-0.0681129236704993</v>
      </c>
      <c r="G73" s="9">
        <f>RANK(E73,E7:E399,0)</f>
        <v>283</v>
      </c>
      <c r="H73" s="9">
        <f>RANK(F73,F7:F399,0)</f>
        <v>271</v>
      </c>
      <c r="J73" s="12" t="s">
        <v>66</v>
      </c>
      <c r="K73" s="12" t="s">
        <v>67</v>
      </c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ht="23.2" customHeight="1" spans="1:11">
      <c r="A74" s="9" t="s">
        <v>200</v>
      </c>
      <c r="B74" s="9" t="s">
        <v>201</v>
      </c>
      <c r="C74" s="10">
        <v>0.754746192402222</v>
      </c>
      <c r="D74" s="10">
        <v>4.69313768299128</v>
      </c>
      <c r="E74" s="10">
        <f>(C74)/(E2+100)*100</f>
        <v>0.75009559968418</v>
      </c>
      <c r="F74" s="10">
        <f>(D74)/(F2+100)*100</f>
        <v>4.7370740447564</v>
      </c>
      <c r="G74" s="9">
        <f>RANK(E74,E7:E399,0)</f>
        <v>262</v>
      </c>
      <c r="H74" s="9">
        <f>RANK(F74,F7:F399,0)</f>
        <v>48</v>
      </c>
      <c r="J74" s="12" t="s">
        <v>66</v>
      </c>
      <c r="K74" s="12" t="s">
        <v>67</v>
      </c>
    </row>
    <row r="75" ht="23.2" customHeight="1" spans="1:11">
      <c r="A75" s="9" t="s">
        <v>202</v>
      </c>
      <c r="B75" s="9" t="s">
        <v>203</v>
      </c>
      <c r="C75" s="10">
        <v>8.0215806124526</v>
      </c>
      <c r="D75" s="10">
        <v>-0.842057470160401</v>
      </c>
      <c r="E75" s="10">
        <f>(C75)/(E2+100)*100</f>
        <v>7.9721532622268</v>
      </c>
      <c r="F75" s="10">
        <f>(D75)/(F2+100)*100</f>
        <v>-0.849940669873477</v>
      </c>
      <c r="G75" s="9">
        <f>RANK(E75,E7:E399,0)</f>
        <v>184</v>
      </c>
      <c r="H75" s="9">
        <f>RANK(F75,F7:F399,0)</f>
        <v>307</v>
      </c>
      <c r="J75" s="12" t="s">
        <v>66</v>
      </c>
      <c r="K75" s="12" t="s">
        <v>67</v>
      </c>
    </row>
    <row r="76" ht="23.2" customHeight="1" spans="1:11">
      <c r="A76" s="9" t="s">
        <v>204</v>
      </c>
      <c r="B76" s="9" t="s">
        <v>205</v>
      </c>
      <c r="C76" s="10">
        <v>14.7214802394276</v>
      </c>
      <c r="D76" s="10">
        <v>1.42555483731954</v>
      </c>
      <c r="E76" s="10">
        <f>(C76)/(E2+100)*100</f>
        <v>14.6307694687215</v>
      </c>
      <c r="F76" s="10">
        <f>(D76)/(F2+100)*100</f>
        <v>1.43890064076261</v>
      </c>
      <c r="G76" s="9">
        <f>RANK(E76,E7:E399,0)</f>
        <v>121</v>
      </c>
      <c r="H76" s="9">
        <f>RANK(F76,F7:F399,0)</f>
        <v>202</v>
      </c>
      <c r="J76" s="12" t="s">
        <v>66</v>
      </c>
      <c r="K76" s="12" t="s">
        <v>67</v>
      </c>
    </row>
    <row r="77" ht="23.2" customHeight="1" spans="1:11">
      <c r="A77" s="9" t="s">
        <v>206</v>
      </c>
      <c r="B77" s="9" t="s">
        <v>207</v>
      </c>
      <c r="C77" s="10">
        <v>8.36449865510129</v>
      </c>
      <c r="D77" s="10">
        <v>6.02884535791324</v>
      </c>
      <c r="E77" s="10">
        <f>(C77)/(E2+100)*100</f>
        <v>8.31295831355724</v>
      </c>
      <c r="F77" s="10">
        <f>(D77)/(F2+100)*100</f>
        <v>6.08528638917282</v>
      </c>
      <c r="G77" s="9">
        <f>RANK(E77,E7:E399,0)</f>
        <v>181</v>
      </c>
      <c r="H77" s="9">
        <f>RANK(F77,F7:F399,0)</f>
        <v>17</v>
      </c>
      <c r="J77" s="12" t="s">
        <v>66</v>
      </c>
      <c r="K77" s="12" t="s">
        <v>67</v>
      </c>
    </row>
    <row r="78" ht="23.2" customHeight="1" spans="1:11">
      <c r="A78" s="9" t="s">
        <v>208</v>
      </c>
      <c r="B78" s="9" t="s">
        <v>209</v>
      </c>
      <c r="C78" s="10">
        <v>44.5856109937496</v>
      </c>
      <c r="D78" s="10">
        <v>0.780834914610999</v>
      </c>
      <c r="E78" s="10">
        <f>(C78)/(E2+100)*100</f>
        <v>44.3108835159507</v>
      </c>
      <c r="F78" s="10">
        <f>(D78)/(F2+100)*100</f>
        <v>0.788144959106713</v>
      </c>
      <c r="G78" s="9">
        <f>RANK(E78,E7:E399,0)</f>
        <v>22</v>
      </c>
      <c r="H78" s="9">
        <f>RANK(F78,F7:F399,0)</f>
        <v>228</v>
      </c>
      <c r="J78" s="12" t="s">
        <v>66</v>
      </c>
      <c r="K78" s="12" t="s">
        <v>67</v>
      </c>
    </row>
    <row r="79" ht="23.2" customHeight="1" spans="1:11">
      <c r="A79" s="9" t="s">
        <v>210</v>
      </c>
      <c r="B79" s="9" t="s">
        <v>211</v>
      </c>
      <c r="C79" s="10">
        <v>61.4343260404975</v>
      </c>
      <c r="D79" s="10">
        <v>-5.40292174007053</v>
      </c>
      <c r="E79" s="10">
        <f>(C79)/(E2+100)*100</f>
        <v>61.0557802032375</v>
      </c>
      <c r="F79" s="10">
        <f>(D79)/(F2+100)*100</f>
        <v>-5.453502980212</v>
      </c>
      <c r="G79" s="9">
        <f>RANK(E79,E7:E399,0)</f>
        <v>11</v>
      </c>
      <c r="H79" s="9">
        <f>RANK(F79,F7:F399,0)</f>
        <v>353</v>
      </c>
      <c r="J79" s="12" t="s">
        <v>66</v>
      </c>
      <c r="K79" s="12" t="s">
        <v>67</v>
      </c>
    </row>
    <row r="80" ht="23.2" customHeight="1" spans="1:11">
      <c r="A80" s="9" t="s">
        <v>212</v>
      </c>
      <c r="B80" s="9" t="s">
        <v>213</v>
      </c>
      <c r="C80" s="10">
        <v>0.508701472556898</v>
      </c>
      <c r="D80" s="10">
        <v>0.366928495040022</v>
      </c>
      <c r="E80" s="10">
        <f>(C80)/(E2+100)*100</f>
        <v>0.505566957420888</v>
      </c>
      <c r="F80" s="10">
        <f>(D80)/(F2+100)*100</f>
        <v>0.370363617593199</v>
      </c>
      <c r="G80" s="9">
        <f>RANK(E80,E7:E399,0)</f>
        <v>267</v>
      </c>
      <c r="H80" s="9">
        <f>RANK(F80,F7:F399,0)</f>
        <v>249</v>
      </c>
      <c r="J80" s="12" t="s">
        <v>66</v>
      </c>
      <c r="K80" s="12" t="s">
        <v>67</v>
      </c>
    </row>
    <row r="81" ht="23.2" customHeight="1" spans="1:11">
      <c r="A81" s="9" t="s">
        <v>214</v>
      </c>
      <c r="B81" s="9" t="s">
        <v>215</v>
      </c>
      <c r="C81" s="10">
        <v>50.4819367598828</v>
      </c>
      <c r="D81" s="10">
        <v>-3.93639124180918</v>
      </c>
      <c r="E81" s="10">
        <f>(C81)/(E2+100)*100</f>
        <v>50.1708773204958</v>
      </c>
      <c r="F81" s="10">
        <f>(D81)/(F2+100)*100</f>
        <v>-3.97324307129545</v>
      </c>
      <c r="G81" s="9">
        <f>RANK(E81,E7:E399,0)</f>
        <v>16</v>
      </c>
      <c r="H81" s="9">
        <f>RANK(F81,F7:F399,0)</f>
        <v>348</v>
      </c>
      <c r="J81" s="12" t="s">
        <v>66</v>
      </c>
      <c r="K81" s="12" t="s">
        <v>67</v>
      </c>
    </row>
    <row r="82" ht="23.2" customHeight="1" spans="1:11">
      <c r="A82" s="9" t="s">
        <v>216</v>
      </c>
      <c r="B82" s="9" t="s">
        <v>217</v>
      </c>
      <c r="C82" s="10">
        <v>17.0131609497111</v>
      </c>
      <c r="D82" s="10">
        <v>2.74868912766856</v>
      </c>
      <c r="E82" s="10">
        <f>(C82)/(E2+100)*100</f>
        <v>16.9083293080015</v>
      </c>
      <c r="F82" s="10">
        <f>(D82)/(F2+100)*100</f>
        <v>2.77442189070484</v>
      </c>
      <c r="G82" s="9">
        <f>RANK(E82,E7:E399,0)</f>
        <v>99</v>
      </c>
      <c r="H82" s="9">
        <f>RANK(F82,F7:F399,0)</f>
        <v>141</v>
      </c>
      <c r="J82" s="12" t="s">
        <v>66</v>
      </c>
      <c r="K82" s="12" t="s">
        <v>67</v>
      </c>
    </row>
    <row r="83" ht="23.2" customHeight="1" spans="1:11">
      <c r="A83" s="9" t="s">
        <v>218</v>
      </c>
      <c r="B83" s="9" t="s">
        <v>219</v>
      </c>
      <c r="C83" s="10">
        <v>32.1061933386426</v>
      </c>
      <c r="D83" s="10">
        <v>0.216417972209115</v>
      </c>
      <c r="E83" s="10">
        <f>(C83)/(E2+100)*100</f>
        <v>31.908361497359</v>
      </c>
      <c r="F83" s="10">
        <f>(D83)/(F2+100)*100</f>
        <v>0.218444040686483</v>
      </c>
      <c r="G83" s="9">
        <f>RANK(E83,E7:E399,0)</f>
        <v>49</v>
      </c>
      <c r="H83" s="9">
        <f>RANK(F83,F7:F399,0)</f>
        <v>258</v>
      </c>
      <c r="J83" s="12" t="s">
        <v>66</v>
      </c>
      <c r="K83" s="12" t="s">
        <v>67</v>
      </c>
    </row>
    <row r="84" ht="23.2" customHeight="1" spans="1:11">
      <c r="A84" s="9" t="s">
        <v>220</v>
      </c>
      <c r="B84" s="9" t="s">
        <v>221</v>
      </c>
      <c r="C84" s="10">
        <v>-3.07031034985186</v>
      </c>
      <c r="D84" s="10">
        <v>-1.00651028211222</v>
      </c>
      <c r="E84" s="10">
        <f>(C84)/(E2+100)*100</f>
        <v>-3.05139172118054</v>
      </c>
      <c r="F84" s="10">
        <f>(D84)/(F2+100)*100</f>
        <v>-1.01593306125537</v>
      </c>
      <c r="G84" s="9">
        <f>RANK(E84,E7:E399,0)</f>
        <v>313</v>
      </c>
      <c r="H84" s="9">
        <f>RANK(F84,F7:F399,0)</f>
        <v>311</v>
      </c>
      <c r="J84" s="12" t="s">
        <v>66</v>
      </c>
      <c r="K84" s="12" t="s">
        <v>67</v>
      </c>
    </row>
    <row r="85" ht="23.2" customHeight="1" spans="1:11">
      <c r="A85" s="9" t="s">
        <v>222</v>
      </c>
      <c r="B85" s="9" t="s">
        <v>223</v>
      </c>
      <c r="C85" s="10">
        <v>7.72317165925209</v>
      </c>
      <c r="D85" s="10">
        <v>-0.457130335761196</v>
      </c>
      <c r="E85" s="10">
        <f>(C85)/(E2+100)*100</f>
        <v>7.67558304437696</v>
      </c>
      <c r="F85" s="10">
        <f>(D85)/(F2+100)*100</f>
        <v>-0.461409912701503</v>
      </c>
      <c r="G85" s="9">
        <f>RANK(E85,E7:E399,0)</f>
        <v>187</v>
      </c>
      <c r="H85" s="9">
        <f>RANK(F85,F7:F399,0)</f>
        <v>292</v>
      </c>
      <c r="J85" s="12" t="s">
        <v>66</v>
      </c>
      <c r="K85" s="12" t="s">
        <v>67</v>
      </c>
    </row>
    <row r="86" ht="23.2" customHeight="1" spans="1:11">
      <c r="A86" s="9" t="s">
        <v>224</v>
      </c>
      <c r="B86" s="9" t="s">
        <v>225</v>
      </c>
      <c r="C86" s="10">
        <v>15.7253043695742</v>
      </c>
      <c r="D86" s="10">
        <v>1.78377755244642</v>
      </c>
      <c r="E86" s="10">
        <f>(C86)/(E2+100)*100</f>
        <v>15.6284082384955</v>
      </c>
      <c r="F86" s="10">
        <f>(D86)/(F2+100)*100</f>
        <v>1.80047697640255</v>
      </c>
      <c r="G86" s="9">
        <f>RANK(E86,E7:E399,0)</f>
        <v>111</v>
      </c>
      <c r="H86" s="9">
        <f>RANK(F86,F7:F399,0)</f>
        <v>185</v>
      </c>
      <c r="J86" s="12" t="s">
        <v>66</v>
      </c>
      <c r="K86" s="12" t="s">
        <v>67</v>
      </c>
    </row>
    <row r="87" ht="23.2" customHeight="1" spans="1:11">
      <c r="A87" s="9" t="s">
        <v>226</v>
      </c>
      <c r="B87" s="9" t="s">
        <v>227</v>
      </c>
      <c r="C87" s="10">
        <v>17.7194972338603</v>
      </c>
      <c r="D87" s="10">
        <v>-0.87966632450203</v>
      </c>
      <c r="E87" s="10">
        <f>(C87)/(E2+100)*100</f>
        <v>17.6103132914533</v>
      </c>
      <c r="F87" s="10">
        <f>(D87)/(F2+100)*100</f>
        <v>-0.887901611952893</v>
      </c>
      <c r="G87" s="9">
        <f>RANK(E87,E7:E399,0)</f>
        <v>96</v>
      </c>
      <c r="H87" s="9">
        <f>RANK(F87,F7:F399,0)</f>
        <v>309</v>
      </c>
      <c r="J87" s="12" t="s">
        <v>66</v>
      </c>
      <c r="K87" s="12" t="s">
        <v>67</v>
      </c>
    </row>
    <row r="88" ht="23.2" customHeight="1" spans="1:11">
      <c r="A88" s="9" t="s">
        <v>228</v>
      </c>
      <c r="B88" s="9" t="s">
        <v>229</v>
      </c>
      <c r="C88" s="10">
        <v>11.7656927163428</v>
      </c>
      <c r="D88" s="10">
        <v>2.48698818039638</v>
      </c>
      <c r="E88" s="10">
        <f>(C88)/(E2+100)*100</f>
        <v>11.6931949079137</v>
      </c>
      <c r="F88" s="10">
        <f>(D88)/(F2+100)*100</f>
        <v>2.51027094339638</v>
      </c>
      <c r="G88" s="9">
        <f>RANK(E88,E7:E399,0)</f>
        <v>147</v>
      </c>
      <c r="H88" s="9">
        <f>RANK(F88,F7:F399,0)</f>
        <v>151</v>
      </c>
      <c r="J88" s="12" t="s">
        <v>66</v>
      </c>
      <c r="K88" s="12" t="s">
        <v>67</v>
      </c>
    </row>
    <row r="89" ht="23.2" customHeight="1" spans="1:11">
      <c r="A89" s="9" t="s">
        <v>230</v>
      </c>
      <c r="B89" s="9" t="s">
        <v>231</v>
      </c>
      <c r="C89" s="10">
        <v>2.07539815504968</v>
      </c>
      <c r="D89" s="10">
        <v>-0.0816632528749408</v>
      </c>
      <c r="E89" s="10">
        <f>(C89)/(E2+100)*100</f>
        <v>2.06260997321574</v>
      </c>
      <c r="F89" s="10">
        <f>(D89)/(F2+100)*100</f>
        <v>-0.0824277704458259</v>
      </c>
      <c r="G89" s="9">
        <f>RANK(E89,E7:E399,0)</f>
        <v>248</v>
      </c>
      <c r="H89" s="9">
        <f>RANK(F89,F7:F399,0)</f>
        <v>274</v>
      </c>
      <c r="J89" s="12" t="s">
        <v>66</v>
      </c>
      <c r="K89" s="12" t="s">
        <v>67</v>
      </c>
    </row>
    <row r="90" ht="23.2" customHeight="1" spans="1:11">
      <c r="A90" s="9" t="s">
        <v>232</v>
      </c>
      <c r="B90" s="9" t="s">
        <v>233</v>
      </c>
      <c r="C90" s="10">
        <v>12.203027783019</v>
      </c>
      <c r="D90" s="10">
        <v>-2.51584419211571</v>
      </c>
      <c r="E90" s="10">
        <f>(C90)/(E2+100)*100</f>
        <v>12.1278352047495</v>
      </c>
      <c r="F90" s="10">
        <f>(D90)/(F2+100)*100</f>
        <v>-2.53939710022025</v>
      </c>
      <c r="G90" s="9">
        <f>RANK(E90,E7:E399,0)</f>
        <v>143</v>
      </c>
      <c r="H90" s="9">
        <f>RANK(F90,F7:F399,0)</f>
        <v>339</v>
      </c>
      <c r="J90" s="12" t="s">
        <v>66</v>
      </c>
      <c r="K90" s="12" t="s">
        <v>67</v>
      </c>
    </row>
    <row r="91" ht="23.2" customHeight="1" spans="1:11">
      <c r="A91" s="9" t="s">
        <v>234</v>
      </c>
      <c r="B91" s="9" t="s">
        <v>235</v>
      </c>
      <c r="C91" s="10">
        <v>-2.92740895780207</v>
      </c>
      <c r="D91" s="10">
        <v>0.626390754119563</v>
      </c>
      <c r="E91" s="10">
        <f>(C91)/(E2+100)*100</f>
        <v>-2.90937085847949</v>
      </c>
      <c r="F91" s="10">
        <f>(D91)/(F2+100)*100</f>
        <v>0.632254918488545</v>
      </c>
      <c r="G91" s="9">
        <f>RANK(E91,E7:E399,0)</f>
        <v>311</v>
      </c>
      <c r="H91" s="9">
        <f>RANK(F91,F7:F399,0)</f>
        <v>236</v>
      </c>
      <c r="J91" s="12" t="s">
        <v>66</v>
      </c>
      <c r="K91" s="12" t="s">
        <v>67</v>
      </c>
    </row>
    <row r="92" ht="23.2" customHeight="1" spans="1:11">
      <c r="A92" s="9" t="s">
        <v>236</v>
      </c>
      <c r="B92" s="9" t="s">
        <v>237</v>
      </c>
      <c r="C92" s="10">
        <v>2.24410623694419</v>
      </c>
      <c r="D92" s="10">
        <v>3.54915728922155</v>
      </c>
      <c r="E92" s="10">
        <f>(C92)/(E2+100)*100</f>
        <v>2.23027851018107</v>
      </c>
      <c r="F92" s="10">
        <f>(D92)/(F2+100)*100</f>
        <v>3.58238389989306</v>
      </c>
      <c r="G92" s="9">
        <f>RANK(E92,E7:E399,0)</f>
        <v>247</v>
      </c>
      <c r="H92" s="9">
        <f>RANK(F92,F7:F399,0)</f>
        <v>112</v>
      </c>
      <c r="J92" s="12" t="s">
        <v>238</v>
      </c>
      <c r="K92" s="12" t="s">
        <v>67</v>
      </c>
    </row>
    <row r="93" ht="23.2" customHeight="1" spans="1:11">
      <c r="A93" s="9" t="s">
        <v>239</v>
      </c>
      <c r="B93" s="9" t="s">
        <v>240</v>
      </c>
      <c r="C93" s="10">
        <v>-14.9647763473927</v>
      </c>
      <c r="D93" s="10">
        <v>-3.8727634194831</v>
      </c>
      <c r="E93" s="10">
        <f>(C93)/(E2+100)*100</f>
        <v>-14.8725664354926</v>
      </c>
      <c r="F93" s="10">
        <f>(D93)/(F2+100)*100</f>
        <v>-3.90901957605098</v>
      </c>
      <c r="G93" s="9">
        <f>RANK(E93,E7:E399,0)</f>
        <v>353</v>
      </c>
      <c r="H93" s="9">
        <f>RANK(F93,F7:F399,0)</f>
        <v>347</v>
      </c>
      <c r="J93" s="12" t="s">
        <v>238</v>
      </c>
      <c r="K93" s="12" t="s">
        <v>67</v>
      </c>
    </row>
    <row r="94" ht="23.2" customHeight="1" spans="1:11">
      <c r="A94" s="9" t="s">
        <v>241</v>
      </c>
      <c r="B94" s="9" t="s">
        <v>242</v>
      </c>
      <c r="C94" s="10">
        <v>-0.874512907329682</v>
      </c>
      <c r="D94" s="10">
        <v>2.97089459827885</v>
      </c>
      <c r="E94" s="10">
        <f>(C94)/(E2+100)*100</f>
        <v>-0.869124336443731</v>
      </c>
      <c r="F94" s="10">
        <f>(D94)/(F2+100)*100</f>
        <v>2.99870761137435</v>
      </c>
      <c r="G94" s="9">
        <f>RANK(E94,E7:E399,0)</f>
        <v>288</v>
      </c>
      <c r="H94" s="9">
        <f>RANK(F94,F7:F399,0)</f>
        <v>134</v>
      </c>
      <c r="J94" s="12" t="s">
        <v>238</v>
      </c>
      <c r="K94" s="12" t="s">
        <v>67</v>
      </c>
    </row>
    <row r="95" ht="23.2" customHeight="1" spans="1:11">
      <c r="A95" s="9" t="s">
        <v>243</v>
      </c>
      <c r="B95" s="9" t="s">
        <v>244</v>
      </c>
      <c r="C95" s="10">
        <v>-10.2566151571755</v>
      </c>
      <c r="D95" s="10">
        <v>-6.20347653599207</v>
      </c>
      <c r="E95" s="10">
        <f>(C95)/(E2+100)*100</f>
        <v>-10.1934159781113</v>
      </c>
      <c r="F95" s="10">
        <f>(D95)/(F2+100)*100</f>
        <v>-6.26155243482508</v>
      </c>
      <c r="G95" s="9">
        <f>RANK(E95,E7:E399,0)</f>
        <v>347</v>
      </c>
      <c r="H95" s="9">
        <f>RANK(F95,F7:F399,0)</f>
        <v>354</v>
      </c>
      <c r="J95" s="12" t="s">
        <v>238</v>
      </c>
      <c r="K95" s="12" t="s">
        <v>67</v>
      </c>
    </row>
    <row r="96" ht="23.2" customHeight="1" spans="1:11">
      <c r="A96" s="9" t="s">
        <v>245</v>
      </c>
      <c r="B96" s="9" t="s">
        <v>246</v>
      </c>
      <c r="C96" s="10">
        <v>13.8217825755448</v>
      </c>
      <c r="D96" s="10">
        <v>1.81000753795902</v>
      </c>
      <c r="E96" s="10">
        <f>(C96)/(E2+100)*100</f>
        <v>13.7366155590785</v>
      </c>
      <c r="F96" s="10">
        <f>(D96)/(F2+100)*100</f>
        <v>1.82695252260619</v>
      </c>
      <c r="G96" s="9">
        <f>RANK(E96,E7:E399,0)</f>
        <v>126</v>
      </c>
      <c r="H96" s="9">
        <f>RANK(F96,F7:F399,0)</f>
        <v>183</v>
      </c>
      <c r="J96" s="12" t="s">
        <v>238</v>
      </c>
      <c r="K96" s="12" t="s">
        <v>67</v>
      </c>
    </row>
    <row r="97" ht="23.2" customHeight="1" spans="1:11">
      <c r="A97" s="9" t="s">
        <v>247</v>
      </c>
      <c r="B97" s="9" t="s">
        <v>248</v>
      </c>
      <c r="C97" s="10">
        <v>9.78901543631014</v>
      </c>
      <c r="D97" s="10">
        <v>1.36259630299343</v>
      </c>
      <c r="E97" s="10">
        <f>(C97)/(E2+100)*100</f>
        <v>9.72869751173737</v>
      </c>
      <c r="F97" s="10">
        <f>(D97)/(F2+100)*100</f>
        <v>1.37535269927924</v>
      </c>
      <c r="G97" s="9">
        <f>RANK(E97,E7:E399,0)</f>
        <v>165</v>
      </c>
      <c r="H97" s="9">
        <f>RANK(F97,F7:F399,0)</f>
        <v>204</v>
      </c>
      <c r="J97" s="12" t="s">
        <v>66</v>
      </c>
      <c r="K97" s="12" t="s">
        <v>67</v>
      </c>
    </row>
    <row r="98" ht="23.2" customHeight="1" spans="1:11">
      <c r="A98" s="9" t="s">
        <v>249</v>
      </c>
      <c r="B98" s="9" t="s">
        <v>250</v>
      </c>
      <c r="C98" s="10">
        <v>9.55946479452905</v>
      </c>
      <c r="D98" s="10">
        <v>3.90539729809825</v>
      </c>
      <c r="E98" s="10">
        <f>(C98)/(E2+100)*100</f>
        <v>9.50056131437989</v>
      </c>
      <c r="F98" s="10">
        <f>(D98)/(F2+100)*100</f>
        <v>3.94195896752202</v>
      </c>
      <c r="G98" s="9">
        <f>RANK(E98,E7:E399,0)</f>
        <v>170</v>
      </c>
      <c r="H98" s="9">
        <f>RANK(F98,F7:F399,0)</f>
        <v>92</v>
      </c>
      <c r="J98" s="12" t="s">
        <v>66</v>
      </c>
      <c r="K98" s="12" t="s">
        <v>67</v>
      </c>
    </row>
    <row r="99" ht="23.2" customHeight="1" spans="1:11">
      <c r="A99" s="9" t="s">
        <v>251</v>
      </c>
      <c r="B99" s="9" t="s">
        <v>252</v>
      </c>
      <c r="C99" s="10">
        <v>6.0621067090675</v>
      </c>
      <c r="D99" s="10">
        <v>3.46764098080514</v>
      </c>
      <c r="E99" s="10">
        <f>(C99)/(E2+100)*100</f>
        <v>6.02475323898579</v>
      </c>
      <c r="F99" s="10">
        <f>(D99)/(F2+100)*100</f>
        <v>3.50010444957495</v>
      </c>
      <c r="G99" s="9">
        <f>RANK(E99,E7:E399,0)</f>
        <v>208</v>
      </c>
      <c r="H99" s="9">
        <f>RANK(F99,F7:F399,0)</f>
        <v>116</v>
      </c>
      <c r="J99" s="12" t="s">
        <v>66</v>
      </c>
      <c r="K99" s="12" t="s">
        <v>67</v>
      </c>
    </row>
    <row r="100" ht="23.2" customHeight="1" spans="1:11">
      <c r="A100" s="9" t="s">
        <v>253</v>
      </c>
      <c r="B100" s="9" t="s">
        <v>254</v>
      </c>
      <c r="C100" s="10">
        <v>24.3066863742265</v>
      </c>
      <c r="D100" s="10">
        <v>-3.80042555460235</v>
      </c>
      <c r="E100" s="10">
        <f>(C100)/(E2+100)*100</f>
        <v>24.1569135104617</v>
      </c>
      <c r="F100" s="10">
        <f>(D100)/(F2+100)*100</f>
        <v>-3.83600449630558</v>
      </c>
      <c r="G100" s="9">
        <f>RANK(E100,E7:E399,0)</f>
        <v>73</v>
      </c>
      <c r="H100" s="9">
        <f>RANK(F100,F7:F399,0)</f>
        <v>346</v>
      </c>
      <c r="J100" s="12" t="s">
        <v>66</v>
      </c>
      <c r="K100" s="12" t="s">
        <v>67</v>
      </c>
    </row>
    <row r="101" ht="23.2" customHeight="1" spans="1:11">
      <c r="A101" s="9" t="s">
        <v>255</v>
      </c>
      <c r="B101" s="9" t="s">
        <v>256</v>
      </c>
      <c r="C101" s="10">
        <v>21.039329133911</v>
      </c>
      <c r="D101" s="10">
        <v>-3.94020505803927</v>
      </c>
      <c r="E101" s="10">
        <f>(C101)/(E2+100)*100</f>
        <v>20.9096890617283</v>
      </c>
      <c r="F101" s="10">
        <f>(D101)/(F2+100)*100</f>
        <v>-3.97709259182848</v>
      </c>
      <c r="G101" s="9">
        <f>RANK(E101,E7:E399,0)</f>
        <v>85</v>
      </c>
      <c r="H101" s="9">
        <f>RANK(F101,F7:F399,0)</f>
        <v>349</v>
      </c>
      <c r="J101" s="12" t="s">
        <v>66</v>
      </c>
      <c r="K101" s="12" t="s">
        <v>67</v>
      </c>
    </row>
    <row r="102" ht="23.2" customHeight="1" spans="1:11">
      <c r="A102" s="9" t="s">
        <v>257</v>
      </c>
      <c r="B102" s="9" t="s">
        <v>258</v>
      </c>
      <c r="C102" s="10">
        <v>20.8332793942715</v>
      </c>
      <c r="D102" s="10">
        <v>-0.181559798288001</v>
      </c>
      <c r="E102" s="10">
        <f>(C102)/(E2+100)*100</f>
        <v>20.7049089587274</v>
      </c>
      <c r="F102" s="10">
        <f>(D102)/(F2+100)*100</f>
        <v>-0.183259530432765</v>
      </c>
      <c r="G102" s="9">
        <f>RANK(E102,E7:E399,0)</f>
        <v>86</v>
      </c>
      <c r="H102" s="9">
        <f>RANK(F102,F7:F399,0)</f>
        <v>277</v>
      </c>
      <c r="J102" s="12" t="s">
        <v>66</v>
      </c>
      <c r="K102" s="12" t="s">
        <v>67</v>
      </c>
    </row>
    <row r="103" ht="23.2" customHeight="1" spans="1:11">
      <c r="A103" s="9" t="s">
        <v>259</v>
      </c>
      <c r="B103" s="9" t="s">
        <v>260</v>
      </c>
      <c r="C103" s="10">
        <v>21.5404347239098</v>
      </c>
      <c r="D103" s="10">
        <v>2.95210788998618</v>
      </c>
      <c r="E103" s="10">
        <f>(C103)/(E2+100)*100</f>
        <v>21.4077069408764</v>
      </c>
      <c r="F103" s="10">
        <f>(D103)/(F2+100)*100</f>
        <v>2.97974502509393</v>
      </c>
      <c r="G103" s="9">
        <f>RANK(E103,E7:E399,0)</f>
        <v>83</v>
      </c>
      <c r="H103" s="9">
        <f>RANK(F103,F7:F399,0)</f>
        <v>135</v>
      </c>
      <c r="J103" s="12" t="s">
        <v>66</v>
      </c>
      <c r="K103" s="12" t="s">
        <v>67</v>
      </c>
    </row>
    <row r="104" ht="23.2" customHeight="1" spans="1:11">
      <c r="A104" s="9" t="s">
        <v>261</v>
      </c>
      <c r="B104" s="9" t="s">
        <v>262</v>
      </c>
      <c r="C104" s="10">
        <v>5.05673616006983</v>
      </c>
      <c r="D104" s="10">
        <v>1.3924214687252</v>
      </c>
      <c r="E104" s="10">
        <f>(C104)/(E2+100)*100</f>
        <v>5.02557757907954</v>
      </c>
      <c r="F104" s="10">
        <f>(D104)/(F2+100)*100</f>
        <v>1.40545708317161</v>
      </c>
      <c r="G104" s="9">
        <f>RANK(E104,E7:E399,0)</f>
        <v>218</v>
      </c>
      <c r="H104" s="9">
        <f>RANK(F104,F7:F399,0)</f>
        <v>203</v>
      </c>
      <c r="J104" s="12" t="s">
        <v>66</v>
      </c>
      <c r="K104" s="12" t="s">
        <v>67</v>
      </c>
    </row>
    <row r="105" ht="23.2" customHeight="1" spans="1:11">
      <c r="A105" s="9" t="s">
        <v>263</v>
      </c>
      <c r="B105" s="9" t="s">
        <v>264</v>
      </c>
      <c r="C105" s="10">
        <v>12.4714855022674</v>
      </c>
      <c r="D105" s="10">
        <v>3.41078513127638</v>
      </c>
      <c r="E105" s="10">
        <f>(C105)/(E2+100)*100</f>
        <v>12.3946387420666</v>
      </c>
      <c r="F105" s="10">
        <f>(D105)/(F2+100)*100</f>
        <v>3.44271632519254</v>
      </c>
      <c r="G105" s="9">
        <f>RANK(E105,E7:E399,0)</f>
        <v>139</v>
      </c>
      <c r="H105" s="9">
        <f>RANK(F105,F7:F399,0)</f>
        <v>119</v>
      </c>
      <c r="J105" s="12" t="s">
        <v>66</v>
      </c>
      <c r="K105" s="12" t="s">
        <v>67</v>
      </c>
    </row>
    <row r="106" ht="23.2" customHeight="1" spans="1:11">
      <c r="A106" s="9" t="s">
        <v>265</v>
      </c>
      <c r="B106" s="9" t="s">
        <v>266</v>
      </c>
      <c r="C106" s="10">
        <v>23.895113600996</v>
      </c>
      <c r="D106" s="10">
        <v>0.957904934846233</v>
      </c>
      <c r="E106" s="10">
        <f>(C106)/(E2+100)*100</f>
        <v>23.7478767650526</v>
      </c>
      <c r="F106" s="10">
        <f>(D106)/(F2+100)*100</f>
        <v>0.966872678943433</v>
      </c>
      <c r="G106" s="9">
        <f>RANK(E106,E7:E399,0)</f>
        <v>74</v>
      </c>
      <c r="H106" s="9">
        <f>RANK(F106,F7:F399,0)</f>
        <v>220</v>
      </c>
      <c r="J106" s="12" t="s">
        <v>66</v>
      </c>
      <c r="K106" s="12" t="s">
        <v>67</v>
      </c>
    </row>
    <row r="107" ht="23.2" customHeight="1" spans="1:11">
      <c r="A107" s="9" t="s">
        <v>267</v>
      </c>
      <c r="B107" s="9" t="s">
        <v>268</v>
      </c>
      <c r="C107" s="10">
        <v>62.9938627225057</v>
      </c>
      <c r="D107" s="10">
        <v>-0.957611885703828</v>
      </c>
      <c r="E107" s="10">
        <f>(C107)/(E2+100)*100</f>
        <v>62.6057073370162</v>
      </c>
      <c r="F107" s="10">
        <f>(D107)/(F2+100)*100</f>
        <v>-0.966576886324488</v>
      </c>
      <c r="G107" s="9">
        <f>RANK(E107,E7:E399,0)</f>
        <v>10</v>
      </c>
      <c r="H107" s="9">
        <f>RANK(F107,F7:F399,0)</f>
        <v>310</v>
      </c>
      <c r="J107" s="12" t="s">
        <v>66</v>
      </c>
      <c r="K107" s="12" t="s">
        <v>67</v>
      </c>
    </row>
    <row r="108" ht="23.2" customHeight="1" spans="1:11">
      <c r="A108" s="9" t="s">
        <v>269</v>
      </c>
      <c r="B108" s="9" t="s">
        <v>270</v>
      </c>
      <c r="C108" s="10">
        <v>29.3367735386177</v>
      </c>
      <c r="D108" s="10">
        <v>1.2516639183041</v>
      </c>
      <c r="E108" s="10">
        <f>(C108)/(E2+100)*100</f>
        <v>29.1560062995605</v>
      </c>
      <c r="F108" s="10">
        <f>(D108)/(F2+100)*100</f>
        <v>1.26338178435398</v>
      </c>
      <c r="G108" s="9">
        <f>RANK(E108,E7:E399,0)</f>
        <v>58</v>
      </c>
      <c r="H108" s="9">
        <f>RANK(F108,F7:F399,0)</f>
        <v>208</v>
      </c>
      <c r="J108" s="12" t="s">
        <v>66</v>
      </c>
      <c r="K108" s="12" t="s">
        <v>67</v>
      </c>
    </row>
    <row r="109" ht="23.2" customHeight="1" spans="1:11">
      <c r="A109" s="9" t="s">
        <v>271</v>
      </c>
      <c r="B109" s="9" t="s">
        <v>272</v>
      </c>
      <c r="C109" s="10">
        <v>43.6994244823607</v>
      </c>
      <c r="D109" s="10">
        <v>1.301558391061</v>
      </c>
      <c r="E109" s="10">
        <f>(C109)/(E2+100)*100</f>
        <v>43.4301575058246</v>
      </c>
      <c r="F109" s="10">
        <f>(D109)/(F2+100)*100</f>
        <v>1.31374336073179</v>
      </c>
      <c r="G109" s="9">
        <f>RANK(E109,E7:E399,0)</f>
        <v>24</v>
      </c>
      <c r="H109" s="9">
        <f>RANK(F109,F7:F399,0)</f>
        <v>207</v>
      </c>
      <c r="J109" s="12" t="s">
        <v>66</v>
      </c>
      <c r="K109" s="12" t="s">
        <v>67</v>
      </c>
    </row>
    <row r="110" ht="23.2" customHeight="1" spans="1:11">
      <c r="A110" s="9" t="s">
        <v>273</v>
      </c>
      <c r="B110" s="9" t="s">
        <v>274</v>
      </c>
      <c r="C110" s="10">
        <v>0.910765504820643</v>
      </c>
      <c r="D110" s="10">
        <v>3.94169379730245</v>
      </c>
      <c r="E110" s="10">
        <f>(C110)/(E2+100)*100</f>
        <v>0.905153552793325</v>
      </c>
      <c r="F110" s="10">
        <f>(D110)/(F2+100)*100</f>
        <v>3.97859526841702</v>
      </c>
      <c r="G110" s="9">
        <f>RANK(E110,E7:E399,0)</f>
        <v>260</v>
      </c>
      <c r="H110" s="9">
        <f>RANK(F110,F7:F399,0)</f>
        <v>90</v>
      </c>
      <c r="J110" s="12" t="s">
        <v>66</v>
      </c>
      <c r="K110" s="12" t="s">
        <v>67</v>
      </c>
    </row>
    <row r="111" ht="23.2" customHeight="1" spans="1:11">
      <c r="A111" s="9" t="s">
        <v>275</v>
      </c>
      <c r="B111" s="9" t="s">
        <v>276</v>
      </c>
      <c r="C111" s="10">
        <v>22.8503947339646</v>
      </c>
      <c r="D111" s="10">
        <v>4.31477265552753</v>
      </c>
      <c r="E111" s="10">
        <f>(C111)/(E2+100)*100</f>
        <v>22.7095952434552</v>
      </c>
      <c r="F111" s="10">
        <f>(D111)/(F2+100)*100</f>
        <v>4.35516682785589</v>
      </c>
      <c r="G111" s="9">
        <f>RANK(E111,E7:E399,0)</f>
        <v>76</v>
      </c>
      <c r="H111" s="9">
        <f>RANK(F111,F7:F399,0)</f>
        <v>70</v>
      </c>
      <c r="J111" s="12" t="s">
        <v>66</v>
      </c>
      <c r="K111" s="12" t="s">
        <v>67</v>
      </c>
    </row>
    <row r="112" ht="23.2" customHeight="1" spans="1:11">
      <c r="A112" s="9" t="s">
        <v>277</v>
      </c>
      <c r="B112" s="9" t="s">
        <v>278</v>
      </c>
      <c r="C112" s="10">
        <v>29.9252161720028</v>
      </c>
      <c r="D112" s="10">
        <v>2.08722264728385</v>
      </c>
      <c r="E112" s="10">
        <f>(C112)/(E2+100)*100</f>
        <v>29.7408230689751</v>
      </c>
      <c r="F112" s="10">
        <f>(D112)/(F2+100)*100</f>
        <v>2.10676287293028</v>
      </c>
      <c r="G112" s="9">
        <f>RANK(E112,E7:E399,0)</f>
        <v>57</v>
      </c>
      <c r="H112" s="9">
        <f>RANK(F112,F7:F399,0)</f>
        <v>167</v>
      </c>
      <c r="J112" s="12" t="s">
        <v>66</v>
      </c>
      <c r="K112" s="12" t="s">
        <v>67</v>
      </c>
    </row>
    <row r="113" ht="23.2" customHeight="1" spans="1:11">
      <c r="A113" s="9" t="s">
        <v>279</v>
      </c>
      <c r="B113" s="9" t="s">
        <v>280</v>
      </c>
      <c r="C113" s="10">
        <v>44.8728589045656</v>
      </c>
      <c r="D113" s="10">
        <v>-0.0579016319202951</v>
      </c>
      <c r="E113" s="10">
        <f>(C113)/(E2+100)*100</f>
        <v>44.596361463492</v>
      </c>
      <c r="F113" s="10">
        <f>(D113)/(F2+100)*100</f>
        <v>-0.0584436972119358</v>
      </c>
      <c r="G113" s="9">
        <f>RANK(E113,E7:E399,0)</f>
        <v>21</v>
      </c>
      <c r="H113" s="9">
        <f>RANK(F113,F7:F399,0)</f>
        <v>269</v>
      </c>
      <c r="J113" s="12" t="s">
        <v>66</v>
      </c>
      <c r="K113" s="12" t="s">
        <v>67</v>
      </c>
    </row>
    <row r="114" ht="23.2" customHeight="1" spans="1:11">
      <c r="A114" s="9" t="s">
        <v>281</v>
      </c>
      <c r="B114" s="9" t="s">
        <v>282</v>
      </c>
      <c r="C114" s="10">
        <v>13.6993970437771</v>
      </c>
      <c r="D114" s="10">
        <v>1.65054855282158</v>
      </c>
      <c r="E114" s="10">
        <f>(C114)/(E2+100)*100</f>
        <v>13.6149841420961</v>
      </c>
      <c r="F114" s="10">
        <f>(D114)/(F2+100)*100</f>
        <v>1.66600070940128</v>
      </c>
      <c r="G114" s="9">
        <f>RANK(E114,E7:E399,0)</f>
        <v>127</v>
      </c>
      <c r="H114" s="9">
        <f>RANK(F114,F7:F399,0)</f>
        <v>193</v>
      </c>
      <c r="J114" s="12" t="s">
        <v>66</v>
      </c>
      <c r="K114" s="12" t="s">
        <v>67</v>
      </c>
    </row>
    <row r="115" ht="23.2" customHeight="1" spans="1:11">
      <c r="A115" s="9" t="s">
        <v>283</v>
      </c>
      <c r="B115" s="9" t="s">
        <v>284</v>
      </c>
      <c r="C115" s="10">
        <v>9.90903959076545</v>
      </c>
      <c r="D115" s="10">
        <v>0.865199743644511</v>
      </c>
      <c r="E115" s="10">
        <f>(C115)/(E2+100)*100</f>
        <v>9.8479821017347</v>
      </c>
      <c r="F115" s="10">
        <f>(D115)/(F2+100)*100</f>
        <v>0.873299597410493</v>
      </c>
      <c r="G115" s="9">
        <f>RANK(E115,E7:E399,0)</f>
        <v>163</v>
      </c>
      <c r="H115" s="9">
        <f>RANK(F115,F7:F399,0)</f>
        <v>224</v>
      </c>
      <c r="J115" s="12" t="s">
        <v>66</v>
      </c>
      <c r="K115" s="12" t="s">
        <v>67</v>
      </c>
    </row>
    <row r="116" ht="23.2" customHeight="1" spans="1:11">
      <c r="A116" s="9" t="s">
        <v>285</v>
      </c>
      <c r="B116" s="9" t="s">
        <v>286</v>
      </c>
      <c r="C116" s="10">
        <v>50.0278697662218</v>
      </c>
      <c r="D116" s="10">
        <v>1.75175258648966</v>
      </c>
      <c r="E116" s="10">
        <f>(C116)/(E2+100)*100</f>
        <v>49.7196081954103</v>
      </c>
      <c r="F116" s="10">
        <f>(D116)/(F2+100)*100</f>
        <v>1.76815219812729</v>
      </c>
      <c r="G116" s="9">
        <f>RANK(E116,E7:E399,0)</f>
        <v>17</v>
      </c>
      <c r="H116" s="9">
        <f>RANK(F116,F7:F399,0)</f>
        <v>188</v>
      </c>
      <c r="J116" s="12" t="s">
        <v>66</v>
      </c>
      <c r="K116" s="12" t="s">
        <v>67</v>
      </c>
    </row>
    <row r="117" ht="23.2" customHeight="1" spans="1:11">
      <c r="A117" s="9" t="s">
        <v>287</v>
      </c>
      <c r="B117" s="9" t="s">
        <v>288</v>
      </c>
      <c r="C117" s="10">
        <v>8.59292565629359</v>
      </c>
      <c r="D117" s="10">
        <v>1.56208933167373</v>
      </c>
      <c r="E117" s="10">
        <f>(C117)/(E2+100)*100</f>
        <v>8.53997779397097</v>
      </c>
      <c r="F117" s="10">
        <f>(D117)/(F2+100)*100</f>
        <v>1.57671334797621</v>
      </c>
      <c r="G117" s="9">
        <f>RANK(E117,E7:E399,0)</f>
        <v>177</v>
      </c>
      <c r="H117" s="9">
        <f>RANK(F117,F7:F399,0)</f>
        <v>197</v>
      </c>
      <c r="J117" s="12" t="s">
        <v>66</v>
      </c>
      <c r="K117" s="12" t="s">
        <v>67</v>
      </c>
    </row>
    <row r="118" ht="23.2" customHeight="1" spans="1:11">
      <c r="A118" s="9" t="s">
        <v>289</v>
      </c>
      <c r="B118" s="9" t="s">
        <v>290</v>
      </c>
      <c r="C118" s="10">
        <v>11.5379780930149</v>
      </c>
      <c r="D118" s="10">
        <v>0.228321554200143</v>
      </c>
      <c r="E118" s="10">
        <f>(C118)/(E2+100)*100</f>
        <v>11.4668834158367</v>
      </c>
      <c r="F118" s="10">
        <f>(D118)/(F2+100)*100</f>
        <v>0.230459062000194</v>
      </c>
      <c r="G118" s="9">
        <f>RANK(E118,E7:E399,0)</f>
        <v>149</v>
      </c>
      <c r="H118" s="9">
        <f>RANK(F118,F7:F399,0)</f>
        <v>256</v>
      </c>
      <c r="J118" s="12" t="s">
        <v>66</v>
      </c>
      <c r="K118" s="12" t="s">
        <v>67</v>
      </c>
    </row>
    <row r="119" ht="23.2" customHeight="1" spans="1:11">
      <c r="A119" s="9" t="s">
        <v>291</v>
      </c>
      <c r="B119" s="9" t="s">
        <v>292</v>
      </c>
      <c r="C119" s="10">
        <v>8.51024816782127</v>
      </c>
      <c r="D119" s="10">
        <v>2.16885800454273</v>
      </c>
      <c r="E119" s="10">
        <f>(C119)/(E2+100)*100</f>
        <v>8.45780974738746</v>
      </c>
      <c r="F119" s="10">
        <f>(D119)/(F2+100)*100</f>
        <v>2.18916248660601</v>
      </c>
      <c r="G119" s="9">
        <f>RANK(E119,E7:E399,0)</f>
        <v>180</v>
      </c>
      <c r="H119" s="9">
        <f>RANK(F119,F7:F399,0)</f>
        <v>160</v>
      </c>
      <c r="J119" s="12" t="s">
        <v>66</v>
      </c>
      <c r="K119" s="12" t="s">
        <v>67</v>
      </c>
    </row>
    <row r="120" ht="23.2" customHeight="1" spans="1:11">
      <c r="A120" s="9" t="s">
        <v>293</v>
      </c>
      <c r="B120" s="9" t="s">
        <v>294</v>
      </c>
      <c r="C120" s="10">
        <v>20.7387204142012</v>
      </c>
      <c r="D120" s="10">
        <v>4.40431077213349</v>
      </c>
      <c r="E120" s="10">
        <f>(C120)/(E2+100)*100</f>
        <v>20.6109326318835</v>
      </c>
      <c r="F120" s="10">
        <f>(D120)/(F2+100)*100</f>
        <v>4.445543185176</v>
      </c>
      <c r="G120" s="9">
        <f>RANK(E120,E7:E399,0)</f>
        <v>87</v>
      </c>
      <c r="H120" s="9">
        <f>RANK(F120,F7:F399,0)</f>
        <v>62</v>
      </c>
      <c r="J120" s="12" t="s">
        <v>66</v>
      </c>
      <c r="K120" s="12" t="s">
        <v>67</v>
      </c>
    </row>
    <row r="121" ht="23.2" customHeight="1" spans="1:11">
      <c r="A121" s="9" t="s">
        <v>295</v>
      </c>
      <c r="B121" s="9" t="s">
        <v>296</v>
      </c>
      <c r="C121" s="10">
        <v>24.5143144690258</v>
      </c>
      <c r="D121" s="10">
        <v>-2.1875397060692</v>
      </c>
      <c r="E121" s="10">
        <f>(C121)/(E2+100)*100</f>
        <v>24.3632622431184</v>
      </c>
      <c r="F121" s="10">
        <f>(D121)/(F2+100)*100</f>
        <v>-2.20801908306463</v>
      </c>
      <c r="G121" s="9">
        <f>RANK(E121,E7:E399,0)</f>
        <v>71</v>
      </c>
      <c r="H121" s="9">
        <f>RANK(F121,F7:F399,0)</f>
        <v>335</v>
      </c>
      <c r="J121" s="12" t="s">
        <v>66</v>
      </c>
      <c r="K121" s="12" t="s">
        <v>67</v>
      </c>
    </row>
    <row r="122" ht="23.2" customHeight="1" spans="1:11">
      <c r="A122" s="9" t="s">
        <v>297</v>
      </c>
      <c r="B122" s="9" t="s">
        <v>298</v>
      </c>
      <c r="C122" s="10">
        <v>-0.3269623752855</v>
      </c>
      <c r="D122" s="10">
        <v>0.590553091547842</v>
      </c>
      <c r="E122" s="10">
        <f>(C122)/(E2+100)*100</f>
        <v>-0.3249476995483</v>
      </c>
      <c r="F122" s="10">
        <f>(D122)/(F2+100)*100</f>
        <v>0.596081749777024</v>
      </c>
      <c r="G122" s="9">
        <f>RANK(E122,E7:E399,0)</f>
        <v>277</v>
      </c>
      <c r="H122" s="9">
        <f>RANK(F122,F7:F399,0)</f>
        <v>238</v>
      </c>
      <c r="J122" s="12" t="s">
        <v>66</v>
      </c>
      <c r="K122" s="12" t="s">
        <v>67</v>
      </c>
    </row>
    <row r="123" ht="23.2" customHeight="1" spans="1:11">
      <c r="A123" s="9" t="s">
        <v>299</v>
      </c>
      <c r="B123" s="9" t="s">
        <v>300</v>
      </c>
      <c r="C123" s="10">
        <v>11.884842078862</v>
      </c>
      <c r="D123" s="10">
        <v>0.0929561663594723</v>
      </c>
      <c r="E123" s="10">
        <f>(C123)/(E2+100)*100</f>
        <v>11.8116100962652</v>
      </c>
      <c r="F123" s="10">
        <f>(D123)/(F2+100)*100</f>
        <v>0.0938264062776979</v>
      </c>
      <c r="G123" s="9">
        <f>RANK(E123,E7:E399,0)</f>
        <v>145</v>
      </c>
      <c r="H123" s="9">
        <f>RANK(F123,F7:F399,0)</f>
        <v>265</v>
      </c>
      <c r="J123" s="12" t="s">
        <v>66</v>
      </c>
      <c r="K123" s="12" t="s">
        <v>67</v>
      </c>
    </row>
    <row r="124" ht="23.2" customHeight="1" spans="1:11">
      <c r="A124" s="9" t="s">
        <v>301</v>
      </c>
      <c r="B124" s="9" t="s">
        <v>302</v>
      </c>
      <c r="C124" s="10">
        <v>0.511832419346877</v>
      </c>
      <c r="D124" s="10">
        <v>1.72910374622477</v>
      </c>
      <c r="E124" s="10">
        <f>(C124)/(E2+100)*100</f>
        <v>0.508678611952769</v>
      </c>
      <c r="F124" s="10">
        <f>(D124)/(F2+100)*100</f>
        <v>1.74529132324789</v>
      </c>
      <c r="G124" s="9">
        <f>RANK(E124,E7:E399,0)</f>
        <v>266</v>
      </c>
      <c r="H124" s="9">
        <f>RANK(F124,F7:F399,0)</f>
        <v>189</v>
      </c>
      <c r="J124" s="12" t="s">
        <v>66</v>
      </c>
      <c r="K124" s="12" t="s">
        <v>67</v>
      </c>
    </row>
    <row r="125" ht="23.2" customHeight="1" spans="1:11">
      <c r="A125" s="9" t="s">
        <v>303</v>
      </c>
      <c r="B125" s="9" t="s">
        <v>304</v>
      </c>
      <c r="C125" s="10">
        <v>-5.90288315629743</v>
      </c>
      <c r="D125" s="10">
        <v>-1.06077450435428</v>
      </c>
      <c r="E125" s="10">
        <f>(C125)/(E2+100)*100</f>
        <v>-5.86651078940313</v>
      </c>
      <c r="F125" s="10">
        <f>(D125)/(F2+100)*100</f>
        <v>-1.07070529597444</v>
      </c>
      <c r="G125" s="9">
        <f>RANK(E125,E7:E399,0)</f>
        <v>329</v>
      </c>
      <c r="H125" s="9">
        <f>RANK(F125,F7:F399,0)</f>
        <v>313</v>
      </c>
      <c r="J125" s="12" t="s">
        <v>66</v>
      </c>
      <c r="K125" s="12" t="s">
        <v>67</v>
      </c>
    </row>
    <row r="126" ht="23.2" customHeight="1" spans="1:11">
      <c r="A126" s="9" t="s">
        <v>305</v>
      </c>
      <c r="B126" s="9" t="s">
        <v>306</v>
      </c>
      <c r="C126" s="10">
        <v>0.648552789917031</v>
      </c>
      <c r="D126" s="10">
        <v>-0.815129197353635</v>
      </c>
      <c r="E126" s="10">
        <f>(C126)/(E2+100)*100</f>
        <v>0.644556539372919</v>
      </c>
      <c r="F126" s="10">
        <f>(D126)/(F2+100)*100</f>
        <v>-0.822760299128048</v>
      </c>
      <c r="G126" s="9">
        <f>RANK(E126,E7:E399,0)</f>
        <v>264</v>
      </c>
      <c r="H126" s="9">
        <f>RANK(F126,F7:F399,0)</f>
        <v>306</v>
      </c>
      <c r="J126" s="12" t="s">
        <v>66</v>
      </c>
      <c r="K126" s="12" t="s">
        <v>67</v>
      </c>
    </row>
    <row r="127" ht="23.2" customHeight="1" spans="1:20">
      <c r="A127" s="9" t="s">
        <v>307</v>
      </c>
      <c r="B127" s="9" t="s">
        <v>308</v>
      </c>
      <c r="C127" s="10">
        <v>3.03955822351452</v>
      </c>
      <c r="D127" s="10">
        <v>0.0626213288246054</v>
      </c>
      <c r="E127" s="10">
        <f>(C127)/(E2+100)*100</f>
        <v>3.02082908319869</v>
      </c>
      <c r="F127" s="10">
        <f>(D127)/(F2+100)*100</f>
        <v>0.0632075791209523</v>
      </c>
      <c r="G127" s="9">
        <f>RANK(E127,E7:E399,0)</f>
        <v>236</v>
      </c>
      <c r="H127" s="9">
        <f>RANK(F127,F7:F399,0)</f>
        <v>266</v>
      </c>
      <c r="J127" s="12" t="s">
        <v>66</v>
      </c>
      <c r="K127" s="12" t="s">
        <v>67</v>
      </c>
      <c r="T127" t="s">
        <v>309</v>
      </c>
    </row>
    <row r="128" ht="23.2" customHeight="1" spans="1:11">
      <c r="A128" s="9" t="s">
        <v>310</v>
      </c>
      <c r="B128" s="9" t="s">
        <v>311</v>
      </c>
      <c r="C128" s="10">
        <v>32.6815023152987</v>
      </c>
      <c r="D128" s="10">
        <v>1.7942973226479</v>
      </c>
      <c r="E128" s="10">
        <f>(C128)/(E2+100)*100</f>
        <v>32.4801255369695</v>
      </c>
      <c r="F128" s="10">
        <f>(D128)/(F2+100)*100</f>
        <v>1.81109523091464</v>
      </c>
      <c r="G128" s="9">
        <f>RANK(E128,E7:E399,0)</f>
        <v>46</v>
      </c>
      <c r="H128" s="9">
        <f>RANK(F128,F7:F399,0)</f>
        <v>184</v>
      </c>
      <c r="J128" s="12" t="s">
        <v>66</v>
      </c>
      <c r="K128" s="12" t="s">
        <v>67</v>
      </c>
    </row>
    <row r="129" ht="23.2" customHeight="1" spans="1:11">
      <c r="A129" s="9" t="s">
        <v>312</v>
      </c>
      <c r="B129" s="9" t="s">
        <v>313</v>
      </c>
      <c r="C129" s="10">
        <v>8.58360296518578</v>
      </c>
      <c r="D129" s="10">
        <v>4.68292682926829</v>
      </c>
      <c r="E129" s="10">
        <f>(C129)/(E2+100)*100</f>
        <v>8.53071254739195</v>
      </c>
      <c r="F129" s="10">
        <f>(D129)/(F2+100)*100</f>
        <v>4.72676759874667</v>
      </c>
      <c r="G129" s="9">
        <f>RANK(E129,E7:E399,0)</f>
        <v>178</v>
      </c>
      <c r="H129" s="9">
        <f>RANK(F129,F7:F399,0)</f>
        <v>49</v>
      </c>
      <c r="J129" s="12" t="s">
        <v>66</v>
      </c>
      <c r="K129" s="12" t="s">
        <v>67</v>
      </c>
    </row>
    <row r="130" ht="23.2" customHeight="1" spans="1:11">
      <c r="A130" s="9" t="s">
        <v>314</v>
      </c>
      <c r="B130" s="9" t="s">
        <v>315</v>
      </c>
      <c r="C130" s="10">
        <v>24.5242937205816</v>
      </c>
      <c r="D130" s="10">
        <v>1.93274848088158</v>
      </c>
      <c r="E130" s="10">
        <f>(C130)/(E2+100)*100</f>
        <v>24.3731800045534</v>
      </c>
      <c r="F130" s="10">
        <f>(D130)/(F2+100)*100</f>
        <v>1.95084254549101</v>
      </c>
      <c r="G130" s="9">
        <f>RANK(E130,E7:E399,0)</f>
        <v>69</v>
      </c>
      <c r="H130" s="9">
        <f>RANK(F130,F7:F399,0)</f>
        <v>175</v>
      </c>
      <c r="J130" s="12" t="s">
        <v>66</v>
      </c>
      <c r="K130" s="12" t="s">
        <v>67</v>
      </c>
    </row>
    <row r="131" ht="23.2" customHeight="1" spans="1:11">
      <c r="A131" s="9" t="s">
        <v>316</v>
      </c>
      <c r="B131" s="9" t="s">
        <v>317</v>
      </c>
      <c r="C131" s="10">
        <v>6.02434420675636</v>
      </c>
      <c r="D131" s="10">
        <v>2.1466331722727</v>
      </c>
      <c r="E131" s="10">
        <f>(C131)/(E2+100)*100</f>
        <v>5.98722342154279</v>
      </c>
      <c r="F131" s="10">
        <f>(D131)/(F2+100)*100</f>
        <v>2.16672958921265</v>
      </c>
      <c r="G131" s="9">
        <f>RANK(E131,E7:E399,0)</f>
        <v>209</v>
      </c>
      <c r="H131" s="9">
        <f>RANK(F131,F7:F399,0)</f>
        <v>163</v>
      </c>
      <c r="J131" s="12" t="s">
        <v>66</v>
      </c>
      <c r="K131" s="12" t="s">
        <v>67</v>
      </c>
    </row>
    <row r="132" ht="23.2" customHeight="1" spans="1:11">
      <c r="A132" s="9" t="s">
        <v>318</v>
      </c>
      <c r="B132" s="9" t="s">
        <v>319</v>
      </c>
      <c r="C132" s="10">
        <v>-0.548370714999805</v>
      </c>
      <c r="D132" s="10">
        <v>2.82254551790226</v>
      </c>
      <c r="E132" s="10">
        <f>(C132)/(E2+100)*100</f>
        <v>-0.544991766050293</v>
      </c>
      <c r="F132" s="10">
        <f>(D132)/(F2+100)*100</f>
        <v>2.84896971198088</v>
      </c>
      <c r="G132" s="9">
        <f>RANK(E132,E7:E399,0)</f>
        <v>279</v>
      </c>
      <c r="H132" s="9">
        <f>RANK(F132,F7:F399,0)</f>
        <v>139</v>
      </c>
      <c r="J132" s="12" t="s">
        <v>66</v>
      </c>
      <c r="K132" s="12" t="s">
        <v>67</v>
      </c>
    </row>
    <row r="133" ht="23.2" customHeight="1" spans="1:11">
      <c r="A133" s="9" t="s">
        <v>320</v>
      </c>
      <c r="B133" s="9" t="s">
        <v>321</v>
      </c>
      <c r="C133" s="10">
        <v>-3.99561561252976</v>
      </c>
      <c r="D133" s="10">
        <v>3.25480299876586</v>
      </c>
      <c r="E133" s="10">
        <f>(C133)/(E2+100)*100</f>
        <v>-3.97099544079682</v>
      </c>
      <c r="F133" s="10">
        <f>(D133)/(F2+100)*100</f>
        <v>3.28527391432119</v>
      </c>
      <c r="G133" s="9">
        <f>RANK(E133,E7:E399,0)</f>
        <v>319</v>
      </c>
      <c r="H133" s="9">
        <f>RANK(F133,F7:F399,0)</f>
        <v>128</v>
      </c>
      <c r="J133" s="12" t="s">
        <v>66</v>
      </c>
      <c r="K133" s="12" t="s">
        <v>67</v>
      </c>
    </row>
    <row r="134" ht="23.2" customHeight="1" spans="1:11">
      <c r="A134" s="9" t="s">
        <v>322</v>
      </c>
      <c r="B134" s="9" t="s">
        <v>323</v>
      </c>
      <c r="C134" s="10">
        <v>6.81069353633098</v>
      </c>
      <c r="D134" s="10">
        <v>3.78626979007703</v>
      </c>
      <c r="E134" s="10">
        <f>(C134)/(E2+100)*100</f>
        <v>6.76872742628799</v>
      </c>
      <c r="F134" s="10">
        <f>(D134)/(F2+100)*100</f>
        <v>3.82171620790535</v>
      </c>
      <c r="G134" s="9">
        <f>RANK(E134,E7:E399,0)</f>
        <v>197</v>
      </c>
      <c r="H134" s="9">
        <f>RANK(F134,F7:F399,0)</f>
        <v>100</v>
      </c>
      <c r="J134" s="12" t="s">
        <v>66</v>
      </c>
      <c r="K134" s="12" t="s">
        <v>67</v>
      </c>
    </row>
    <row r="135" ht="23.2" customHeight="1" spans="1:11">
      <c r="A135" s="9" t="s">
        <v>324</v>
      </c>
      <c r="B135" s="9" t="s">
        <v>325</v>
      </c>
      <c r="C135" s="10">
        <v>6.32320220882503</v>
      </c>
      <c r="D135" s="10">
        <v>2.53446920609292</v>
      </c>
      <c r="E135" s="10">
        <f>(C135)/(E2+100)*100</f>
        <v>6.28423992131289</v>
      </c>
      <c r="F135" s="10">
        <f>(D135)/(F2+100)*100</f>
        <v>2.55819647843036</v>
      </c>
      <c r="G135" s="9">
        <f>RANK(E135,E7:E399,0)</f>
        <v>206</v>
      </c>
      <c r="H135" s="9">
        <f>RANK(F135,F7:F399,0)</f>
        <v>150</v>
      </c>
      <c r="J135" s="12" t="s">
        <v>66</v>
      </c>
      <c r="K135" s="12" t="s">
        <v>67</v>
      </c>
    </row>
    <row r="136" ht="23.2" customHeight="1" spans="1:11">
      <c r="A136" s="9" t="s">
        <v>326</v>
      </c>
      <c r="B136" s="9" t="s">
        <v>327</v>
      </c>
      <c r="C136" s="10">
        <v>16.8273680681578</v>
      </c>
      <c r="D136" s="10">
        <v>1.6474109396203</v>
      </c>
      <c r="E136" s="10">
        <f>(C136)/(E2+100)*100</f>
        <v>16.7236812444423</v>
      </c>
      <c r="F136" s="10">
        <f>(D136)/(F2+100)*100</f>
        <v>1.66283372239552</v>
      </c>
      <c r="G136" s="9">
        <f>RANK(E136,E7:E399,0)</f>
        <v>102</v>
      </c>
      <c r="H136" s="9">
        <f>RANK(F136,F7:F399,0)</f>
        <v>194</v>
      </c>
      <c r="J136" s="12" t="s">
        <v>66</v>
      </c>
      <c r="K136" s="12" t="s">
        <v>67</v>
      </c>
    </row>
    <row r="137" ht="23.2" customHeight="1" spans="1:11">
      <c r="A137" s="9" t="s">
        <v>328</v>
      </c>
      <c r="B137" s="9" t="s">
        <v>329</v>
      </c>
      <c r="C137" s="10">
        <v>0.364475460103628</v>
      </c>
      <c r="D137" s="10">
        <v>3.90166478328198</v>
      </c>
      <c r="E137" s="10">
        <f>(C137)/(E2+100)*100</f>
        <v>0.362229636358208</v>
      </c>
      <c r="F137" s="10">
        <f>(D137)/(F2+100)*100</f>
        <v>3.9381915095329</v>
      </c>
      <c r="G137" s="9">
        <f>RANK(E137,E7:E399,0)</f>
        <v>270</v>
      </c>
      <c r="H137" s="9">
        <f>RANK(F137,F7:F399,0)</f>
        <v>93</v>
      </c>
      <c r="J137" s="12" t="s">
        <v>66</v>
      </c>
      <c r="K137" s="12" t="s">
        <v>67</v>
      </c>
    </row>
    <row r="138" ht="23.2" customHeight="1" spans="1:11">
      <c r="A138" s="9" t="s">
        <v>330</v>
      </c>
      <c r="B138" s="9" t="s">
        <v>331</v>
      </c>
      <c r="C138" s="10">
        <v>-2.33032252072352</v>
      </c>
      <c r="D138" s="10">
        <v>-2.11303331983599</v>
      </c>
      <c r="E138" s="10">
        <f>(C138)/(E2+100)*100</f>
        <v>-2.31596354673377</v>
      </c>
      <c r="F138" s="10">
        <f>(D138)/(F2+100)*100</f>
        <v>-2.13281518063639</v>
      </c>
      <c r="G138" s="9">
        <f>RANK(E138,E7:E399,0)</f>
        <v>306</v>
      </c>
      <c r="H138" s="9">
        <f>RANK(F138,F7:F399,0)</f>
        <v>332</v>
      </c>
      <c r="J138" s="12" t="s">
        <v>66</v>
      </c>
      <c r="K138" s="12" t="s">
        <v>67</v>
      </c>
    </row>
    <row r="139" ht="23.2" customHeight="1" spans="1:11">
      <c r="A139" s="9" t="s">
        <v>332</v>
      </c>
      <c r="B139" s="9" t="s">
        <v>333</v>
      </c>
      <c r="C139" s="10">
        <v>7.81377843233514</v>
      </c>
      <c r="D139" s="10">
        <v>-1.59913802300028</v>
      </c>
      <c r="E139" s="10">
        <f>(C139)/(E2+100)*100</f>
        <v>7.76563151693017</v>
      </c>
      <c r="F139" s="10">
        <f>(D139)/(F2+100)*100</f>
        <v>-1.61410888288907</v>
      </c>
      <c r="G139" s="9">
        <f>RANK(E139,E7:E399,0)</f>
        <v>186</v>
      </c>
      <c r="H139" s="9">
        <f>RANK(F139,F7:F399,0)</f>
        <v>322</v>
      </c>
      <c r="J139" s="12" t="s">
        <v>66</v>
      </c>
      <c r="K139" s="12" t="s">
        <v>67</v>
      </c>
    </row>
    <row r="140" ht="23.2" customHeight="1" spans="1:11">
      <c r="A140" s="9" t="s">
        <v>334</v>
      </c>
      <c r="B140" s="9" t="s">
        <v>335</v>
      </c>
      <c r="C140" s="10">
        <v>3.05915080527086</v>
      </c>
      <c r="D140" s="10">
        <v>0.760109020532956</v>
      </c>
      <c r="E140" s="10">
        <f>(C140)/(E2+100)*100</f>
        <v>3.04030093944629</v>
      </c>
      <c r="F140" s="10">
        <f>(D140)/(F2+100)*100</f>
        <v>0.767225032711354</v>
      </c>
      <c r="G140" s="9">
        <f>RANK(E140,E7:E399,0)</f>
        <v>235</v>
      </c>
      <c r="H140" s="9">
        <f>RANK(F140,F7:F399,0)</f>
        <v>229</v>
      </c>
      <c r="J140" s="12" t="s">
        <v>66</v>
      </c>
      <c r="K140" s="12" t="s">
        <v>67</v>
      </c>
    </row>
    <row r="141" ht="23.2" customHeight="1" spans="1:11">
      <c r="A141" s="9" t="s">
        <v>336</v>
      </c>
      <c r="B141" s="9" t="s">
        <v>337</v>
      </c>
      <c r="C141" s="10">
        <v>5.67524354261791</v>
      </c>
      <c r="D141" s="10">
        <v>2.74285439553836</v>
      </c>
      <c r="E141" s="10">
        <f>(C141)/(E2+100)*100</f>
        <v>5.64027384478027</v>
      </c>
      <c r="F141" s="10">
        <f>(D141)/(F2+100)*100</f>
        <v>2.76853253479861</v>
      </c>
      <c r="G141" s="9">
        <f>RANK(E141,E7:E399,0)</f>
        <v>210</v>
      </c>
      <c r="H141" s="9">
        <f>RANK(F141,F7:F399,0)</f>
        <v>142</v>
      </c>
      <c r="J141" s="12" t="s">
        <v>66</v>
      </c>
      <c r="K141" s="12" t="s">
        <v>67</v>
      </c>
    </row>
    <row r="142" ht="23.2" customHeight="1" spans="1:11">
      <c r="A142" s="9" t="s">
        <v>338</v>
      </c>
      <c r="B142" s="9" t="s">
        <v>339</v>
      </c>
      <c r="C142" s="10">
        <v>15.5139357813972</v>
      </c>
      <c r="D142" s="10">
        <v>3.32562753102815</v>
      </c>
      <c r="E142" s="10">
        <f>(C142)/(E2+100)*100</f>
        <v>15.4183420606214</v>
      </c>
      <c r="F142" s="10">
        <f>(D142)/(F2+100)*100</f>
        <v>3.35676149388393</v>
      </c>
      <c r="G142" s="9">
        <f>RANK(E142,E7:E399,0)</f>
        <v>112</v>
      </c>
      <c r="H142" s="9">
        <f>RANK(F142,F7:F399,0)</f>
        <v>122</v>
      </c>
      <c r="J142" s="12" t="s">
        <v>66</v>
      </c>
      <c r="K142" s="12" t="s">
        <v>67</v>
      </c>
    </row>
    <row r="143" ht="23.2" customHeight="1" spans="1:11">
      <c r="A143" s="9" t="s">
        <v>340</v>
      </c>
      <c r="B143" s="9" t="s">
        <v>341</v>
      </c>
      <c r="C143" s="10">
        <v>5.48417939652679</v>
      </c>
      <c r="D143" s="10">
        <v>4.40284514555841</v>
      </c>
      <c r="E143" s="10">
        <f>(C143)/(E2+100)*100</f>
        <v>5.4503869971445</v>
      </c>
      <c r="F143" s="10">
        <f>(D143)/(F2+100)*100</f>
        <v>4.44406383765264</v>
      </c>
      <c r="G143" s="9">
        <f>RANK(E143,E7:E399,0)</f>
        <v>213</v>
      </c>
      <c r="H143" s="9">
        <f>RANK(F143,F7:F399,0)</f>
        <v>63</v>
      </c>
      <c r="J143" s="12" t="s">
        <v>66</v>
      </c>
      <c r="K143" s="12" t="s">
        <v>67</v>
      </c>
    </row>
    <row r="144" ht="23.2" customHeight="1" spans="1:11">
      <c r="A144" s="9" t="s">
        <v>342</v>
      </c>
      <c r="B144" s="9" t="s">
        <v>343</v>
      </c>
      <c r="C144" s="10">
        <v>6.33493252664666</v>
      </c>
      <c r="D144" s="10">
        <v>5.59747468228171</v>
      </c>
      <c r="E144" s="10">
        <f>(C144)/(E2+100)*100</f>
        <v>6.295897959299</v>
      </c>
      <c r="F144" s="10">
        <f>(D144)/(F2+100)*100</f>
        <v>5.64987729418528</v>
      </c>
      <c r="G144" s="9">
        <f>RANK(E144,E7:E399,0)</f>
        <v>205</v>
      </c>
      <c r="H144" s="9">
        <f>RANK(F144,F7:F399,0)</f>
        <v>24</v>
      </c>
      <c r="J144" s="12" t="s">
        <v>66</v>
      </c>
      <c r="K144" s="12" t="s">
        <v>67</v>
      </c>
    </row>
    <row r="145" ht="23.2" customHeight="1" spans="1:11">
      <c r="A145" s="9" t="s">
        <v>344</v>
      </c>
      <c r="B145" s="9" t="s">
        <v>345</v>
      </c>
      <c r="C145" s="10">
        <v>-0.783864464126588</v>
      </c>
      <c r="D145" s="10">
        <v>-1.24007814862952</v>
      </c>
      <c r="E145" s="10">
        <f>(C145)/(E2+100)*100</f>
        <v>-0.779034450533282</v>
      </c>
      <c r="F145" s="10">
        <f>(D145)/(F2+100)*100</f>
        <v>-1.25168755066191</v>
      </c>
      <c r="G145" s="9">
        <f>RANK(E145,E7:E399,0)</f>
        <v>284</v>
      </c>
      <c r="H145" s="9">
        <f>RANK(F145,F7:F399,0)</f>
        <v>316</v>
      </c>
      <c r="J145" s="12" t="s">
        <v>66</v>
      </c>
      <c r="K145" s="12" t="s">
        <v>67</v>
      </c>
    </row>
    <row r="146" ht="23.2" customHeight="1" spans="1:11">
      <c r="A146" s="9" t="s">
        <v>346</v>
      </c>
      <c r="B146" s="9" t="s">
        <v>347</v>
      </c>
      <c r="C146" s="10">
        <v>22.5236593059937</v>
      </c>
      <c r="D146" s="10">
        <v>4.3196384247768</v>
      </c>
      <c r="E146" s="10">
        <f>(C146)/(E2+100)*100</f>
        <v>22.3848730928182</v>
      </c>
      <c r="F146" s="10">
        <f>(D146)/(F2+100)*100</f>
        <v>4.36007814961447</v>
      </c>
      <c r="G146" s="9">
        <f>RANK(E146,E7:E399,0)</f>
        <v>79</v>
      </c>
      <c r="H146" s="9">
        <f>RANK(F146,F7:F399,0)</f>
        <v>69</v>
      </c>
      <c r="J146" s="12" t="s">
        <v>66</v>
      </c>
      <c r="K146" s="12" t="s">
        <v>67</v>
      </c>
    </row>
    <row r="147" ht="23.2" customHeight="1" spans="1:11">
      <c r="A147" s="9" t="s">
        <v>348</v>
      </c>
      <c r="B147" s="9" t="s">
        <v>349</v>
      </c>
      <c r="C147" s="10">
        <v>0.386453223247207</v>
      </c>
      <c r="D147" s="10">
        <v>0.67848853910655</v>
      </c>
      <c r="E147" s="10">
        <f>(C147)/(E2+100)*100</f>
        <v>0.38407197698987</v>
      </c>
      <c r="F147" s="10">
        <f>(D147)/(F2+100)*100</f>
        <v>0.684840434133134</v>
      </c>
      <c r="G147" s="9">
        <f>RANK(E147,E7:E399,0)</f>
        <v>269</v>
      </c>
      <c r="H147" s="9">
        <f>RANK(F147,F7:F399,0)</f>
        <v>232</v>
      </c>
      <c r="J147" s="12" t="s">
        <v>66</v>
      </c>
      <c r="K147" s="12" t="s">
        <v>67</v>
      </c>
    </row>
    <row r="148" ht="23.2" customHeight="1" spans="1:11">
      <c r="A148" s="9" t="s">
        <v>350</v>
      </c>
      <c r="B148" s="9" t="s">
        <v>351</v>
      </c>
      <c r="C148" s="10">
        <v>0.82934032862065</v>
      </c>
      <c r="D148" s="10">
        <v>4.38316400580552</v>
      </c>
      <c r="E148" s="10">
        <f>(C148)/(E2+100)*100</f>
        <v>0.824230101988322</v>
      </c>
      <c r="F148" s="10">
        <f>(D148)/(F2+100)*100</f>
        <v>4.42419844639584</v>
      </c>
      <c r="G148" s="9">
        <f>RANK(E148,E7:E399,0)</f>
        <v>261</v>
      </c>
      <c r="H148" s="9">
        <f>RANK(F148,F7:F399,0)</f>
        <v>65</v>
      </c>
      <c r="J148" s="12" t="s">
        <v>66</v>
      </c>
      <c r="K148" s="12" t="s">
        <v>67</v>
      </c>
    </row>
    <row r="149" ht="23.2" customHeight="1" spans="1:11">
      <c r="A149" s="9" t="s">
        <v>352</v>
      </c>
      <c r="B149" s="9" t="s">
        <v>353</v>
      </c>
      <c r="C149" s="10">
        <v>26.8212060259097</v>
      </c>
      <c r="D149" s="10">
        <v>3.19564147466492</v>
      </c>
      <c r="E149" s="10">
        <f>(C149)/(E2+100)*100</f>
        <v>26.655939202852</v>
      </c>
      <c r="F149" s="10">
        <f>(D149)/(F2+100)*100</f>
        <v>3.22555853003096</v>
      </c>
      <c r="G149" s="9">
        <f>RANK(E149,E7:E399,0)</f>
        <v>64</v>
      </c>
      <c r="H149" s="9">
        <f>RANK(F149,F7:F399,0)</f>
        <v>131</v>
      </c>
      <c r="J149" s="12" t="s">
        <v>66</v>
      </c>
      <c r="K149" s="12" t="s">
        <v>67</v>
      </c>
    </row>
    <row r="150" ht="23.2" customHeight="1" spans="1:11">
      <c r="A150" s="9" t="s">
        <v>354</v>
      </c>
      <c r="B150" s="9" t="s">
        <v>355</v>
      </c>
      <c r="C150" s="10">
        <v>-1.7156290263033</v>
      </c>
      <c r="D150" s="10">
        <v>4.86104970377099</v>
      </c>
      <c r="E150" s="10">
        <f>(C150)/(E2+100)*100</f>
        <v>-1.705057668757</v>
      </c>
      <c r="F150" s="10">
        <f>(D150)/(F2+100)*100</f>
        <v>4.90655802949455</v>
      </c>
      <c r="G150" s="9">
        <f>RANK(E150,E7:E399,0)</f>
        <v>299</v>
      </c>
      <c r="H150" s="9">
        <f>RANK(F150,F7:F399,0)</f>
        <v>42</v>
      </c>
      <c r="J150" s="12" t="s">
        <v>66</v>
      </c>
      <c r="K150" s="12" t="s">
        <v>67</v>
      </c>
    </row>
    <row r="151" ht="23.2" customHeight="1" spans="1:11">
      <c r="A151" s="9" t="s">
        <v>356</v>
      </c>
      <c r="B151" s="9" t="s">
        <v>357</v>
      </c>
      <c r="C151" s="10">
        <v>-0.854508657521923</v>
      </c>
      <c r="D151" s="10">
        <v>1.42702365757369</v>
      </c>
      <c r="E151" s="10">
        <f>(C151)/(E2+100)*100</f>
        <v>-0.849243348759613</v>
      </c>
      <c r="F151" s="10">
        <f>(D151)/(F2+100)*100</f>
        <v>1.44038321186373</v>
      </c>
      <c r="G151" s="9">
        <f>RANK(E151,E7:E399,0)</f>
        <v>287</v>
      </c>
      <c r="H151" s="9">
        <f>RANK(F151,F7:F399,0)</f>
        <v>201</v>
      </c>
      <c r="J151" s="12" t="s">
        <v>66</v>
      </c>
      <c r="K151" s="12" t="s">
        <v>67</v>
      </c>
    </row>
    <row r="152" ht="23.2" customHeight="1" spans="1:11">
      <c r="A152" s="9" t="s">
        <v>358</v>
      </c>
      <c r="B152" s="9" t="s">
        <v>359</v>
      </c>
      <c r="C152" s="10">
        <v>1.99533325355988</v>
      </c>
      <c r="D152" s="10">
        <v>2.25043935149919</v>
      </c>
      <c r="E152" s="10">
        <f>(C152)/(E2+100)*100</f>
        <v>1.9830384153845</v>
      </c>
      <c r="F152" s="10">
        <f>(D152)/(F2+100)*100</f>
        <v>2.27150758434398</v>
      </c>
      <c r="G152" s="9">
        <f>RANK(E152,E7:E399,0)</f>
        <v>251</v>
      </c>
      <c r="H152" s="9">
        <f>RANK(F152,F7:F399,0)</f>
        <v>158</v>
      </c>
      <c r="J152" s="12" t="s">
        <v>66</v>
      </c>
      <c r="K152" s="12" t="s">
        <v>67</v>
      </c>
    </row>
    <row r="153" ht="23.2" customHeight="1" spans="1:11">
      <c r="A153" s="9" t="s">
        <v>360</v>
      </c>
      <c r="B153" s="9" t="s">
        <v>361</v>
      </c>
      <c r="C153" s="10">
        <v>12.433731314222</v>
      </c>
      <c r="D153" s="10">
        <v>4.89482484569494</v>
      </c>
      <c r="E153" s="10">
        <f>(C153)/(E2+100)*100</f>
        <v>12.3571171876585</v>
      </c>
      <c r="F153" s="10">
        <f>(D153)/(F2+100)*100</f>
        <v>4.9406493685886</v>
      </c>
      <c r="G153" s="9">
        <f>RANK(E153,E7:E399,0)</f>
        <v>141</v>
      </c>
      <c r="H153" s="9">
        <f>RANK(F153,F7:F399,0)</f>
        <v>40</v>
      </c>
      <c r="J153" s="12" t="s">
        <v>66</v>
      </c>
      <c r="K153" s="12" t="s">
        <v>67</v>
      </c>
    </row>
    <row r="154" ht="23.2" customHeight="1" spans="1:11">
      <c r="A154" s="9" t="s">
        <v>362</v>
      </c>
      <c r="B154" s="9" t="s">
        <v>363</v>
      </c>
      <c r="C154" s="10">
        <v>2.60733120776434</v>
      </c>
      <c r="D154" s="10">
        <v>3.97137037168735</v>
      </c>
      <c r="E154" s="10">
        <f>(C154)/(E2+100)*100</f>
        <v>2.59126536251674</v>
      </c>
      <c r="F154" s="10">
        <f>(D154)/(F2+100)*100</f>
        <v>4.00854966987545</v>
      </c>
      <c r="G154" s="9">
        <f>RANK(E154,E7:E399,0)</f>
        <v>242</v>
      </c>
      <c r="H154" s="9">
        <f>RANK(F154,F7:F399,0)</f>
        <v>88</v>
      </c>
      <c r="J154" s="12" t="s">
        <v>66</v>
      </c>
      <c r="K154" s="12" t="s">
        <v>67</v>
      </c>
    </row>
    <row r="155" ht="23.2" customHeight="1" spans="1:11">
      <c r="A155" s="9" t="s">
        <v>364</v>
      </c>
      <c r="B155" s="9" t="s">
        <v>365</v>
      </c>
      <c r="C155" s="10">
        <v>1.85492113063572</v>
      </c>
      <c r="D155" s="10">
        <v>2.77282995587786</v>
      </c>
      <c r="E155" s="10">
        <f>(C155)/(E2+100)*100</f>
        <v>1.8434914834384</v>
      </c>
      <c r="F155" s="10">
        <f>(D155)/(F2+100)*100</f>
        <v>2.79878872126762</v>
      </c>
      <c r="G155" s="9">
        <f>RANK(E155,E7:E399,0)</f>
        <v>253</v>
      </c>
      <c r="H155" s="9">
        <f>RANK(F155,F7:F399,0)</f>
        <v>140</v>
      </c>
      <c r="J155" s="12" t="s">
        <v>66</v>
      </c>
      <c r="K155" s="12" t="s">
        <v>67</v>
      </c>
    </row>
    <row r="156" ht="23.2" customHeight="1" spans="1:11">
      <c r="A156" s="9" t="s">
        <v>366</v>
      </c>
      <c r="B156" s="9" t="s">
        <v>367</v>
      </c>
      <c r="C156" s="10">
        <v>5.18375559479324</v>
      </c>
      <c r="D156" s="10">
        <v>-0.467057305833164</v>
      </c>
      <c r="E156" s="10">
        <f>(C156)/(E2+100)*100</f>
        <v>5.15181434584898</v>
      </c>
      <c r="F156" s="10">
        <f>(D156)/(F2+100)*100</f>
        <v>-0.471429817389451</v>
      </c>
      <c r="G156" s="9">
        <f>RANK(E156,E7:E399,0)</f>
        <v>215</v>
      </c>
      <c r="H156" s="9">
        <f>RANK(F156,F7:F399,0)</f>
        <v>293</v>
      </c>
      <c r="J156" s="12" t="s">
        <v>66</v>
      </c>
      <c r="K156" s="12" t="s">
        <v>67</v>
      </c>
    </row>
    <row r="157" ht="23.2" customHeight="1" spans="1:11">
      <c r="A157" s="9" t="s">
        <v>368</v>
      </c>
      <c r="B157" s="9" t="s">
        <v>369</v>
      </c>
      <c r="C157" s="10">
        <v>-8.19298378351114</v>
      </c>
      <c r="D157" s="10">
        <v>-0.60126806944347</v>
      </c>
      <c r="E157" s="10">
        <f>(C157)/(E2+100)*100</f>
        <v>-8.1425002817642</v>
      </c>
      <c r="F157" s="10">
        <f>(D157)/(F2+100)*100</f>
        <v>-0.606897039484691</v>
      </c>
      <c r="G157" s="9">
        <f>RANK(E157,E7:E399,0)</f>
        <v>342</v>
      </c>
      <c r="H157" s="9">
        <f>RANK(F157,F7:F399,0)</f>
        <v>301</v>
      </c>
      <c r="J157" s="12" t="s">
        <v>66</v>
      </c>
      <c r="K157" s="12" t="s">
        <v>67</v>
      </c>
    </row>
    <row r="158" ht="23.2" customHeight="1" spans="1:11">
      <c r="A158" s="9" t="s">
        <v>370</v>
      </c>
      <c r="B158" s="9" t="s">
        <v>371</v>
      </c>
      <c r="C158" s="10">
        <v>46.3546825134808</v>
      </c>
      <c r="D158" s="10">
        <v>1.90052645189303</v>
      </c>
      <c r="E158" s="10">
        <f>(C158)/(E2+100)*100</f>
        <v>46.0690543763474</v>
      </c>
      <c r="F158" s="10">
        <f>(D158)/(F2+100)*100</f>
        <v>1.91831885931316</v>
      </c>
      <c r="G158" s="9">
        <f>RANK(E158,E7:E399,0)</f>
        <v>19</v>
      </c>
      <c r="H158" s="9">
        <f>RANK(F158,F7:F399,0)</f>
        <v>178</v>
      </c>
      <c r="J158" s="12" t="s">
        <v>66</v>
      </c>
      <c r="K158" s="12" t="s">
        <v>67</v>
      </c>
    </row>
    <row r="159" ht="23.2" customHeight="1" spans="1:11">
      <c r="A159" s="9" t="s">
        <v>372</v>
      </c>
      <c r="B159" s="9" t="s">
        <v>373</v>
      </c>
      <c r="C159" s="10">
        <v>2.3218500877834</v>
      </c>
      <c r="D159" s="10">
        <v>1.13248590619628</v>
      </c>
      <c r="E159" s="10">
        <f>(C159)/(E2+100)*100</f>
        <v>2.30754331920433</v>
      </c>
      <c r="F159" s="10">
        <f>(D159)/(F2+100)*100</f>
        <v>1.14308804784</v>
      </c>
      <c r="G159" s="9">
        <f>RANK(E159,E7:E399,0)</f>
        <v>246</v>
      </c>
      <c r="H159" s="9">
        <f>RANK(F159,F7:F399,0)</f>
        <v>215</v>
      </c>
      <c r="J159" s="12" t="s">
        <v>66</v>
      </c>
      <c r="K159" s="12" t="s">
        <v>67</v>
      </c>
    </row>
    <row r="160" ht="23.2" customHeight="1" spans="1:11">
      <c r="A160" s="9" t="s">
        <v>374</v>
      </c>
      <c r="B160" s="9" t="s">
        <v>375</v>
      </c>
      <c r="C160" s="10">
        <v>2.85079096216085</v>
      </c>
      <c r="D160" s="10">
        <v>-0.0680838557993668</v>
      </c>
      <c r="E160" s="10">
        <f>(C160)/(E2+100)*100</f>
        <v>2.8332249673632</v>
      </c>
      <c r="F160" s="10">
        <f>(D160)/(F2+100)*100</f>
        <v>-0.0687212453499879</v>
      </c>
      <c r="G160" s="9">
        <f>RANK(E160,E7:E399,0)</f>
        <v>238</v>
      </c>
      <c r="H160" s="9">
        <f>RANK(F160,F7:F399,0)</f>
        <v>272</v>
      </c>
      <c r="J160" s="12" t="s">
        <v>66</v>
      </c>
      <c r="K160" s="12" t="s">
        <v>67</v>
      </c>
    </row>
    <row r="161" ht="23.2" customHeight="1" spans="1:11">
      <c r="A161" s="9" t="s">
        <v>376</v>
      </c>
      <c r="B161" s="9" t="s">
        <v>377</v>
      </c>
      <c r="C161" s="10">
        <v>-3.93607919528617</v>
      </c>
      <c r="D161" s="10">
        <v>-0.580295950934972</v>
      </c>
      <c r="E161" s="10">
        <f>(C161)/(E2+100)*100</f>
        <v>-3.91182587486203</v>
      </c>
      <c r="F161" s="10">
        <f>(D161)/(F2+100)*100</f>
        <v>-0.585728583547374</v>
      </c>
      <c r="G161" s="9">
        <f>RANK(E161,E7:E399,0)</f>
        <v>318</v>
      </c>
      <c r="H161" s="9">
        <f>RANK(F161,F7:F399,0)</f>
        <v>299</v>
      </c>
      <c r="J161" s="12" t="s">
        <v>66</v>
      </c>
      <c r="K161" s="12" t="s">
        <v>67</v>
      </c>
    </row>
    <row r="162" ht="23.2" customHeight="1" spans="1:11">
      <c r="A162" s="9" t="s">
        <v>378</v>
      </c>
      <c r="B162" s="9" t="s">
        <v>379</v>
      </c>
      <c r="C162" s="10">
        <v>30.5203380876915</v>
      </c>
      <c r="D162" s="10">
        <v>6.55348864211251</v>
      </c>
      <c r="E162" s="10">
        <f>(C162)/(E2+100)*100</f>
        <v>30.3322779643127</v>
      </c>
      <c r="F162" s="10">
        <f>(D162)/(F2+100)*100</f>
        <v>6.61484129512479</v>
      </c>
      <c r="G162" s="9">
        <f>RANK(E162,E7:E399,0)</f>
        <v>54</v>
      </c>
      <c r="H162" s="9">
        <f>RANK(F162,F7:F399,0)</f>
        <v>10</v>
      </c>
      <c r="J162" s="12" t="s">
        <v>66</v>
      </c>
      <c r="K162" s="12" t="s">
        <v>67</v>
      </c>
    </row>
    <row r="163" ht="23.2" customHeight="1" spans="1:11">
      <c r="A163" s="9" t="s">
        <v>380</v>
      </c>
      <c r="B163" s="9" t="s">
        <v>381</v>
      </c>
      <c r="C163" s="10">
        <v>4.26553450218833</v>
      </c>
      <c r="D163" s="10">
        <v>3.15763817584036</v>
      </c>
      <c r="E163" s="10">
        <f>(C163)/(E2+100)*100</f>
        <v>4.23925114508878</v>
      </c>
      <c r="F163" s="10">
        <f>(D163)/(F2+100)*100</f>
        <v>3.18719945074603</v>
      </c>
      <c r="G163" s="9">
        <f>RANK(E163,E7:E399,0)</f>
        <v>225</v>
      </c>
      <c r="H163" s="9">
        <f>RANK(F163,F7:F399,0)</f>
        <v>132</v>
      </c>
      <c r="J163" s="12" t="s">
        <v>66</v>
      </c>
      <c r="K163" s="12" t="s">
        <v>67</v>
      </c>
    </row>
    <row r="164" ht="23.2" customHeight="1" spans="1:11">
      <c r="A164" s="9" t="s">
        <v>382</v>
      </c>
      <c r="B164" s="9" t="s">
        <v>383</v>
      </c>
      <c r="C164" s="10">
        <v>33.6380116828182</v>
      </c>
      <c r="D164" s="10">
        <v>2.73249992257744</v>
      </c>
      <c r="E164" s="10">
        <f>(C164)/(E2+100)*100</f>
        <v>33.4307410880721</v>
      </c>
      <c r="F164" s="10">
        <f>(D164)/(F2+100)*100</f>
        <v>2.75808112501193</v>
      </c>
      <c r="G164" s="9">
        <f>RANK(E164,E7:E399,0)</f>
        <v>44</v>
      </c>
      <c r="H164" s="9">
        <f>RANK(F164,F7:F399,0)</f>
        <v>143</v>
      </c>
      <c r="J164" s="12" t="s">
        <v>66</v>
      </c>
      <c r="K164" s="12" t="s">
        <v>67</v>
      </c>
    </row>
    <row r="165" ht="23.2" customHeight="1" spans="1:11">
      <c r="A165" s="9" t="s">
        <v>384</v>
      </c>
      <c r="B165" s="9" t="s">
        <v>385</v>
      </c>
      <c r="C165" s="10">
        <v>15.4912996681317</v>
      </c>
      <c r="D165" s="10">
        <v>-0.453557105352165</v>
      </c>
      <c r="E165" s="10">
        <f>(C165)/(E2+100)*100</f>
        <v>15.3958454264874</v>
      </c>
      <c r="F165" s="10">
        <f>(D165)/(F2+100)*100</f>
        <v>-0.457803230313321</v>
      </c>
      <c r="G165" s="9">
        <f>RANK(E165,E7:E399,0)</f>
        <v>113</v>
      </c>
      <c r="H165" s="9">
        <f>RANK(F165,F7:F399,0)</f>
        <v>290</v>
      </c>
      <c r="J165" s="12" t="s">
        <v>66</v>
      </c>
      <c r="K165" s="12" t="s">
        <v>67</v>
      </c>
    </row>
    <row r="166" ht="23.2" customHeight="1" spans="1:11">
      <c r="A166" s="9" t="s">
        <v>386</v>
      </c>
      <c r="B166" s="9" t="s">
        <v>387</v>
      </c>
      <c r="C166" s="10">
        <v>-0.792001980004946</v>
      </c>
      <c r="D166" s="10">
        <v>-0.598167922869405</v>
      </c>
      <c r="E166" s="10">
        <f>(C166)/(E2+100)*100</f>
        <v>-0.787121824691856</v>
      </c>
      <c r="F166" s="10">
        <f>(D166)/(F2+100)*100</f>
        <v>-0.603767869862379</v>
      </c>
      <c r="G166" s="9">
        <f>RANK(E166,E7:E399,0)</f>
        <v>285</v>
      </c>
      <c r="H166" s="9">
        <f>RANK(F166,F7:F399,0)</f>
        <v>300</v>
      </c>
      <c r="J166" s="12" t="s">
        <v>66</v>
      </c>
      <c r="K166" s="12" t="s">
        <v>67</v>
      </c>
    </row>
    <row r="167" ht="23.2" customHeight="1" spans="1:11">
      <c r="A167" s="9" t="s">
        <v>388</v>
      </c>
      <c r="B167" s="9" t="s">
        <v>389</v>
      </c>
      <c r="C167" s="10">
        <v>15.3152985882892</v>
      </c>
      <c r="D167" s="10">
        <v>1.32142060872355</v>
      </c>
      <c r="E167" s="10">
        <f>(C167)/(E2+100)*100</f>
        <v>15.220928829546</v>
      </c>
      <c r="F167" s="10">
        <f>(D167)/(F2+100)*100</f>
        <v>1.33379152511903</v>
      </c>
      <c r="G167" s="9">
        <f>RANK(E167,E7:E399,0)</f>
        <v>116</v>
      </c>
      <c r="H167" s="9">
        <f>RANK(F167,F7:F399,0)</f>
        <v>206</v>
      </c>
      <c r="J167" s="12" t="s">
        <v>66</v>
      </c>
      <c r="K167" s="12" t="s">
        <v>67</v>
      </c>
    </row>
    <row r="168" ht="23.2" customHeight="1" spans="1:11">
      <c r="A168" s="9" t="s">
        <v>390</v>
      </c>
      <c r="B168" s="9" t="s">
        <v>391</v>
      </c>
      <c r="C168" s="10">
        <v>3.50675361524065</v>
      </c>
      <c r="D168" s="10">
        <v>2.02049281458939</v>
      </c>
      <c r="E168" s="10">
        <f>(C168)/(E2+100)*100</f>
        <v>3.48514571182732</v>
      </c>
      <c r="F168" s="10">
        <f>(D168)/(F2+100)*100</f>
        <v>2.03940832682065</v>
      </c>
      <c r="G168" s="9">
        <f>RANK(E168,E7:E399,0)</f>
        <v>232</v>
      </c>
      <c r="H168" s="9">
        <f>RANK(F168,F7:F399,0)</f>
        <v>172</v>
      </c>
      <c r="J168" s="12" t="s">
        <v>66</v>
      </c>
      <c r="K168" s="12" t="s">
        <v>67</v>
      </c>
    </row>
    <row r="169" ht="23.2" customHeight="1" spans="1:11">
      <c r="A169" s="9" t="s">
        <v>392</v>
      </c>
      <c r="B169" s="9" t="s">
        <v>393</v>
      </c>
      <c r="C169" s="10">
        <v>96.9599682730032</v>
      </c>
      <c r="D169" s="10">
        <v>-8.8399118062885</v>
      </c>
      <c r="E169" s="10">
        <f>(C169)/(E2+100)*100</f>
        <v>96.3625206450042</v>
      </c>
      <c r="F169" s="10">
        <f>(D169)/(F2+100)*100</f>
        <v>-8.92266956651795</v>
      </c>
      <c r="G169" s="9">
        <f>RANK(E169,E7:E399,0)</f>
        <v>4</v>
      </c>
      <c r="H169" s="9">
        <f>RANK(F169,F7:F399,0)</f>
        <v>359</v>
      </c>
      <c r="J169" s="12" t="s">
        <v>66</v>
      </c>
      <c r="K169" s="12" t="s">
        <v>67</v>
      </c>
    </row>
    <row r="170" ht="23.2" customHeight="1" spans="1:11">
      <c r="A170" s="9" t="s">
        <v>394</v>
      </c>
      <c r="B170" s="9" t="s">
        <v>395</v>
      </c>
      <c r="C170" s="10">
        <v>-7.57429153088158</v>
      </c>
      <c r="D170" s="10">
        <v>0.481359925944629</v>
      </c>
      <c r="E170" s="10">
        <f>(C170)/(E2+100)*100</f>
        <v>-7.52762028511388</v>
      </c>
      <c r="F170" s="10">
        <f>(D170)/(F2+100)*100</f>
        <v>0.485866336213005</v>
      </c>
      <c r="G170" s="9">
        <f>RANK(E170,E7:E399,0)</f>
        <v>336</v>
      </c>
      <c r="H170" s="9">
        <f>RANK(F170,F7:F399,0)</f>
        <v>244</v>
      </c>
      <c r="J170" s="12" t="s">
        <v>66</v>
      </c>
      <c r="K170" s="12" t="s">
        <v>67</v>
      </c>
    </row>
    <row r="171" ht="23.2" customHeight="1" spans="1:11">
      <c r="A171" s="9" t="s">
        <v>396</v>
      </c>
      <c r="B171" s="9" t="s">
        <v>397</v>
      </c>
      <c r="C171" s="10">
        <v>4.51431349726696</v>
      </c>
      <c r="D171" s="10">
        <v>2.31789989903361</v>
      </c>
      <c r="E171" s="10">
        <f>(C171)/(E2+100)*100</f>
        <v>4.48649721453683</v>
      </c>
      <c r="F171" s="10">
        <f>(D171)/(F2+100)*100</f>
        <v>2.33959968612239</v>
      </c>
      <c r="G171" s="9">
        <f>RANK(E171,E7:E399,0)</f>
        <v>223</v>
      </c>
      <c r="H171" s="9">
        <f>RANK(F171,F7:F399,0)</f>
        <v>154</v>
      </c>
      <c r="J171" s="12" t="s">
        <v>66</v>
      </c>
      <c r="K171" s="12" t="s">
        <v>67</v>
      </c>
    </row>
    <row r="172" ht="23.2" customHeight="1" spans="1:11">
      <c r="A172" s="9" t="s">
        <v>398</v>
      </c>
      <c r="B172" s="9" t="s">
        <v>399</v>
      </c>
      <c r="C172" s="10">
        <v>42.7379952074192</v>
      </c>
      <c r="D172" s="10">
        <v>-2.2609585100262</v>
      </c>
      <c r="E172" s="10">
        <f>(C172)/(E2+100)*100</f>
        <v>42.47465236277</v>
      </c>
      <c r="F172" s="10">
        <f>(D172)/(F2+100)*100</f>
        <v>-2.2821252214552</v>
      </c>
      <c r="G172" s="9">
        <f>RANK(E172,E7:E399,0)</f>
        <v>26</v>
      </c>
      <c r="H172" s="9">
        <f>RANK(F172,F7:F399,0)</f>
        <v>337</v>
      </c>
      <c r="J172" s="12" t="s">
        <v>66</v>
      </c>
      <c r="K172" s="12" t="s">
        <v>67</v>
      </c>
    </row>
    <row r="173" ht="23.2" customHeight="1" spans="1:11">
      <c r="A173" s="9" t="s">
        <v>400</v>
      </c>
      <c r="B173" s="9" t="s">
        <v>401</v>
      </c>
      <c r="C173" s="10">
        <v>-0.626282851278407</v>
      </c>
      <c r="D173" s="10">
        <v>4.12513352078134</v>
      </c>
      <c r="E173" s="10">
        <f>(C173)/(E2+100)*100</f>
        <v>-0.622423823572259</v>
      </c>
      <c r="F173" s="10">
        <f>(D173)/(F2+100)*100</f>
        <v>4.16375232358257</v>
      </c>
      <c r="G173" s="9">
        <f>RANK(E173,E7:E399,0)</f>
        <v>281</v>
      </c>
      <c r="H173" s="9">
        <f>RANK(F173,F7:F399,0)</f>
        <v>80</v>
      </c>
      <c r="J173" s="12" t="s">
        <v>66</v>
      </c>
      <c r="K173" s="12" t="s">
        <v>67</v>
      </c>
    </row>
    <row r="174" ht="23.2" customHeight="1" spans="1:11">
      <c r="A174" s="9" t="s">
        <v>402</v>
      </c>
      <c r="B174" s="9" t="s">
        <v>403</v>
      </c>
      <c r="C174" s="10">
        <v>6.28779693993283</v>
      </c>
      <c r="D174" s="10">
        <v>0.0573943795709632</v>
      </c>
      <c r="E174" s="10">
        <f>(C174)/(E2+100)*100</f>
        <v>6.24905281249536</v>
      </c>
      <c r="F174" s="10">
        <f>(D174)/(F2+100)*100</f>
        <v>0.057931696051844</v>
      </c>
      <c r="G174" s="9">
        <f>RANK(E174,E7:E399,0)</f>
        <v>207</v>
      </c>
      <c r="H174" s="9">
        <f>RANK(F174,F7:F399,0)</f>
        <v>267</v>
      </c>
      <c r="J174" s="12" t="s">
        <v>66</v>
      </c>
      <c r="K174" s="12" t="s">
        <v>67</v>
      </c>
    </row>
    <row r="175" ht="23.2" customHeight="1" spans="1:11">
      <c r="A175" s="9" t="s">
        <v>404</v>
      </c>
      <c r="B175" s="9" t="s">
        <v>405</v>
      </c>
      <c r="C175" s="10">
        <v>5.18088591368751</v>
      </c>
      <c r="D175" s="10">
        <v>2.25919463830731</v>
      </c>
      <c r="E175" s="10">
        <f>(C175)/(E2+100)*100</f>
        <v>5.14896234713527</v>
      </c>
      <c r="F175" s="10">
        <f>(D175)/(F2+100)*100</f>
        <v>2.2803448366674</v>
      </c>
      <c r="G175" s="9">
        <f>RANK(E175,E7:E399,0)</f>
        <v>216</v>
      </c>
      <c r="H175" s="9">
        <f>RANK(F175,F7:F399,0)</f>
        <v>155</v>
      </c>
      <c r="J175" s="12" t="s">
        <v>66</v>
      </c>
      <c r="K175" s="12" t="s">
        <v>67</v>
      </c>
    </row>
    <row r="176" ht="23.2" customHeight="1" spans="1:11">
      <c r="A176" s="9" t="s">
        <v>406</v>
      </c>
      <c r="B176" s="9" t="s">
        <v>407</v>
      </c>
      <c r="C176" s="10">
        <v>4.50111363125525</v>
      </c>
      <c r="D176" s="10">
        <v>5.54406732789329</v>
      </c>
      <c r="E176" s="10">
        <f>(C176)/(E2+100)*100</f>
        <v>4.47337868341806</v>
      </c>
      <c r="F176" s="10">
        <f>(D176)/(F2+100)*100</f>
        <v>5.59596994917186</v>
      </c>
      <c r="G176" s="9">
        <f>RANK(E176,E7:E399,0)</f>
        <v>224</v>
      </c>
      <c r="H176" s="9">
        <f>RANK(F176,F7:F399,0)</f>
        <v>25</v>
      </c>
      <c r="J176" s="12" t="s">
        <v>66</v>
      </c>
      <c r="K176" s="12" t="s">
        <v>67</v>
      </c>
    </row>
    <row r="177" ht="23.2" customHeight="1" spans="1:11">
      <c r="A177" s="9" t="s">
        <v>408</v>
      </c>
      <c r="B177" s="9" t="s">
        <v>409</v>
      </c>
      <c r="C177" s="10">
        <v>30.6863729238305</v>
      </c>
      <c r="D177" s="10">
        <v>2.16102803270204</v>
      </c>
      <c r="E177" s="10">
        <f>(C177)/(E2+100)*100</f>
        <v>30.4972897275198</v>
      </c>
      <c r="F177" s="10">
        <f>(D177)/(F2+100)*100</f>
        <v>2.18125921189235</v>
      </c>
      <c r="G177" s="9">
        <f>RANK(E177,E7:E399,0)</f>
        <v>52</v>
      </c>
      <c r="H177" s="9">
        <f>RANK(F177,F7:F399,0)</f>
        <v>162</v>
      </c>
      <c r="J177" s="12" t="s">
        <v>66</v>
      </c>
      <c r="K177" s="12" t="s">
        <v>67</v>
      </c>
    </row>
    <row r="178" ht="23.2" customHeight="1" spans="1:11">
      <c r="A178" s="9" t="s">
        <v>410</v>
      </c>
      <c r="B178" s="9" t="s">
        <v>411</v>
      </c>
      <c r="C178" s="10">
        <v>11.5758809569335</v>
      </c>
      <c r="D178" s="10">
        <v>0.316012478700759</v>
      </c>
      <c r="E178" s="10">
        <f>(C178)/(E2+100)*100</f>
        <v>11.5045527300074</v>
      </c>
      <c r="F178" s="10">
        <f>(D178)/(F2+100)*100</f>
        <v>0.318970934114672</v>
      </c>
      <c r="G178" s="9">
        <f>RANK(E178,E7:E399,0)</f>
        <v>148</v>
      </c>
      <c r="H178" s="9">
        <f>RANK(F178,F7:F399,0)</f>
        <v>250</v>
      </c>
      <c r="J178" s="12" t="s">
        <v>66</v>
      </c>
      <c r="K178" s="12" t="s">
        <v>67</v>
      </c>
    </row>
    <row r="179" ht="23.2" customHeight="1" spans="1:11">
      <c r="A179" s="9" t="s">
        <v>412</v>
      </c>
      <c r="B179" s="9" t="s">
        <v>413</v>
      </c>
      <c r="C179" s="10">
        <v>50.5396417714044</v>
      </c>
      <c r="D179" s="10">
        <v>2.16621744486946</v>
      </c>
      <c r="E179" s="10">
        <f>(C179)/(E2+100)*100</f>
        <v>50.2282267654585</v>
      </c>
      <c r="F179" s="10">
        <f>(D179)/(F2+100)*100</f>
        <v>2.18649720645937</v>
      </c>
      <c r="G179" s="9">
        <f>RANK(E179,E7:E399,0)</f>
        <v>15</v>
      </c>
      <c r="H179" s="9">
        <f>RANK(F179,F7:F399,0)</f>
        <v>161</v>
      </c>
      <c r="J179" s="12" t="s">
        <v>66</v>
      </c>
      <c r="K179" s="12" t="s">
        <v>67</v>
      </c>
    </row>
    <row r="180" ht="23.2" customHeight="1" spans="1:11">
      <c r="A180" s="9" t="s">
        <v>414</v>
      </c>
      <c r="B180" s="9" t="s">
        <v>415</v>
      </c>
      <c r="C180" s="10">
        <v>12.7334737686829</v>
      </c>
      <c r="D180" s="10">
        <v>3.52819794756527</v>
      </c>
      <c r="E180" s="10">
        <f>(C180)/(E2+100)*100</f>
        <v>12.6550126900049</v>
      </c>
      <c r="F180" s="10">
        <f>(D180)/(F2+100)*100</f>
        <v>3.56122834042269</v>
      </c>
      <c r="G180" s="9">
        <f>RANK(E180,E7:E399,0)</f>
        <v>137</v>
      </c>
      <c r="H180" s="9">
        <f>RANK(F180,F7:F399,0)</f>
        <v>113</v>
      </c>
      <c r="J180" s="12" t="s">
        <v>66</v>
      </c>
      <c r="K180" s="12" t="s">
        <v>67</v>
      </c>
    </row>
    <row r="181" ht="23.2" customHeight="1" spans="1:11">
      <c r="A181" s="9" t="s">
        <v>416</v>
      </c>
      <c r="B181" s="9" t="s">
        <v>417</v>
      </c>
      <c r="C181" s="10">
        <v>12.8790139887171</v>
      </c>
      <c r="D181" s="10">
        <v>0.85377795652859</v>
      </c>
      <c r="E181" s="10">
        <f>(C181)/(E2+100)*100</f>
        <v>12.7996561207683</v>
      </c>
      <c r="F181" s="10">
        <f>(D181)/(F2+100)*100</f>
        <v>0.861770881454077</v>
      </c>
      <c r="G181" s="9">
        <f>RANK(E181,E7:E399,0)</f>
        <v>135</v>
      </c>
      <c r="H181" s="9">
        <f>RANK(F181,F7:F399,0)</f>
        <v>226</v>
      </c>
      <c r="J181" s="12" t="s">
        <v>66</v>
      </c>
      <c r="K181" s="12" t="s">
        <v>67</v>
      </c>
    </row>
    <row r="182" ht="23.2" customHeight="1" spans="1:11">
      <c r="A182" s="9" t="s">
        <v>418</v>
      </c>
      <c r="B182" s="9" t="s">
        <v>419</v>
      </c>
      <c r="C182" s="10">
        <v>-12.3022464573334</v>
      </c>
      <c r="D182" s="10">
        <v>2.59958989112905</v>
      </c>
      <c r="E182" s="10">
        <f>(C182)/(E2+100)*100</f>
        <v>-12.2264425137481</v>
      </c>
      <c r="F182" s="10">
        <f>(D182)/(F2+100)*100</f>
        <v>2.62392681231326</v>
      </c>
      <c r="G182" s="9">
        <f>RANK(E182,E7:E399,0)</f>
        <v>351</v>
      </c>
      <c r="H182" s="9">
        <f>RANK(F182,F7:F399,0)</f>
        <v>147</v>
      </c>
      <c r="J182" s="12" t="s">
        <v>66</v>
      </c>
      <c r="K182" s="12" t="s">
        <v>67</v>
      </c>
    </row>
    <row r="183" ht="23.2" customHeight="1" spans="1:11">
      <c r="A183" s="9" t="s">
        <v>420</v>
      </c>
      <c r="B183" s="9" t="s">
        <v>421</v>
      </c>
      <c r="C183" s="10">
        <v>9.01069795578032</v>
      </c>
      <c r="D183" s="10">
        <v>0.231503520156334</v>
      </c>
      <c r="E183" s="10">
        <f>(C183)/(E2+100)*100</f>
        <v>8.95517586541475</v>
      </c>
      <c r="F183" s="10">
        <f>(D183)/(F2+100)*100</f>
        <v>0.23367081698386</v>
      </c>
      <c r="G183" s="9">
        <f>RANK(E183,E7:E399,0)</f>
        <v>175</v>
      </c>
      <c r="H183" s="9">
        <f>RANK(F183,F7:F399,0)</f>
        <v>255</v>
      </c>
      <c r="J183" s="12" t="s">
        <v>66</v>
      </c>
      <c r="K183" s="12" t="s">
        <v>67</v>
      </c>
    </row>
    <row r="184" ht="23.2" customHeight="1" spans="1:11">
      <c r="A184" s="9" t="s">
        <v>422</v>
      </c>
      <c r="B184" s="9" t="s">
        <v>423</v>
      </c>
      <c r="C184" s="10">
        <v>3.74327087593373</v>
      </c>
      <c r="D184" s="10">
        <v>2.65515959862906</v>
      </c>
      <c r="E184" s="10">
        <f>(C184)/(E2+100)*100</f>
        <v>3.72020560120625</v>
      </c>
      <c r="F184" s="10">
        <f>(D184)/(F2+100)*100</f>
        <v>2.68001675402262</v>
      </c>
      <c r="G184" s="9">
        <f>RANK(E184,E7:E399,0)</f>
        <v>228</v>
      </c>
      <c r="H184" s="9">
        <f>RANK(F184,F7:F399,0)</f>
        <v>145</v>
      </c>
      <c r="J184" s="12" t="s">
        <v>66</v>
      </c>
      <c r="K184" s="12" t="s">
        <v>67</v>
      </c>
    </row>
    <row r="185" ht="23.2" customHeight="1" spans="1:11">
      <c r="A185" s="9" t="s">
        <v>424</v>
      </c>
      <c r="B185" s="9" t="s">
        <v>425</v>
      </c>
      <c r="C185" s="10">
        <v>-0.955105284068334</v>
      </c>
      <c r="D185" s="10">
        <v>-2.04941220846168</v>
      </c>
      <c r="E185" s="10">
        <f>(C185)/(E2+100)*100</f>
        <v>-0.949220119328497</v>
      </c>
      <c r="F185" s="10">
        <f>(D185)/(F2+100)*100</f>
        <v>-2.06859845917048</v>
      </c>
      <c r="G185" s="9">
        <f>RANK(E185,E7:E399,0)</f>
        <v>289</v>
      </c>
      <c r="H185" s="9">
        <f>RANK(F185,F7:F399,0)</f>
        <v>331</v>
      </c>
      <c r="J185" s="12" t="s">
        <v>66</v>
      </c>
      <c r="K185" s="12" t="s">
        <v>67</v>
      </c>
    </row>
    <row r="186" ht="23.2" customHeight="1" spans="1:11">
      <c r="A186" s="9" t="s">
        <v>426</v>
      </c>
      <c r="B186" s="9" t="s">
        <v>427</v>
      </c>
      <c r="C186" s="10">
        <v>15.0892673389586</v>
      </c>
      <c r="D186" s="10">
        <v>3.85050634013289</v>
      </c>
      <c r="E186" s="10">
        <f>(C186)/(E2+100)*100</f>
        <v>14.9962903388577</v>
      </c>
      <c r="F186" s="10">
        <f>(D186)/(F2+100)*100</f>
        <v>3.88655412968573</v>
      </c>
      <c r="G186" s="9">
        <f>RANK(E186,E7:E399,0)</f>
        <v>118</v>
      </c>
      <c r="H186" s="9">
        <f>RANK(F186,F7:F399,0)</f>
        <v>95</v>
      </c>
      <c r="J186" s="12" t="s">
        <v>66</v>
      </c>
      <c r="K186" s="12" t="s">
        <v>67</v>
      </c>
    </row>
    <row r="187" ht="23.2" customHeight="1" spans="1:11">
      <c r="A187" s="9" t="s">
        <v>428</v>
      </c>
      <c r="B187" s="9" t="s">
        <v>429</v>
      </c>
      <c r="C187" s="10">
        <v>10.8748181995167</v>
      </c>
      <c r="D187" s="10">
        <v>-0.467760506620617</v>
      </c>
      <c r="E187" s="10">
        <f>(C187)/(E2+100)*100</f>
        <v>10.8078097788876</v>
      </c>
      <c r="F187" s="10">
        <f>(D187)/(F2+100)*100</f>
        <v>-0.472139601423823</v>
      </c>
      <c r="G187" s="9">
        <f>RANK(E187,E7:E399,0)</f>
        <v>155</v>
      </c>
      <c r="H187" s="9">
        <f>RANK(F187,F7:F399,0)</f>
        <v>294</v>
      </c>
      <c r="J187" s="12" t="s">
        <v>66</v>
      </c>
      <c r="K187" s="12" t="s">
        <v>67</v>
      </c>
    </row>
    <row r="188" ht="23.2" customHeight="1" spans="1:11">
      <c r="A188" s="9" t="s">
        <v>430</v>
      </c>
      <c r="B188" s="9" t="s">
        <v>431</v>
      </c>
      <c r="C188" s="10">
        <v>13.6231456196029</v>
      </c>
      <c r="D188" s="10">
        <v>2.23396908038039</v>
      </c>
      <c r="E188" s="10">
        <f>(C188)/(E2+100)*100</f>
        <v>13.5392025637079</v>
      </c>
      <c r="F188" s="10">
        <f>(D188)/(F2+100)*100</f>
        <v>2.25488312133074</v>
      </c>
      <c r="G188" s="9">
        <f>RANK(E188,E7:E399,0)</f>
        <v>131</v>
      </c>
      <c r="H188" s="9">
        <f>RANK(F188,F7:F399,0)</f>
        <v>159</v>
      </c>
      <c r="J188" s="12" t="s">
        <v>66</v>
      </c>
      <c r="K188" s="12" t="s">
        <v>67</v>
      </c>
    </row>
    <row r="189" ht="23.2" customHeight="1" spans="1:11">
      <c r="A189" s="9" t="s">
        <v>432</v>
      </c>
      <c r="B189" s="9" t="s">
        <v>433</v>
      </c>
      <c r="C189" s="10">
        <v>10.7712716032388</v>
      </c>
      <c r="D189" s="10">
        <v>4.88062088986314</v>
      </c>
      <c r="E189" s="10">
        <f>(C189)/(E2+100)*100</f>
        <v>10.7049012157014</v>
      </c>
      <c r="F189" s="10">
        <f>(D189)/(F2+100)*100</f>
        <v>4.92631243772302</v>
      </c>
      <c r="G189" s="9">
        <f>RANK(E189,E7:E399,0)</f>
        <v>157</v>
      </c>
      <c r="H189" s="9">
        <f>RANK(F189,F7:F399,0)</f>
        <v>41</v>
      </c>
      <c r="J189" s="12" t="s">
        <v>66</v>
      </c>
      <c r="K189" s="12" t="s">
        <v>67</v>
      </c>
    </row>
    <row r="190" ht="23.2" customHeight="1" spans="1:11">
      <c r="A190" s="9" t="s">
        <v>434</v>
      </c>
      <c r="B190" s="9" t="s">
        <v>435</v>
      </c>
      <c r="C190" s="10">
        <v>10.4703782784665</v>
      </c>
      <c r="D190" s="10">
        <v>4.56862745098039</v>
      </c>
      <c r="E190" s="10">
        <f>(C190)/(E2+100)*100</f>
        <v>10.4058619344727</v>
      </c>
      <c r="F190" s="10">
        <f>(D190)/(F2+100)*100</f>
        <v>4.61139816899784</v>
      </c>
      <c r="G190" s="9">
        <f>RANK(E190,E7:E399,0)</f>
        <v>158</v>
      </c>
      <c r="H190" s="9">
        <f>RANK(F190,F7:F399,0)</f>
        <v>56</v>
      </c>
      <c r="J190" s="12" t="s">
        <v>66</v>
      </c>
      <c r="K190" s="12" t="s">
        <v>67</v>
      </c>
    </row>
    <row r="191" ht="23.2" customHeight="1" spans="1:11">
      <c r="A191" s="9" t="s">
        <v>436</v>
      </c>
      <c r="B191" s="9" t="s">
        <v>437</v>
      </c>
      <c r="C191" s="10">
        <v>-1.62112750489195</v>
      </c>
      <c r="D191" s="10">
        <v>0.607636353013346</v>
      </c>
      <c r="E191" s="10">
        <f>(C191)/(E2+100)*100</f>
        <v>-1.61113844652351</v>
      </c>
      <c r="F191" s="10">
        <f>(D191)/(F2+100)*100</f>
        <v>0.613324941848995</v>
      </c>
      <c r="G191" s="9">
        <f>RANK(E191,E7:E399,0)</f>
        <v>296</v>
      </c>
      <c r="H191" s="9">
        <f>RANK(F191,F7:F399,0)</f>
        <v>237</v>
      </c>
      <c r="J191" s="12" t="s">
        <v>66</v>
      </c>
      <c r="K191" s="12" t="s">
        <v>67</v>
      </c>
    </row>
    <row r="192" ht="23.2" customHeight="1" spans="1:11">
      <c r="A192" s="9" t="s">
        <v>438</v>
      </c>
      <c r="B192" s="9" t="s">
        <v>439</v>
      </c>
      <c r="C192" s="10">
        <v>4.54151343917243</v>
      </c>
      <c r="D192" s="10">
        <v>-0.613008669287984</v>
      </c>
      <c r="E192" s="10">
        <f>(C192)/(E2+100)*100</f>
        <v>4.51352955592569</v>
      </c>
      <c r="F192" s="10">
        <f>(D192)/(F2+100)*100</f>
        <v>-0.61874755284058</v>
      </c>
      <c r="G192" s="9">
        <f>RANK(E192,E7:E399,0)</f>
        <v>222</v>
      </c>
      <c r="H192" s="9">
        <f>RANK(F192,F7:F399,0)</f>
        <v>302</v>
      </c>
      <c r="J192" s="12" t="s">
        <v>66</v>
      </c>
      <c r="K192" s="12" t="s">
        <v>67</v>
      </c>
    </row>
    <row r="193" ht="23.2" customHeight="1" spans="1:11">
      <c r="A193" s="9" t="s">
        <v>440</v>
      </c>
      <c r="B193" s="9" t="s">
        <v>441</v>
      </c>
      <c r="C193" s="10">
        <v>2.39687121705932</v>
      </c>
      <c r="D193" s="10">
        <v>1.16190283438056</v>
      </c>
      <c r="E193" s="10">
        <f>(C193)/(E2+100)*100</f>
        <v>2.38210218352148</v>
      </c>
      <c r="F193" s="10">
        <f>(D193)/(F2+100)*100</f>
        <v>1.17278037233396</v>
      </c>
      <c r="G193" s="9">
        <f>RANK(E193,E7:E399,0)</f>
        <v>245</v>
      </c>
      <c r="H193" s="9">
        <f>RANK(F193,F7:F399,0)</f>
        <v>212</v>
      </c>
      <c r="J193" s="12" t="s">
        <v>66</v>
      </c>
      <c r="K193" s="12" t="s">
        <v>67</v>
      </c>
    </row>
    <row r="194" ht="23.2" customHeight="1" spans="1:11">
      <c r="A194" s="9" t="s">
        <v>442</v>
      </c>
      <c r="B194" s="9" t="s">
        <v>443</v>
      </c>
      <c r="C194" s="10">
        <v>2.8785468725948</v>
      </c>
      <c r="D194" s="10">
        <v>-0.645843312796282</v>
      </c>
      <c r="E194" s="10">
        <f>(C194)/(E2+100)*100</f>
        <v>2.86080985151541</v>
      </c>
      <c r="F194" s="10">
        <f>(D194)/(F2+100)*100</f>
        <v>-0.651889588731769</v>
      </c>
      <c r="G194" s="9">
        <f>RANK(E194,E7:E399,0)</f>
        <v>237</v>
      </c>
      <c r="H194" s="9">
        <f>RANK(F194,F7:F399,0)</f>
        <v>304</v>
      </c>
      <c r="J194" s="12" t="s">
        <v>66</v>
      </c>
      <c r="K194" s="12" t="s">
        <v>67</v>
      </c>
    </row>
    <row r="195" ht="23.2" customHeight="1" spans="1:11">
      <c r="A195" s="9" t="s">
        <v>444</v>
      </c>
      <c r="B195" s="9" t="s">
        <v>445</v>
      </c>
      <c r="C195" s="10">
        <v>19.666318762279</v>
      </c>
      <c r="D195" s="10">
        <v>6.55468846096023</v>
      </c>
      <c r="E195" s="10">
        <f>(C195)/(E2+100)*100</f>
        <v>19.5451389010922</v>
      </c>
      <c r="F195" s="10">
        <f>(D195)/(F2+100)*100</f>
        <v>6.61605234647378</v>
      </c>
      <c r="G195" s="9">
        <f>RANK(E195,E7:E399,0)</f>
        <v>90</v>
      </c>
      <c r="H195" s="9">
        <f>RANK(F195,F7:F399,0)</f>
        <v>9</v>
      </c>
      <c r="J195" s="12" t="s">
        <v>66</v>
      </c>
      <c r="K195" s="12" t="s">
        <v>67</v>
      </c>
    </row>
    <row r="196" ht="23.2" customHeight="1" spans="1:11">
      <c r="A196" s="9" t="s">
        <v>446</v>
      </c>
      <c r="B196" s="9" t="s">
        <v>447</v>
      </c>
      <c r="C196" s="10">
        <v>44.4330618160012</v>
      </c>
      <c r="D196" s="10">
        <v>3.52392664406133</v>
      </c>
      <c r="E196" s="10">
        <f>(C196)/(E2+100)*100</f>
        <v>44.1592743152467</v>
      </c>
      <c r="F196" s="10">
        <f>(D196)/(F2+100)*100</f>
        <v>3.55691704969727</v>
      </c>
      <c r="G196" s="9">
        <f>RANK(E196,E7:E399,0)</f>
        <v>23</v>
      </c>
      <c r="H196" s="9">
        <f>RANK(F196,F7:F399,0)</f>
        <v>114</v>
      </c>
      <c r="J196" s="12" t="s">
        <v>66</v>
      </c>
      <c r="K196" s="12" t="s">
        <v>67</v>
      </c>
    </row>
    <row r="197" ht="23.2" customHeight="1" spans="1:11">
      <c r="A197" s="9" t="s">
        <v>448</v>
      </c>
      <c r="B197" s="9" t="s">
        <v>449</v>
      </c>
      <c r="C197" s="10">
        <v>-1.0129188173166</v>
      </c>
      <c r="D197" s="10">
        <v>0.250796960219971</v>
      </c>
      <c r="E197" s="10">
        <f>(C197)/(E2+100)*100</f>
        <v>-1.00667741732916</v>
      </c>
      <c r="F197" s="10">
        <f>(D197)/(F2+100)*100</f>
        <v>0.253144878972441</v>
      </c>
      <c r="G197" s="9">
        <f>RANK(E197,E7:E399,0)</f>
        <v>290</v>
      </c>
      <c r="H197" s="9">
        <f>RANK(F197,F7:F399,0)</f>
        <v>254</v>
      </c>
      <c r="J197" s="12" t="s">
        <v>66</v>
      </c>
      <c r="K197" s="12" t="s">
        <v>67</v>
      </c>
    </row>
    <row r="198" ht="23.2" customHeight="1" spans="1:11">
      <c r="A198" s="9" t="s">
        <v>450</v>
      </c>
      <c r="B198" s="9" t="s">
        <v>451</v>
      </c>
      <c r="C198" s="10">
        <v>11.8614354975667</v>
      </c>
      <c r="D198" s="10">
        <v>3.79287850419785</v>
      </c>
      <c r="E198" s="10">
        <f>(C198)/(E2+100)*100</f>
        <v>11.788347741569</v>
      </c>
      <c r="F198" s="10">
        <f>(D198)/(F2+100)*100</f>
        <v>3.82838679169079</v>
      </c>
      <c r="G198" s="9">
        <f>RANK(E198,E7:E399,0)</f>
        <v>146</v>
      </c>
      <c r="H198" s="9">
        <f>RANK(F198,F7:F399,0)</f>
        <v>97</v>
      </c>
      <c r="J198" s="12" t="s">
        <v>66</v>
      </c>
      <c r="K198" s="12" t="s">
        <v>67</v>
      </c>
    </row>
    <row r="199" ht="23.2" customHeight="1" spans="1:11">
      <c r="A199" s="9" t="s">
        <v>452</v>
      </c>
      <c r="B199" s="9" t="s">
        <v>453</v>
      </c>
      <c r="C199" s="10">
        <v>-0.142179132165653</v>
      </c>
      <c r="D199" s="10">
        <v>0.858201810771642</v>
      </c>
      <c r="E199" s="10">
        <f>(C199)/(E2+100)*100</f>
        <v>-0.141303053235592</v>
      </c>
      <c r="F199" s="10">
        <f>(D199)/(F2+100)*100</f>
        <v>0.866236151072842</v>
      </c>
      <c r="G199" s="9">
        <f>RANK(E199,E7:E399,0)</f>
        <v>274</v>
      </c>
      <c r="H199" s="9">
        <f>RANK(F199,F7:F399,0)</f>
        <v>225</v>
      </c>
      <c r="J199" s="12" t="s">
        <v>66</v>
      </c>
      <c r="K199" s="12" t="s">
        <v>67</v>
      </c>
    </row>
    <row r="200" ht="23.2" customHeight="1" spans="1:11">
      <c r="A200" s="9" t="s">
        <v>454</v>
      </c>
      <c r="B200" s="9" t="s">
        <v>455</v>
      </c>
      <c r="C200" s="10">
        <v>5.49907900632249</v>
      </c>
      <c r="D200" s="10">
        <v>3.73902231273068</v>
      </c>
      <c r="E200" s="10">
        <f>(C200)/(E2+100)*100</f>
        <v>5.46519479857135</v>
      </c>
      <c r="F200" s="10">
        <f>(D200)/(F2+100)*100</f>
        <v>3.77402640766175</v>
      </c>
      <c r="G200" s="9">
        <f>RANK(E200,E7:E399,0)</f>
        <v>212</v>
      </c>
      <c r="H200" s="9">
        <f>RANK(F200,F7:F399,0)</f>
        <v>103</v>
      </c>
      <c r="J200" s="12" t="s">
        <v>66</v>
      </c>
      <c r="K200" s="12" t="s">
        <v>67</v>
      </c>
    </row>
    <row r="201" ht="23.2" customHeight="1" spans="1:11">
      <c r="A201" s="9" t="s">
        <v>456</v>
      </c>
      <c r="B201" s="9" t="s">
        <v>457</v>
      </c>
      <c r="C201" s="10">
        <v>2.47816179263198</v>
      </c>
      <c r="D201" s="10">
        <v>7.79824658750416</v>
      </c>
      <c r="E201" s="10">
        <f>(C201)/(E2+100)*100</f>
        <v>2.46289186308088</v>
      </c>
      <c r="F201" s="10">
        <f>(D201)/(F2+100)*100</f>
        <v>7.87125245401515</v>
      </c>
      <c r="G201" s="9">
        <f>RANK(E201,E7:E399,0)</f>
        <v>243</v>
      </c>
      <c r="H201" s="9">
        <f>RANK(F201,F7:F399,0)</f>
        <v>4</v>
      </c>
      <c r="J201" s="12" t="s">
        <v>66</v>
      </c>
      <c r="K201" s="12" t="s">
        <v>67</v>
      </c>
    </row>
    <row r="202" ht="23.2" customHeight="1" spans="1:11">
      <c r="A202" s="9" t="s">
        <v>458</v>
      </c>
      <c r="B202" s="9" t="s">
        <v>459</v>
      </c>
      <c r="C202" s="10">
        <v>16.4381767816671</v>
      </c>
      <c r="D202" s="10">
        <v>4.63362751753791</v>
      </c>
      <c r="E202" s="10">
        <f>(C202)/(E2+100)*100</f>
        <v>16.3368880755984</v>
      </c>
      <c r="F202" s="10">
        <f>(D202)/(F2+100)*100</f>
        <v>4.67700675519232</v>
      </c>
      <c r="G202" s="9">
        <f>RANK(E202,E7:E399,0)</f>
        <v>104</v>
      </c>
      <c r="H202" s="9">
        <f>RANK(F202,F7:F399,0)</f>
        <v>54</v>
      </c>
      <c r="J202" s="12" t="s">
        <v>66</v>
      </c>
      <c r="K202" s="12" t="s">
        <v>67</v>
      </c>
    </row>
    <row r="203" ht="23.2" customHeight="1" spans="1:11">
      <c r="A203" s="9" t="s">
        <v>460</v>
      </c>
      <c r="B203" s="9" t="s">
        <v>461</v>
      </c>
      <c r="C203" s="10">
        <v>7.04206008583691</v>
      </c>
      <c r="D203" s="10">
        <v>0.131684599325508</v>
      </c>
      <c r="E203" s="10">
        <f>(C203)/(E2+100)*100</f>
        <v>6.99866834211579</v>
      </c>
      <c r="F203" s="10">
        <f>(D203)/(F2+100)*100</f>
        <v>0.132917408287373</v>
      </c>
      <c r="G203" s="9">
        <f>RANK(E203,E7:E399,0)</f>
        <v>194</v>
      </c>
      <c r="H203" s="9">
        <f>RANK(F203,F7:F399,0)</f>
        <v>263</v>
      </c>
      <c r="J203" s="12" t="s">
        <v>66</v>
      </c>
      <c r="K203" s="12" t="s">
        <v>67</v>
      </c>
    </row>
    <row r="204" ht="23.2" customHeight="1" spans="1:11">
      <c r="A204" s="9" t="s">
        <v>462</v>
      </c>
      <c r="B204" s="9" t="s">
        <v>463</v>
      </c>
      <c r="C204" s="10">
        <v>7.17083236823818</v>
      </c>
      <c r="D204" s="10">
        <v>1.71061440233411</v>
      </c>
      <c r="E204" s="10">
        <f>(C204)/(E2+100)*100</f>
        <v>7.12664715587178</v>
      </c>
      <c r="F204" s="10">
        <f>(D204)/(F2+100)*100</f>
        <v>1.72662888524476</v>
      </c>
      <c r="G204" s="9">
        <f>RANK(E204,E7:E399,0)</f>
        <v>192</v>
      </c>
      <c r="H204" s="9">
        <f>RANK(F204,F7:F399,0)</f>
        <v>191</v>
      </c>
      <c r="J204" s="12" t="s">
        <v>66</v>
      </c>
      <c r="K204" s="12" t="s">
        <v>67</v>
      </c>
    </row>
    <row r="205" ht="23.2" customHeight="1" spans="1:11">
      <c r="A205" s="9" t="s">
        <v>464</v>
      </c>
      <c r="B205" s="9" t="s">
        <v>465</v>
      </c>
      <c r="C205" s="10">
        <v>52.1127694126225</v>
      </c>
      <c r="D205" s="10">
        <v>-7.22053769961592</v>
      </c>
      <c r="E205" s="10">
        <f>(C205)/(E2+100)*100</f>
        <v>51.7916611137174</v>
      </c>
      <c r="F205" s="10">
        <f>(D205)/(F2+100)*100</f>
        <v>-7.28813515316149</v>
      </c>
      <c r="G205" s="9">
        <f>RANK(E205,E7:E399,0)</f>
        <v>14</v>
      </c>
      <c r="H205" s="9">
        <f>RANK(F205,F7:F399,0)</f>
        <v>356</v>
      </c>
      <c r="J205" s="12" t="s">
        <v>66</v>
      </c>
      <c r="K205" s="12" t="s">
        <v>67</v>
      </c>
    </row>
    <row r="206" ht="23.2" customHeight="1" spans="1:11">
      <c r="A206" s="9" t="s">
        <v>466</v>
      </c>
      <c r="B206" s="9" t="s">
        <v>467</v>
      </c>
      <c r="C206" s="10">
        <v>-2.86274722493402</v>
      </c>
      <c r="D206" s="10">
        <v>2.07840566906993</v>
      </c>
      <c r="E206" s="10">
        <f>(C206)/(E2+100)*100</f>
        <v>-2.84510755807396</v>
      </c>
      <c r="F206" s="10">
        <f>(D206)/(F2+100)*100</f>
        <v>2.09786335165655</v>
      </c>
      <c r="G206" s="9">
        <f>RANK(E206,E7:E399,0)</f>
        <v>309</v>
      </c>
      <c r="H206" s="9">
        <f>RANK(F206,F7:F399,0)</f>
        <v>168</v>
      </c>
      <c r="J206" s="12" t="s">
        <v>66</v>
      </c>
      <c r="K206" s="12" t="s">
        <v>67</v>
      </c>
    </row>
    <row r="207" ht="23.2" customHeight="1" spans="1:11">
      <c r="A207" s="9" t="s">
        <v>468</v>
      </c>
      <c r="B207" s="9" t="s">
        <v>469</v>
      </c>
      <c r="C207" s="10">
        <v>12.7547123321424</v>
      </c>
      <c r="D207" s="10">
        <v>1.53991235369168</v>
      </c>
      <c r="E207" s="10">
        <f>(C207)/(E2+100)*100</f>
        <v>12.6761203857508</v>
      </c>
      <c r="F207" s="10">
        <f>(D207)/(F2+100)*100</f>
        <v>1.5543287528746</v>
      </c>
      <c r="G207" s="9">
        <f>RANK(E207,E7:E399,0)</f>
        <v>136</v>
      </c>
      <c r="H207" s="9">
        <f>RANK(F207,F7:F399,0)</f>
        <v>199</v>
      </c>
      <c r="J207" s="12" t="s">
        <v>66</v>
      </c>
      <c r="K207" s="12" t="s">
        <v>67</v>
      </c>
    </row>
    <row r="208" ht="23.2" customHeight="1" spans="1:11">
      <c r="A208" s="9" t="s">
        <v>470</v>
      </c>
      <c r="B208" s="9" t="s">
        <v>471</v>
      </c>
      <c r="C208" s="10">
        <v>5.33375198254555</v>
      </c>
      <c r="D208" s="10">
        <v>3.78626220639214</v>
      </c>
      <c r="E208" s="10">
        <f>(C208)/(E2+100)*100</f>
        <v>5.3008864863303</v>
      </c>
      <c r="F208" s="10">
        <f>(D208)/(F2+100)*100</f>
        <v>3.82170855322329</v>
      </c>
      <c r="G208" s="9">
        <f>RANK(E208,E7:E399,0)</f>
        <v>214</v>
      </c>
      <c r="H208" s="9">
        <f>RANK(F208,F7:F399,0)</f>
        <v>101</v>
      </c>
      <c r="J208" s="12" t="s">
        <v>66</v>
      </c>
      <c r="K208" s="12" t="s">
        <v>67</v>
      </c>
    </row>
    <row r="209" ht="23.2" customHeight="1" spans="1:11">
      <c r="A209" s="9" t="s">
        <v>472</v>
      </c>
      <c r="B209" s="9" t="s">
        <v>473</v>
      </c>
      <c r="C209" s="10">
        <v>19.0193384449467</v>
      </c>
      <c r="D209" s="10">
        <v>2.56792198202327</v>
      </c>
      <c r="E209" s="10">
        <f>(C209)/(E2+100)*100</f>
        <v>18.9021451450474</v>
      </c>
      <c r="F209" s="10">
        <f>(D209)/(F2+100)*100</f>
        <v>2.59196243359486</v>
      </c>
      <c r="G209" s="9">
        <f>RANK(E209,E7:E399,0)</f>
        <v>92</v>
      </c>
      <c r="H209" s="9">
        <f>RANK(F209,F7:F399,0)</f>
        <v>148</v>
      </c>
      <c r="J209" s="12" t="s">
        <v>66</v>
      </c>
      <c r="K209" s="12" t="s">
        <v>67</v>
      </c>
    </row>
    <row r="210" ht="23.2" customHeight="1" spans="1:11">
      <c r="A210" s="9" t="s">
        <v>474</v>
      </c>
      <c r="B210" s="9" t="s">
        <v>475</v>
      </c>
      <c r="C210" s="10">
        <v>-15.8079618089092</v>
      </c>
      <c r="D210" s="10">
        <v>2.35019164251659</v>
      </c>
      <c r="E210" s="10">
        <f>(C210)/(E2+100)*100</f>
        <v>-15.7105563594804</v>
      </c>
      <c r="F210" s="10">
        <f>(D210)/(F2+100)*100</f>
        <v>2.37219373944999</v>
      </c>
      <c r="G210" s="9">
        <f>RANK(E210,E7:E399,0)</f>
        <v>354</v>
      </c>
      <c r="H210" s="9">
        <f>RANK(F210,F7:F399,0)</f>
        <v>152</v>
      </c>
      <c r="J210" s="12" t="s">
        <v>66</v>
      </c>
      <c r="K210" s="12" t="s">
        <v>67</v>
      </c>
    </row>
    <row r="211" ht="23.2" customHeight="1" spans="1:11">
      <c r="A211" s="9" t="s">
        <v>476</v>
      </c>
      <c r="B211" s="9" t="s">
        <v>477</v>
      </c>
      <c r="C211" s="10">
        <v>1.80075515538774</v>
      </c>
      <c r="D211" s="10">
        <v>2.32359492247475</v>
      </c>
      <c r="E211" s="10">
        <f>(C211)/(E2+100)*100</f>
        <v>1.7896592679266</v>
      </c>
      <c r="F211" s="10">
        <f>(D211)/(F2+100)*100</f>
        <v>2.34534802541044</v>
      </c>
      <c r="G211" s="9">
        <f>RANK(E211,E7:E399,0)</f>
        <v>255</v>
      </c>
      <c r="H211" s="9">
        <f>RANK(F211,F7:F399,0)</f>
        <v>153</v>
      </c>
      <c r="J211" s="12" t="s">
        <v>66</v>
      </c>
      <c r="K211" s="12" t="s">
        <v>67</v>
      </c>
    </row>
    <row r="212" ht="23.2" customHeight="1" spans="1:11">
      <c r="A212" s="9" t="s">
        <v>478</v>
      </c>
      <c r="B212" s="9" t="s">
        <v>479</v>
      </c>
      <c r="C212" s="10">
        <v>6.65954123160405</v>
      </c>
      <c r="D212" s="10">
        <v>-0.0475120385232751</v>
      </c>
      <c r="E212" s="10">
        <f>(C212)/(E2+100)*100</f>
        <v>6.61850649135763</v>
      </c>
      <c r="F212" s="10">
        <f>(D212)/(F2+100)*100</f>
        <v>-0.0479568381975574</v>
      </c>
      <c r="G212" s="9">
        <f>RANK(E212,E7:E399,0)</f>
        <v>199</v>
      </c>
      <c r="H212" s="9">
        <f>RANK(F212,F7:F399,0)</f>
        <v>268</v>
      </c>
      <c r="J212" s="12" t="s">
        <v>66</v>
      </c>
      <c r="K212" s="12" t="s">
        <v>67</v>
      </c>
    </row>
    <row r="213" ht="23.2" customHeight="1" spans="1:11">
      <c r="A213" s="9" t="s">
        <v>480</v>
      </c>
      <c r="B213" s="9" t="s">
        <v>481</v>
      </c>
      <c r="C213" s="10">
        <v>14.1036617788873</v>
      </c>
      <c r="D213" s="10">
        <v>3.42951441082282</v>
      </c>
      <c r="E213" s="10">
        <f>(C213)/(E2+100)*100</f>
        <v>14.0167578800311</v>
      </c>
      <c r="F213" s="10">
        <f>(D213)/(F2+100)*100</f>
        <v>3.46162094508852</v>
      </c>
      <c r="G213" s="9">
        <f>RANK(E213,E7:E399,0)</f>
        <v>125</v>
      </c>
      <c r="H213" s="9">
        <f>RANK(F213,F7:F399,0)</f>
        <v>118</v>
      </c>
      <c r="J213" s="12" t="s">
        <v>66</v>
      </c>
      <c r="K213" s="12" t="s">
        <v>67</v>
      </c>
    </row>
    <row r="214" ht="23.2" customHeight="1" spans="1:11">
      <c r="A214" s="9" t="s">
        <v>482</v>
      </c>
      <c r="B214" s="9" t="s">
        <v>483</v>
      </c>
      <c r="C214" s="10">
        <v>2393.42319434791</v>
      </c>
      <c r="D214" s="10">
        <v>7.32545104752094</v>
      </c>
      <c r="E214" s="10">
        <f>(C214)/(E2+100)*100</f>
        <v>2378.67540682559</v>
      </c>
      <c r="F214" s="10">
        <f>(D214)/(F2+100)*100</f>
        <v>7.39403068209739</v>
      </c>
      <c r="G214" s="9">
        <f>RANK(E214,E7:E399,0)</f>
        <v>2</v>
      </c>
      <c r="H214" s="9">
        <f>RANK(F214,F7:F399,0)</f>
        <v>5</v>
      </c>
      <c r="J214" s="12" t="s">
        <v>66</v>
      </c>
      <c r="K214" s="12" t="s">
        <v>67</v>
      </c>
    </row>
    <row r="215" ht="23.2" customHeight="1" spans="1:11">
      <c r="A215" s="9" t="s">
        <v>484</v>
      </c>
      <c r="B215" s="9" t="s">
        <v>485</v>
      </c>
      <c r="C215" s="10">
        <v>3892.11618257261</v>
      </c>
      <c r="D215" s="10">
        <v>18.9010826041821</v>
      </c>
      <c r="E215" s="10">
        <f>(C215)/(E2+100)*100</f>
        <v>3868.13375330214</v>
      </c>
      <c r="F215" s="10">
        <f>(D215)/(F2+100)*100</f>
        <v>19.0780313449061</v>
      </c>
      <c r="G215" s="9">
        <f>RANK(E215,E7:E399,0)</f>
        <v>1</v>
      </c>
      <c r="H215" s="9">
        <f>RANK(F215,F7:F399,0)</f>
        <v>1</v>
      </c>
      <c r="J215" s="12" t="s">
        <v>66</v>
      </c>
      <c r="K215" s="12" t="s">
        <v>67</v>
      </c>
    </row>
    <row r="216" ht="23.2" customHeight="1" spans="1:11">
      <c r="A216" s="9" t="s">
        <v>486</v>
      </c>
      <c r="B216" s="9" t="s">
        <v>487</v>
      </c>
      <c r="C216" s="10">
        <v>-70.7624078784321</v>
      </c>
      <c r="D216" s="10">
        <v>0.223563603845297</v>
      </c>
      <c r="E216" s="10">
        <f>(C216)/(E2+100)*100</f>
        <v>-70.3263842957982</v>
      </c>
      <c r="F216" s="10">
        <f>(D216)/(F2+100)*100</f>
        <v>0.225656568518304</v>
      </c>
      <c r="G216" s="9">
        <f>RANK(E216,E7:E399,0)</f>
        <v>360</v>
      </c>
      <c r="H216" s="9">
        <f>RANK(F216,F7:F399,0)</f>
        <v>257</v>
      </c>
      <c r="J216" s="12" t="s">
        <v>66</v>
      </c>
      <c r="K216" s="12" t="s">
        <v>67</v>
      </c>
    </row>
    <row r="217" ht="23.2" customHeight="1" spans="1:11">
      <c r="A217" s="9" t="s">
        <v>488</v>
      </c>
      <c r="B217" s="9" t="s">
        <v>489</v>
      </c>
      <c r="C217" s="10">
        <v>18.2669885038661</v>
      </c>
      <c r="D217" s="10">
        <v>0.663942798774263</v>
      </c>
      <c r="E217" s="10">
        <f>(C217)/(E2+100)*100</f>
        <v>18.154431031471</v>
      </c>
      <c r="F217" s="10">
        <f>(D217)/(F2+100)*100</f>
        <v>0.670158519038343</v>
      </c>
      <c r="G217" s="9">
        <f>RANK(E217,E7:E399,0)</f>
        <v>94</v>
      </c>
      <c r="H217" s="9">
        <f>RANK(F217,F7:F399,0)</f>
        <v>233</v>
      </c>
      <c r="J217" s="12" t="s">
        <v>66</v>
      </c>
      <c r="K217" s="12" t="s">
        <v>67</v>
      </c>
    </row>
    <row r="218" ht="23.2" customHeight="1" spans="1:11">
      <c r="A218" s="9" t="s">
        <v>490</v>
      </c>
      <c r="B218" s="9" t="s">
        <v>491</v>
      </c>
      <c r="C218" s="10">
        <v>6.69505831798649</v>
      </c>
      <c r="D218" s="10">
        <v>-0.207415275524988</v>
      </c>
      <c r="E218" s="10">
        <f>(C218)/(E2+100)*100</f>
        <v>6.65380472866875</v>
      </c>
      <c r="F218" s="10">
        <f>(D218)/(F2+100)*100</f>
        <v>-0.209357062277613</v>
      </c>
      <c r="G218" s="9">
        <f>RANK(E218,E7:E399,0)</f>
        <v>198</v>
      </c>
      <c r="H218" s="9">
        <f>RANK(F218,F7:F399,0)</f>
        <v>281</v>
      </c>
      <c r="J218" s="12" t="s">
        <v>66</v>
      </c>
      <c r="K218" s="12" t="s">
        <v>67</v>
      </c>
    </row>
    <row r="219" ht="23.2" customHeight="1" spans="1:11">
      <c r="A219" s="9" t="s">
        <v>492</v>
      </c>
      <c r="B219" s="9" t="s">
        <v>493</v>
      </c>
      <c r="C219" s="10">
        <v>-8.42910811186866</v>
      </c>
      <c r="D219" s="10">
        <v>-2.43425148990422</v>
      </c>
      <c r="E219" s="10">
        <f>(C219)/(E2+100)*100</f>
        <v>-8.3771696599768</v>
      </c>
      <c r="F219" s="10">
        <f>(D219)/(F2+100)*100</f>
        <v>-2.45704054092127</v>
      </c>
      <c r="G219" s="9">
        <f>RANK(E219,E7:E399,0)</f>
        <v>345</v>
      </c>
      <c r="H219" s="9">
        <f>RANK(F219,F7:F399,0)</f>
        <v>338</v>
      </c>
      <c r="J219" s="12" t="s">
        <v>66</v>
      </c>
      <c r="K219" s="12" t="s">
        <v>67</v>
      </c>
    </row>
    <row r="220" ht="23.2" customHeight="1" spans="1:11">
      <c r="A220" s="9" t="s">
        <v>494</v>
      </c>
      <c r="B220" s="9" t="s">
        <v>495</v>
      </c>
      <c r="C220" s="10">
        <v>15.8170831956203</v>
      </c>
      <c r="D220" s="10">
        <v>2.11991690702854</v>
      </c>
      <c r="E220" s="10">
        <f>(C220)/(E2+100)*100</f>
        <v>15.7196215420595</v>
      </c>
      <c r="F220" s="10">
        <f>(D220)/(F2+100)*100</f>
        <v>2.13976321080879</v>
      </c>
      <c r="G220" s="9">
        <f>RANK(E220,E7:E399,0)</f>
        <v>109</v>
      </c>
      <c r="H220" s="9">
        <f>RANK(F220,F7:F399,0)</f>
        <v>165</v>
      </c>
      <c r="J220" s="12" t="s">
        <v>66</v>
      </c>
      <c r="K220" s="12" t="s">
        <v>67</v>
      </c>
    </row>
    <row r="221" ht="23.2" customHeight="1" spans="1:11">
      <c r="A221" s="9" t="s">
        <v>496</v>
      </c>
      <c r="B221" s="9" t="s">
        <v>497</v>
      </c>
      <c r="C221" s="10">
        <v>2.04203365738507</v>
      </c>
      <c r="D221" s="10">
        <v>1.66270483512037</v>
      </c>
      <c r="E221" s="10">
        <f>(C221)/(E2+100)*100</f>
        <v>2.02945106080806</v>
      </c>
      <c r="F221" s="10">
        <f>(D221)/(F2+100)*100</f>
        <v>1.67827079676032</v>
      </c>
      <c r="G221" s="9">
        <f>RANK(E221,E7:E399,0)</f>
        <v>249</v>
      </c>
      <c r="H221" s="9">
        <f>RANK(F221,F7:F399,0)</f>
        <v>192</v>
      </c>
      <c r="J221" s="12" t="s">
        <v>66</v>
      </c>
      <c r="K221" s="12" t="s">
        <v>67</v>
      </c>
    </row>
    <row r="222" ht="23.2" customHeight="1" spans="1:11">
      <c r="A222" s="9" t="s">
        <v>498</v>
      </c>
      <c r="B222" s="9" t="s">
        <v>499</v>
      </c>
      <c r="C222" s="10">
        <v>2.71667804084203</v>
      </c>
      <c r="D222" s="10">
        <v>3.71715190628271</v>
      </c>
      <c r="E222" s="10">
        <f>(C222)/(E2+100)*100</f>
        <v>2.69993842262177</v>
      </c>
      <c r="F222" s="10">
        <f>(D222)/(F2+100)*100</f>
        <v>3.75195125416509</v>
      </c>
      <c r="G222" s="9">
        <f>RANK(E222,E7:E399,0)</f>
        <v>240</v>
      </c>
      <c r="H222" s="9">
        <f>RANK(F222,F7:F399,0)</f>
        <v>105</v>
      </c>
      <c r="J222" s="12" t="s">
        <v>66</v>
      </c>
      <c r="K222" s="12" t="s">
        <v>67</v>
      </c>
    </row>
    <row r="223" ht="23.2" customHeight="1" spans="1:11">
      <c r="A223" s="9" t="s">
        <v>500</v>
      </c>
      <c r="B223" s="9" t="s">
        <v>501</v>
      </c>
      <c r="C223" s="10">
        <v>9.75525803541756</v>
      </c>
      <c r="D223" s="10">
        <v>0.648707482993201</v>
      </c>
      <c r="E223" s="10">
        <f>(C223)/(E2+100)*100</f>
        <v>9.69514811709159</v>
      </c>
      <c r="F223" s="10">
        <f>(D223)/(F2+100)*100</f>
        <v>0.654780572805977</v>
      </c>
      <c r="G223" s="9">
        <f>RANK(E223,E7:E399,0)</f>
        <v>166</v>
      </c>
      <c r="H223" s="9">
        <f>RANK(F223,F7:F399,0)</f>
        <v>235</v>
      </c>
      <c r="J223" s="12" t="s">
        <v>66</v>
      </c>
      <c r="K223" s="12" t="s">
        <v>67</v>
      </c>
    </row>
    <row r="224" ht="23.2" customHeight="1" spans="1:11">
      <c r="A224" s="9" t="s">
        <v>502</v>
      </c>
      <c r="B224" s="9" t="s">
        <v>503</v>
      </c>
      <c r="C224" s="10">
        <v>15.9957949029625</v>
      </c>
      <c r="D224" s="10">
        <v>3.69530102790014</v>
      </c>
      <c r="E224" s="10">
        <f>(C224)/(E2+100)*100</f>
        <v>15.8972320641646</v>
      </c>
      <c r="F224" s="10">
        <f>(D224)/(F2+100)*100</f>
        <v>3.72989581155229</v>
      </c>
      <c r="G224" s="9">
        <f>RANK(E224,E7:E399,0)</f>
        <v>108</v>
      </c>
      <c r="H224" s="9">
        <f>RANK(F224,F7:F399,0)</f>
        <v>108</v>
      </c>
      <c r="J224" s="12" t="s">
        <v>66</v>
      </c>
      <c r="K224" s="12" t="s">
        <v>67</v>
      </c>
    </row>
    <row r="225" ht="23.2" customHeight="1" spans="1:11">
      <c r="A225" s="9" t="s">
        <v>504</v>
      </c>
      <c r="B225" s="9" t="s">
        <v>505</v>
      </c>
      <c r="C225" s="10">
        <v>6.53368773473211</v>
      </c>
      <c r="D225" s="10">
        <v>4.96179962765259</v>
      </c>
      <c r="E225" s="10">
        <f>(C225)/(E2+100)*100</f>
        <v>6.49342847816748</v>
      </c>
      <c r="F225" s="10">
        <f>(D225)/(F2+100)*100</f>
        <v>5.00825115713502</v>
      </c>
      <c r="G225" s="9">
        <f>RANK(E225,E7:E399,0)</f>
        <v>202</v>
      </c>
      <c r="H225" s="9">
        <f>RANK(F225,F7:F399,0)</f>
        <v>38</v>
      </c>
      <c r="J225" s="12" t="s">
        <v>66</v>
      </c>
      <c r="K225" s="12" t="s">
        <v>67</v>
      </c>
    </row>
    <row r="226" ht="23.2" customHeight="1" spans="1:11">
      <c r="A226" s="9" t="s">
        <v>506</v>
      </c>
      <c r="B226" s="9" t="s">
        <v>507</v>
      </c>
      <c r="C226" s="10">
        <v>3.12389281115786</v>
      </c>
      <c r="D226" s="10">
        <v>2.87054117890453</v>
      </c>
      <c r="E226" s="10">
        <f>(C226)/(E2+100)*100</f>
        <v>3.10464401824474</v>
      </c>
      <c r="F226" s="10">
        <f>(D226)/(F2+100)*100</f>
        <v>2.89741470024935</v>
      </c>
      <c r="G226" s="9">
        <f>RANK(E226,E7:E399,0)</f>
        <v>234</v>
      </c>
      <c r="H226" s="9">
        <f>RANK(F226,F7:F399,0)</f>
        <v>138</v>
      </c>
      <c r="J226" s="12" t="s">
        <v>66</v>
      </c>
      <c r="K226" s="12" t="s">
        <v>67</v>
      </c>
    </row>
    <row r="227" ht="23.2" customHeight="1" spans="1:11">
      <c r="A227" s="9" t="s">
        <v>508</v>
      </c>
      <c r="B227" s="9" t="s">
        <v>509</v>
      </c>
      <c r="C227" s="10">
        <v>22.6545611759619</v>
      </c>
      <c r="D227" s="10">
        <v>1.72792898847822</v>
      </c>
      <c r="E227" s="10">
        <f>(C227)/(E2+100)*100</f>
        <v>22.5149683720552</v>
      </c>
      <c r="F227" s="10">
        <f>(D227)/(F2+100)*100</f>
        <v>1.74410556761787</v>
      </c>
      <c r="G227" s="9">
        <f>RANK(E227,E7:E399,0)</f>
        <v>78</v>
      </c>
      <c r="H227" s="9">
        <f>RANK(F227,F7:F399,0)</f>
        <v>190</v>
      </c>
      <c r="J227" s="12" t="s">
        <v>66</v>
      </c>
      <c r="K227" s="12" t="s">
        <v>67</v>
      </c>
    </row>
    <row r="228" ht="23.2" customHeight="1" spans="1:11">
      <c r="A228" s="9" t="s">
        <v>510</v>
      </c>
      <c r="B228" s="9" t="s">
        <v>511</v>
      </c>
      <c r="C228" s="10">
        <v>-3.34136138927621</v>
      </c>
      <c r="D228" s="10">
        <v>2.07075642175431</v>
      </c>
      <c r="E228" s="10">
        <f>(C228)/(E2+100)*100</f>
        <v>-3.32077259916141</v>
      </c>
      <c r="F228" s="10">
        <f>(D228)/(F2+100)*100</f>
        <v>2.09014249338041</v>
      </c>
      <c r="G228" s="9">
        <f>RANK(E228,E7:E399,0)</f>
        <v>314</v>
      </c>
      <c r="H228" s="9">
        <f>RANK(F228,F7:F399,0)</f>
        <v>170</v>
      </c>
      <c r="J228" s="12" t="s">
        <v>66</v>
      </c>
      <c r="K228" s="12" t="s">
        <v>67</v>
      </c>
    </row>
    <row r="229" ht="23.2" customHeight="1" spans="1:11">
      <c r="A229" s="9" t="s">
        <v>512</v>
      </c>
      <c r="B229" s="9" t="s">
        <v>513</v>
      </c>
      <c r="C229" s="10">
        <v>7.08768063542348</v>
      </c>
      <c r="D229" s="10">
        <v>1.75817463953057</v>
      </c>
      <c r="E229" s="10">
        <f>(C229)/(E2+100)*100</f>
        <v>7.04400778714319</v>
      </c>
      <c r="F229" s="10">
        <f>(D229)/(F2+100)*100</f>
        <v>1.77463437334333</v>
      </c>
      <c r="G229" s="9">
        <f>RANK(E229,E7:E399,0)</f>
        <v>193</v>
      </c>
      <c r="H229" s="9">
        <f>RANK(F229,F7:F399,0)</f>
        <v>187</v>
      </c>
      <c r="J229" s="12" t="s">
        <v>66</v>
      </c>
      <c r="K229" s="12" t="s">
        <v>67</v>
      </c>
    </row>
    <row r="230" ht="23.2" customHeight="1" spans="1:11">
      <c r="A230" s="9" t="s">
        <v>514</v>
      </c>
      <c r="B230" s="9" t="s">
        <v>515</v>
      </c>
      <c r="C230" s="10">
        <v>-1.34223674096849</v>
      </c>
      <c r="D230" s="10">
        <v>4.28163750291976</v>
      </c>
      <c r="E230" s="10">
        <f>(C230)/(E2+100)*100</f>
        <v>-1.33396615083332</v>
      </c>
      <c r="F230" s="10">
        <f>(D230)/(F2+100)*100</f>
        <v>4.32172146954983</v>
      </c>
      <c r="G230" s="9">
        <f>RANK(E230,E7:E399,0)</f>
        <v>294</v>
      </c>
      <c r="H230" s="9">
        <f>RANK(F230,F7:F399,0)</f>
        <v>71</v>
      </c>
      <c r="J230" s="12" t="s">
        <v>66</v>
      </c>
      <c r="K230" s="12" t="s">
        <v>67</v>
      </c>
    </row>
    <row r="231" ht="23.2" customHeight="1" spans="1:11">
      <c r="A231" s="9" t="s">
        <v>516</v>
      </c>
      <c r="B231" s="9" t="s">
        <v>517</v>
      </c>
      <c r="C231" s="10">
        <v>21.6982199000249</v>
      </c>
      <c r="D231" s="10">
        <v>5.04131545681278</v>
      </c>
      <c r="E231" s="10">
        <f>(C231)/(E2+100)*100</f>
        <v>21.5645198767888</v>
      </c>
      <c r="F231" s="10">
        <f>(D231)/(F2+100)*100</f>
        <v>5.08851140004823</v>
      </c>
      <c r="G231" s="9">
        <f>RANK(E231,E7:E399,0)</f>
        <v>82</v>
      </c>
      <c r="H231" s="9">
        <f>RANK(F231,F7:F399,0)</f>
        <v>35</v>
      </c>
      <c r="J231" s="12" t="s">
        <v>66</v>
      </c>
      <c r="K231" s="12" t="s">
        <v>67</v>
      </c>
    </row>
    <row r="232" ht="23.2" customHeight="1" spans="1:11">
      <c r="A232" s="9" t="s">
        <v>518</v>
      </c>
      <c r="B232" s="9" t="s">
        <v>519</v>
      </c>
      <c r="C232" s="10">
        <v>-8.28706765812171</v>
      </c>
      <c r="D232" s="10">
        <v>3.51237020894756</v>
      </c>
      <c r="E232" s="10">
        <f>(C232)/(E2+100)*100</f>
        <v>-8.23600443065167</v>
      </c>
      <c r="F232" s="10">
        <f>(D232)/(F2+100)*100</f>
        <v>3.54525242519121</v>
      </c>
      <c r="G232" s="9">
        <f>RANK(E232,E7:E399,0)</f>
        <v>343</v>
      </c>
      <c r="H232" s="9">
        <f>RANK(F232,F7:F399,0)</f>
        <v>115</v>
      </c>
      <c r="J232" s="12" t="s">
        <v>66</v>
      </c>
      <c r="K232" s="12" t="s">
        <v>67</v>
      </c>
    </row>
    <row r="233" ht="23.2" customHeight="1" spans="1:11">
      <c r="A233" s="9" t="s">
        <v>520</v>
      </c>
      <c r="B233" s="9" t="s">
        <v>521</v>
      </c>
      <c r="C233" s="10">
        <v>18.9647914446166</v>
      </c>
      <c r="D233" s="10">
        <v>4.18715927364005</v>
      </c>
      <c r="E233" s="10">
        <f>(C233)/(E2+100)*100</f>
        <v>18.8479342522526</v>
      </c>
      <c r="F233" s="10">
        <f>(D233)/(F2+100)*100</f>
        <v>4.22635875105609</v>
      </c>
      <c r="G233" s="9">
        <f>RANK(E233,E7:E399,0)</f>
        <v>93</v>
      </c>
      <c r="H233" s="9">
        <f>RANK(F233,F7:F399,0)</f>
        <v>75</v>
      </c>
      <c r="J233" s="12" t="s">
        <v>66</v>
      </c>
      <c r="K233" s="12" t="s">
        <v>67</v>
      </c>
    </row>
    <row r="234" ht="23.2" customHeight="1" spans="1:11">
      <c r="A234" s="9" t="s">
        <v>522</v>
      </c>
      <c r="B234" s="9" t="s">
        <v>523</v>
      </c>
      <c r="C234" s="10">
        <v>21.8558729650265</v>
      </c>
      <c r="D234" s="10">
        <v>-1.83676478720069</v>
      </c>
      <c r="E234" s="10">
        <f>(C234)/(E2+100)*100</f>
        <v>21.7212015156296</v>
      </c>
      <c r="F234" s="10">
        <f>(D234)/(F2+100)*100</f>
        <v>-1.85396026869282</v>
      </c>
      <c r="G234" s="9">
        <f>RANK(E234,E7:E399,0)</f>
        <v>81</v>
      </c>
      <c r="H234" s="9">
        <f>RANK(F234,F7:F399,0)</f>
        <v>328</v>
      </c>
      <c r="J234" s="12" t="s">
        <v>66</v>
      </c>
      <c r="K234" s="12" t="s">
        <v>67</v>
      </c>
    </row>
    <row r="235" ht="23.2" customHeight="1" spans="1:11">
      <c r="A235" s="9" t="s">
        <v>524</v>
      </c>
      <c r="B235" s="9" t="s">
        <v>525</v>
      </c>
      <c r="C235" s="10">
        <v>9.55421674669447</v>
      </c>
      <c r="D235" s="10">
        <v>4.91412992348972</v>
      </c>
      <c r="E235" s="10">
        <f>(C235)/(E2+100)*100</f>
        <v>9.49534560394998</v>
      </c>
      <c r="F235" s="10">
        <f>(D235)/(F2+100)*100</f>
        <v>4.96013517725879</v>
      </c>
      <c r="G235" s="9">
        <f>RANK(E235,E7:E399,0)</f>
        <v>171</v>
      </c>
      <c r="H235" s="9">
        <f>RANK(F235,F7:F399,0)</f>
        <v>39</v>
      </c>
      <c r="J235" s="12" t="s">
        <v>66</v>
      </c>
      <c r="K235" s="12" t="s">
        <v>67</v>
      </c>
    </row>
    <row r="236" ht="23.2" customHeight="1" spans="1:11">
      <c r="A236" s="9" t="s">
        <v>526</v>
      </c>
      <c r="B236" s="9" t="s">
        <v>527</v>
      </c>
      <c r="C236" s="10">
        <v>6.45247300359951</v>
      </c>
      <c r="D236" s="10">
        <v>2.25380970674863</v>
      </c>
      <c r="E236" s="10">
        <f>(C236)/(E2+100)*100</f>
        <v>6.41271417571011</v>
      </c>
      <c r="F236" s="10">
        <f>(D236)/(F2+100)*100</f>
        <v>2.27490949228961</v>
      </c>
      <c r="G236" s="9">
        <f>RANK(E236,E7:E399,0)</f>
        <v>204</v>
      </c>
      <c r="H236" s="9">
        <f>RANK(F236,F7:F399,0)</f>
        <v>156</v>
      </c>
      <c r="J236" s="12" t="s">
        <v>66</v>
      </c>
      <c r="K236" s="12" t="s">
        <v>67</v>
      </c>
    </row>
    <row r="237" ht="23.2" customHeight="1" spans="1:11">
      <c r="A237" s="9" t="s">
        <v>528</v>
      </c>
      <c r="B237" s="9" t="s">
        <v>529</v>
      </c>
      <c r="C237" s="10">
        <v>-6.33973004904944</v>
      </c>
      <c r="D237" s="10">
        <v>-0.283024261945151</v>
      </c>
      <c r="E237" s="10">
        <f>(C237)/(E2+100)*100</f>
        <v>-6.30066592034331</v>
      </c>
      <c r="F237" s="10">
        <f>(D237)/(F2+100)*100</f>
        <v>-0.285673887249389</v>
      </c>
      <c r="G237" s="9">
        <f>RANK(E237,E7:E399,0)</f>
        <v>330</v>
      </c>
      <c r="H237" s="9">
        <f>RANK(F237,F7:F399,0)</f>
        <v>285</v>
      </c>
      <c r="J237" s="12" t="s">
        <v>66</v>
      </c>
      <c r="K237" s="12" t="s">
        <v>67</v>
      </c>
    </row>
    <row r="238" ht="23.2" customHeight="1" spans="1:11">
      <c r="A238" s="9" t="s">
        <v>530</v>
      </c>
      <c r="B238" s="9" t="s">
        <v>531</v>
      </c>
      <c r="C238" s="10">
        <v>-8.37612180202705</v>
      </c>
      <c r="D238" s="10">
        <v>0.108543203853892</v>
      </c>
      <c r="E238" s="10">
        <f>(C238)/(E2+100)*100</f>
        <v>-8.32450984101277</v>
      </c>
      <c r="F238" s="10">
        <f>(D238)/(F2+100)*100</f>
        <v>0.109559366982656</v>
      </c>
      <c r="G238" s="9">
        <f>RANK(E238,E7:E399,0)</f>
        <v>344</v>
      </c>
      <c r="H238" s="9">
        <f>RANK(F238,F7:F399,0)</f>
        <v>264</v>
      </c>
      <c r="J238" s="12" t="s">
        <v>66</v>
      </c>
      <c r="K238" s="12" t="s">
        <v>67</v>
      </c>
    </row>
    <row r="239" ht="23.2" customHeight="1" spans="1:11">
      <c r="A239" s="9" t="s">
        <v>532</v>
      </c>
      <c r="B239" s="9" t="s">
        <v>533</v>
      </c>
      <c r="C239" s="10">
        <v>16.297752259159</v>
      </c>
      <c r="D239" s="10">
        <v>3.25189712101026</v>
      </c>
      <c r="E239" s="10">
        <f>(C239)/(E2+100)*100</f>
        <v>16.1973288204721</v>
      </c>
      <c r="F239" s="10">
        <f>(D239)/(F2+100)*100</f>
        <v>3.28234083222918</v>
      </c>
      <c r="G239" s="9">
        <f>RANK(E239,E7:E399,0)</f>
        <v>105</v>
      </c>
      <c r="H239" s="9">
        <f>RANK(F239,F7:F399,0)</f>
        <v>129</v>
      </c>
      <c r="J239" s="12" t="s">
        <v>66</v>
      </c>
      <c r="K239" s="12" t="s">
        <v>67</v>
      </c>
    </row>
    <row r="240" ht="23.2" customHeight="1" spans="1:11">
      <c r="A240" s="9" t="s">
        <v>534</v>
      </c>
      <c r="B240" s="9" t="s">
        <v>535</v>
      </c>
      <c r="C240" s="10">
        <v>3.52767468773694</v>
      </c>
      <c r="D240" s="10">
        <v>0.93295776401382</v>
      </c>
      <c r="E240" s="10">
        <f>(C240)/(E2+100)*100</f>
        <v>3.50593787292481</v>
      </c>
      <c r="F240" s="10">
        <f>(D240)/(F2+100)*100</f>
        <v>0.941691956914199</v>
      </c>
      <c r="G240" s="9">
        <f>RANK(E240,E7:E399,0)</f>
        <v>231</v>
      </c>
      <c r="H240" s="9">
        <f>RANK(F240,F7:F399,0)</f>
        <v>221</v>
      </c>
      <c r="J240" s="12" t="s">
        <v>66</v>
      </c>
      <c r="K240" s="12" t="s">
        <v>67</v>
      </c>
    </row>
    <row r="241" ht="23.2" customHeight="1" spans="1:11">
      <c r="A241" s="9" t="s">
        <v>536</v>
      </c>
      <c r="B241" s="9" t="s">
        <v>537</v>
      </c>
      <c r="C241" s="10">
        <v>14.4312948172331</v>
      </c>
      <c r="D241" s="10">
        <v>3.32477048766107</v>
      </c>
      <c r="E241" s="10">
        <f>(C241)/(E2+100)*100</f>
        <v>14.3423721101502</v>
      </c>
      <c r="F241" s="10">
        <f>(D241)/(F2+100)*100</f>
        <v>3.3558964270217</v>
      </c>
      <c r="G241" s="9">
        <f>RANK(E241,E7:E399,0)</f>
        <v>122</v>
      </c>
      <c r="H241" s="9">
        <f>RANK(F241,F7:F399,0)</f>
        <v>123</v>
      </c>
      <c r="J241" s="12" t="s">
        <v>66</v>
      </c>
      <c r="K241" s="12" t="s">
        <v>67</v>
      </c>
    </row>
    <row r="242" ht="23.2" customHeight="1" spans="1:11">
      <c r="A242" s="9" t="s">
        <v>538</v>
      </c>
      <c r="B242" s="9" t="s">
        <v>539</v>
      </c>
      <c r="C242" s="10">
        <v>13.6417742291019</v>
      </c>
      <c r="D242" s="10">
        <v>4.55030937777438</v>
      </c>
      <c r="E242" s="10">
        <f>(C242)/(E2+100)*100</f>
        <v>13.5577163874994</v>
      </c>
      <c r="F242" s="10">
        <f>(D242)/(F2+100)*100</f>
        <v>4.59290860508656</v>
      </c>
      <c r="G242" s="9">
        <f>RANK(E242,E7:E399,0)</f>
        <v>129</v>
      </c>
      <c r="H242" s="9">
        <f>RANK(F242,F7:F399,0)</f>
        <v>57</v>
      </c>
      <c r="J242" s="12" t="s">
        <v>66</v>
      </c>
      <c r="K242" s="12" t="s">
        <v>67</v>
      </c>
    </row>
    <row r="243" ht="23.2" customHeight="1" spans="1:11">
      <c r="A243" s="9" t="s">
        <v>540</v>
      </c>
      <c r="B243" s="9" t="s">
        <v>541</v>
      </c>
      <c r="C243" s="10">
        <v>1.6572963941385</v>
      </c>
      <c r="D243" s="10">
        <v>6.50365475749285</v>
      </c>
      <c r="E243" s="10">
        <f>(C243)/(E2+100)*100</f>
        <v>1.64708447042188</v>
      </c>
      <c r="F243" s="10">
        <f>(D243)/(F2+100)*100</f>
        <v>6.56454087410012</v>
      </c>
      <c r="G243" s="9">
        <f>RANK(E243,E7:E399,0)</f>
        <v>257</v>
      </c>
      <c r="H243" s="9">
        <f>RANK(F243,F7:F399,0)</f>
        <v>12</v>
      </c>
      <c r="J243" s="12" t="s">
        <v>66</v>
      </c>
      <c r="K243" s="12" t="s">
        <v>67</v>
      </c>
    </row>
    <row r="244" ht="23.2" customHeight="1" spans="1:11">
      <c r="A244" s="9" t="s">
        <v>542</v>
      </c>
      <c r="B244" s="9" t="s">
        <v>543</v>
      </c>
      <c r="C244" s="10">
        <v>9.24058168211581</v>
      </c>
      <c r="D244" s="10">
        <v>0.260689030767543</v>
      </c>
      <c r="E244" s="10">
        <f>(C244)/(E2+100)*100</f>
        <v>9.18364309492726</v>
      </c>
      <c r="F244" s="10">
        <f>(D244)/(F2+100)*100</f>
        <v>0.263129557412545</v>
      </c>
      <c r="G244" s="9">
        <f>RANK(E244,E7:E399,0)</f>
        <v>172</v>
      </c>
      <c r="H244" s="9">
        <f>RANK(F244,F7:F399,0)</f>
        <v>253</v>
      </c>
      <c r="J244" s="12" t="s">
        <v>66</v>
      </c>
      <c r="K244" s="12" t="s">
        <v>67</v>
      </c>
    </row>
    <row r="245" ht="23.2" customHeight="1" spans="1:11">
      <c r="A245" s="9" t="s">
        <v>544</v>
      </c>
      <c r="B245" s="9" t="s">
        <v>545</v>
      </c>
      <c r="C245" s="10">
        <v>20.6033187567672</v>
      </c>
      <c r="D245" s="10">
        <v>4.80907399978118</v>
      </c>
      <c r="E245" s="10">
        <f>(C245)/(E2+100)*100</f>
        <v>20.4763652919571</v>
      </c>
      <c r="F245" s="10">
        <f>(D245)/(F2+100)*100</f>
        <v>4.8540957377488</v>
      </c>
      <c r="G245" s="9">
        <f>RANK(E245,E7:E399,0)</f>
        <v>88</v>
      </c>
      <c r="H245" s="9">
        <f>RANK(F245,F7:F399,0)</f>
        <v>45</v>
      </c>
      <c r="J245" s="12" t="s">
        <v>66</v>
      </c>
      <c r="K245" s="12" t="s">
        <v>67</v>
      </c>
    </row>
    <row r="246" ht="23.2" customHeight="1" spans="1:11">
      <c r="A246" s="9" t="s">
        <v>546</v>
      </c>
      <c r="B246" s="9" t="s">
        <v>547</v>
      </c>
      <c r="C246" s="10">
        <v>7.40391983087306</v>
      </c>
      <c r="D246" s="10">
        <v>3.9640766721773</v>
      </c>
      <c r="E246" s="10">
        <f>(C246)/(E2+100)*100</f>
        <v>7.35829838091141</v>
      </c>
      <c r="F246" s="10">
        <f>(D246)/(F2+100)*100</f>
        <v>4.00118768798335</v>
      </c>
      <c r="G246" s="9">
        <f>RANK(E246,E7:E399,0)</f>
        <v>191</v>
      </c>
      <c r="H246" s="9">
        <f>RANK(F246,F7:F399,0)</f>
        <v>89</v>
      </c>
      <c r="J246" s="12" t="s">
        <v>66</v>
      </c>
      <c r="K246" s="12" t="s">
        <v>67</v>
      </c>
    </row>
    <row r="247" ht="23.2" customHeight="1" spans="1:11">
      <c r="A247" s="9" t="s">
        <v>548</v>
      </c>
      <c r="B247" s="9" t="s">
        <v>549</v>
      </c>
      <c r="C247" s="10">
        <v>-7.68153722860379</v>
      </c>
      <c r="D247" s="10">
        <v>0.572002007024591</v>
      </c>
      <c r="E247" s="10">
        <f>(C247)/(E2+100)*100</f>
        <v>-7.63420515663267</v>
      </c>
      <c r="F247" s="10">
        <f>(D247)/(F2+100)*100</f>
        <v>0.577356993135926</v>
      </c>
      <c r="G247" s="9">
        <f>RANK(E247,E7:E399,0)</f>
        <v>338</v>
      </c>
      <c r="H247" s="9">
        <f>RANK(F247,F7:F399,0)</f>
        <v>240</v>
      </c>
      <c r="J247" s="12" t="s">
        <v>66</v>
      </c>
      <c r="K247" s="12" t="s">
        <v>67</v>
      </c>
    </row>
    <row r="248" ht="23.2" customHeight="1" spans="1:11">
      <c r="A248" s="9" t="s">
        <v>550</v>
      </c>
      <c r="B248" s="9" t="s">
        <v>551</v>
      </c>
      <c r="C248" s="10">
        <v>42.9139597933398</v>
      </c>
      <c r="D248" s="10">
        <v>-0.377086007702184</v>
      </c>
      <c r="E248" s="10">
        <f>(C248)/(E2+100)*100</f>
        <v>42.6495326906577</v>
      </c>
      <c r="F248" s="10">
        <f>(D248)/(F2+100)*100</f>
        <v>-0.380616223172105</v>
      </c>
      <c r="G248" s="9">
        <f>RANK(E248,E7:E399,0)</f>
        <v>25</v>
      </c>
      <c r="H248" s="9">
        <f>RANK(F248,F7:F399,0)</f>
        <v>286</v>
      </c>
      <c r="J248" s="12" t="s">
        <v>66</v>
      </c>
      <c r="K248" s="12" t="s">
        <v>67</v>
      </c>
    </row>
    <row r="249" ht="23.2" customHeight="1" spans="1:11">
      <c r="A249" s="9" t="s">
        <v>552</v>
      </c>
      <c r="B249" s="9" t="s">
        <v>553</v>
      </c>
      <c r="C249" s="10">
        <v>24.5232281164327</v>
      </c>
      <c r="D249" s="10">
        <v>5.53375993499404</v>
      </c>
      <c r="E249" s="10">
        <f>(C249)/(E2+100)*100</f>
        <v>24.3721209664408</v>
      </c>
      <c r="F249" s="10">
        <f>(D249)/(F2+100)*100</f>
        <v>5.58556606020241</v>
      </c>
      <c r="G249" s="9">
        <f>RANK(E249,E7:E399,0)</f>
        <v>70</v>
      </c>
      <c r="H249" s="9">
        <f>RANK(F249,F7:F399,0)</f>
        <v>26</v>
      </c>
      <c r="J249" s="12" t="s">
        <v>66</v>
      </c>
      <c r="K249" s="12" t="s">
        <v>67</v>
      </c>
    </row>
    <row r="250" ht="23.2" customHeight="1" spans="1:11">
      <c r="A250" s="9" t="s">
        <v>554</v>
      </c>
      <c r="B250" s="9" t="s">
        <v>555</v>
      </c>
      <c r="C250" s="10">
        <v>-8.01143472545571</v>
      </c>
      <c r="D250" s="10">
        <v>4.045750931499</v>
      </c>
      <c r="E250" s="10">
        <f>(C250)/(E2+100)*100</f>
        <v>-7.96206989212454</v>
      </c>
      <c r="F250" s="10">
        <f>(D250)/(F2+100)*100</f>
        <v>4.08362656791643</v>
      </c>
      <c r="G250" s="9">
        <f>RANK(E250,E7:E399,0)</f>
        <v>340</v>
      </c>
      <c r="H250" s="9">
        <f>RANK(F250,F7:F399,0)</f>
        <v>85</v>
      </c>
      <c r="J250" s="12" t="s">
        <v>66</v>
      </c>
      <c r="K250" s="12" t="s">
        <v>67</v>
      </c>
    </row>
    <row r="251" ht="23.2" customHeight="1" spans="1:11">
      <c r="A251" s="9" t="s">
        <v>556</v>
      </c>
      <c r="B251" s="9" t="s">
        <v>557</v>
      </c>
      <c r="C251" s="10">
        <v>8.54600650636272</v>
      </c>
      <c r="D251" s="10">
        <v>1.14819450574097</v>
      </c>
      <c r="E251" s="10">
        <f>(C251)/(E2+100)*100</f>
        <v>8.49334775031079</v>
      </c>
      <c r="F251" s="10">
        <f>(D251)/(F2+100)*100</f>
        <v>1.15894370863859</v>
      </c>
      <c r="G251" s="9">
        <f>RANK(E251,E7:E399,0)</f>
        <v>179</v>
      </c>
      <c r="H251" s="9">
        <f>RANK(F251,F7:F399,0)</f>
        <v>214</v>
      </c>
      <c r="J251" s="12" t="s">
        <v>66</v>
      </c>
      <c r="K251" s="12" t="s">
        <v>67</v>
      </c>
    </row>
    <row r="252" ht="23.2" customHeight="1" spans="1:11">
      <c r="A252" s="9" t="s">
        <v>558</v>
      </c>
      <c r="B252" s="9" t="s">
        <v>559</v>
      </c>
      <c r="C252" s="10">
        <v>-0.443292146748726</v>
      </c>
      <c r="D252" s="10">
        <v>-1.77450226284814</v>
      </c>
      <c r="E252" s="10">
        <f>(C252)/(E2+100)*100</f>
        <v>-0.440560670591062</v>
      </c>
      <c r="F252" s="10">
        <f>(D252)/(F2+100)*100</f>
        <v>-1.79111485311074</v>
      </c>
      <c r="G252" s="9">
        <f>RANK(E252,E7:E399,0)</f>
        <v>278</v>
      </c>
      <c r="H252" s="9">
        <f>RANK(F252,F7:F399,0)</f>
        <v>326</v>
      </c>
      <c r="J252" s="12" t="s">
        <v>66</v>
      </c>
      <c r="K252" s="12" t="s">
        <v>67</v>
      </c>
    </row>
    <row r="253" ht="23.2" customHeight="1" spans="1:11">
      <c r="A253" s="9" t="s">
        <v>560</v>
      </c>
      <c r="B253" s="9" t="s">
        <v>561</v>
      </c>
      <c r="C253" s="10">
        <v>-5.01477199743095</v>
      </c>
      <c r="D253" s="10">
        <v>1.08679307186505</v>
      </c>
      <c r="E253" s="10">
        <f>(C253)/(E2+100)*100</f>
        <v>-4.98387199108622</v>
      </c>
      <c r="F253" s="10">
        <f>(D253)/(F2+100)*100</f>
        <v>1.09696744491665</v>
      </c>
      <c r="G253" s="9">
        <f>RANK(E253,E7:E399,0)</f>
        <v>325</v>
      </c>
      <c r="H253" s="9">
        <f>RANK(F253,F7:F399,0)</f>
        <v>216</v>
      </c>
      <c r="J253" s="12" t="s">
        <v>66</v>
      </c>
      <c r="K253" s="12" t="s">
        <v>67</v>
      </c>
    </row>
    <row r="254" ht="23.2" customHeight="1" spans="1:11">
      <c r="A254" s="9" t="s">
        <v>562</v>
      </c>
      <c r="B254" s="9" t="s">
        <v>563</v>
      </c>
      <c r="C254" s="10">
        <v>4.02261141674658</v>
      </c>
      <c r="D254" s="10">
        <v>2.13949932034436</v>
      </c>
      <c r="E254" s="10">
        <f>(C254)/(E2+100)*100</f>
        <v>3.997824902352</v>
      </c>
      <c r="F254" s="10">
        <f>(D254)/(F2+100)*100</f>
        <v>2.1595289513683</v>
      </c>
      <c r="G254" s="9">
        <f>RANK(E254,E7:E399,0)</f>
        <v>227</v>
      </c>
      <c r="H254" s="9">
        <f>RANK(F254,F7:F399,0)</f>
        <v>164</v>
      </c>
      <c r="J254" s="12" t="s">
        <v>66</v>
      </c>
      <c r="K254" s="12" t="s">
        <v>67</v>
      </c>
    </row>
    <row r="255" ht="23.2" customHeight="1" spans="1:11">
      <c r="A255" s="9" t="s">
        <v>564</v>
      </c>
      <c r="B255" s="9" t="s">
        <v>565</v>
      </c>
      <c r="C255" s="10">
        <v>12.0377354887376</v>
      </c>
      <c r="D255" s="10">
        <v>0.656252412692682</v>
      </c>
      <c r="E255" s="10">
        <f>(C255)/(E2+100)*100</f>
        <v>11.9635614080079</v>
      </c>
      <c r="F255" s="10">
        <f>(D255)/(F2+100)*100</f>
        <v>0.662396136862078</v>
      </c>
      <c r="G255" s="9">
        <f>RANK(E255,E7:E399,0)</f>
        <v>144</v>
      </c>
      <c r="H255" s="9">
        <f>RANK(F255,F7:F399,0)</f>
        <v>234</v>
      </c>
      <c r="J255" s="12" t="s">
        <v>66</v>
      </c>
      <c r="K255" s="12" t="s">
        <v>67</v>
      </c>
    </row>
    <row r="256" ht="23.2" customHeight="1" spans="1:11">
      <c r="A256" s="9" t="s">
        <v>566</v>
      </c>
      <c r="B256" s="9" t="s">
        <v>567</v>
      </c>
      <c r="C256" s="10">
        <v>8.02884049973312</v>
      </c>
      <c r="D256" s="10">
        <v>3.71110204010735</v>
      </c>
      <c r="E256" s="10">
        <f>(C256)/(E2+100)*100</f>
        <v>7.97936841555667</v>
      </c>
      <c r="F256" s="10">
        <f>(D256)/(F2+100)*100</f>
        <v>3.74584475016513</v>
      </c>
      <c r="G256" s="9">
        <f>RANK(E256,E7:E399,0)</f>
        <v>183</v>
      </c>
      <c r="H256" s="9">
        <f>RANK(F256,F7:F399,0)</f>
        <v>106</v>
      </c>
      <c r="J256" s="12" t="s">
        <v>66</v>
      </c>
      <c r="K256" s="12" t="s">
        <v>67</v>
      </c>
    </row>
    <row r="257" ht="23.2" customHeight="1" spans="1:11">
      <c r="A257" s="9" t="s">
        <v>568</v>
      </c>
      <c r="B257" s="9" t="s">
        <v>569</v>
      </c>
      <c r="C257" s="10">
        <v>9.56737610592093</v>
      </c>
      <c r="D257" s="10">
        <v>8.24222420866855</v>
      </c>
      <c r="E257" s="10">
        <f>(C257)/(E2+100)*100</f>
        <v>9.50842387787809</v>
      </c>
      <c r="F257" s="10">
        <f>(D257)/(F2+100)*100</f>
        <v>8.31938651862884</v>
      </c>
      <c r="G257" s="9">
        <f>RANK(E257,E7:E399,0)</f>
        <v>169</v>
      </c>
      <c r="H257" s="9">
        <f>RANK(F257,F7:F399,0)</f>
        <v>3</v>
      </c>
      <c r="J257" s="12" t="s">
        <v>66</v>
      </c>
      <c r="K257" s="12" t="s">
        <v>67</v>
      </c>
    </row>
    <row r="258" ht="23.2" customHeight="1" spans="1:11">
      <c r="A258" s="9" t="s">
        <v>570</v>
      </c>
      <c r="B258" s="9" t="s">
        <v>571</v>
      </c>
      <c r="C258" s="10">
        <v>15.0368174579398</v>
      </c>
      <c r="D258" s="10">
        <v>1.05756711084023</v>
      </c>
      <c r="E258" s="10">
        <f>(C258)/(E2+100)*100</f>
        <v>14.944163643351</v>
      </c>
      <c r="F258" s="10">
        <f>(D258)/(F2+100)*100</f>
        <v>1.06746787538443</v>
      </c>
      <c r="G258" s="9">
        <f>RANK(E258,E7:E399,0)</f>
        <v>119</v>
      </c>
      <c r="H258" s="9">
        <f>RANK(F258,F7:F399,0)</f>
        <v>217</v>
      </c>
      <c r="J258" s="12" t="s">
        <v>66</v>
      </c>
      <c r="K258" s="12" t="s">
        <v>67</v>
      </c>
    </row>
    <row r="259" ht="23.2" customHeight="1" spans="1:11">
      <c r="A259" s="9" t="s">
        <v>572</v>
      </c>
      <c r="B259" s="9" t="s">
        <v>573</v>
      </c>
      <c r="C259" s="10">
        <v>10.4311947931195</v>
      </c>
      <c r="D259" s="10">
        <v>0.155857063261398</v>
      </c>
      <c r="E259" s="10">
        <f>(C259)/(E2+100)*100</f>
        <v>10.3669198898027</v>
      </c>
      <c r="F259" s="10">
        <f>(D259)/(F2+100)*100</f>
        <v>0.157316170745059</v>
      </c>
      <c r="G259" s="9">
        <f>RANK(E259,E7:E399,0)</f>
        <v>159</v>
      </c>
      <c r="H259" s="9">
        <f>RANK(F259,F7:F399,0)</f>
        <v>262</v>
      </c>
      <c r="J259" s="12" t="s">
        <v>66</v>
      </c>
      <c r="K259" s="12" t="s">
        <v>67</v>
      </c>
    </row>
    <row r="260" ht="23.2" customHeight="1" spans="1:11">
      <c r="A260" s="9" t="s">
        <v>574</v>
      </c>
      <c r="B260" s="9" t="s">
        <v>575</v>
      </c>
      <c r="C260" s="10">
        <v>-10.1165839599541</v>
      </c>
      <c r="D260" s="10">
        <v>4.37205908255957</v>
      </c>
      <c r="E260" s="10">
        <f>(C260)/(E2+100)*100</f>
        <v>-10.054247624681</v>
      </c>
      <c r="F260" s="10">
        <f>(D260)/(F2+100)*100</f>
        <v>4.41298956073539</v>
      </c>
      <c r="G260" s="9">
        <f>RANK(E260,E7:E399,0)</f>
        <v>346</v>
      </c>
      <c r="H260" s="9">
        <f>RANK(F260,F7:F399,0)</f>
        <v>66</v>
      </c>
      <c r="J260" s="12" t="s">
        <v>66</v>
      </c>
      <c r="K260" s="12" t="s">
        <v>67</v>
      </c>
    </row>
    <row r="261" ht="23.2" customHeight="1" spans="1:11">
      <c r="A261" s="9" t="s">
        <v>576</v>
      </c>
      <c r="B261" s="9" t="s">
        <v>577</v>
      </c>
      <c r="C261" s="10">
        <v>11.4150336500396</v>
      </c>
      <c r="D261" s="10">
        <v>3.72473365966024</v>
      </c>
      <c r="E261" s="10">
        <f>(C261)/(E2+100)*100</f>
        <v>11.344696531544</v>
      </c>
      <c r="F261" s="10">
        <f>(D261)/(F2+100)*100</f>
        <v>3.75960398663629</v>
      </c>
      <c r="G261" s="9">
        <f>RANK(E261,E7:E399,0)</f>
        <v>150</v>
      </c>
      <c r="H261" s="9">
        <f>RANK(F261,F7:F399,0)</f>
        <v>104</v>
      </c>
      <c r="J261" s="12" t="s">
        <v>66</v>
      </c>
      <c r="K261" s="12" t="s">
        <v>67</v>
      </c>
    </row>
    <row r="262" ht="23.2" customHeight="1" spans="1:11">
      <c r="A262" s="9" t="s">
        <v>578</v>
      </c>
      <c r="B262" s="9" t="s">
        <v>579</v>
      </c>
      <c r="C262" s="10">
        <v>-11.922136554924</v>
      </c>
      <c r="D262" s="10">
        <v>4.27756020640079</v>
      </c>
      <c r="E262" s="10">
        <f>(C262)/(E2+100)*100</f>
        <v>-11.8486747713417</v>
      </c>
      <c r="F262" s="10">
        <f>(D262)/(F2+100)*100</f>
        <v>4.31760600206999</v>
      </c>
      <c r="G262" s="9">
        <f>RANK(E262,E7:E399,0)</f>
        <v>350</v>
      </c>
      <c r="H262" s="9">
        <f>RANK(F262,F7:F399,0)</f>
        <v>72</v>
      </c>
      <c r="J262" s="12" t="s">
        <v>66</v>
      </c>
      <c r="K262" s="12" t="s">
        <v>67</v>
      </c>
    </row>
    <row r="263" ht="23.2" customHeight="1" spans="1:11">
      <c r="A263" s="9" t="s">
        <v>580</v>
      </c>
      <c r="B263" s="9" t="s">
        <v>581</v>
      </c>
      <c r="C263" s="10">
        <v>10.2443770388599</v>
      </c>
      <c r="D263" s="10">
        <v>3.9220975399223</v>
      </c>
      <c r="E263" s="10">
        <f>(C263)/(E2+100)*100</f>
        <v>10.1812532685947</v>
      </c>
      <c r="F263" s="10">
        <f>(D263)/(F2+100)*100</f>
        <v>3.95881555418739</v>
      </c>
      <c r="G263" s="9">
        <f>RANK(E263,E7:E399,0)</f>
        <v>160</v>
      </c>
      <c r="H263" s="9">
        <f>RANK(F263,F7:F399,0)</f>
        <v>91</v>
      </c>
      <c r="J263" s="12" t="s">
        <v>66</v>
      </c>
      <c r="K263" s="12" t="s">
        <v>67</v>
      </c>
    </row>
    <row r="264" ht="23.2" customHeight="1" spans="1:11">
      <c r="A264" s="9" t="s">
        <v>582</v>
      </c>
      <c r="B264" s="9" t="s">
        <v>583</v>
      </c>
      <c r="C264" s="10">
        <v>17.003680228992</v>
      </c>
      <c r="D264" s="10">
        <v>3.65758120536705</v>
      </c>
      <c r="E264" s="10">
        <f>(C264)/(E2+100)*100</f>
        <v>16.8989070055576</v>
      </c>
      <c r="F264" s="10">
        <f>(D264)/(F2+100)*100</f>
        <v>3.69182286241596</v>
      </c>
      <c r="G264" s="9">
        <f>RANK(E264,E7:E399,0)</f>
        <v>100</v>
      </c>
      <c r="H264" s="9">
        <f>RANK(F264,F7:F399,0)</f>
        <v>109</v>
      </c>
      <c r="J264" s="12" t="s">
        <v>66</v>
      </c>
      <c r="K264" s="12" t="s">
        <v>67</v>
      </c>
    </row>
    <row r="265" ht="23.2" customHeight="1" spans="1:11">
      <c r="A265" s="9" t="s">
        <v>584</v>
      </c>
      <c r="B265" s="9" t="s">
        <v>585</v>
      </c>
      <c r="C265" s="10">
        <v>1.83875265024297</v>
      </c>
      <c r="D265" s="10">
        <v>4.07063695977298</v>
      </c>
      <c r="E265" s="10">
        <f>(C265)/(E2+100)*100</f>
        <v>1.82742262993736</v>
      </c>
      <c r="F265" s="10">
        <f>(D265)/(F2+100)*100</f>
        <v>4.10874557498093</v>
      </c>
      <c r="G265" s="9">
        <f>RANK(E265,E7:E399,0)</f>
        <v>254</v>
      </c>
      <c r="H265" s="9">
        <f>RANK(F265,F7:F399,0)</f>
        <v>83</v>
      </c>
      <c r="J265" s="12" t="s">
        <v>66</v>
      </c>
      <c r="K265" s="12" t="s">
        <v>67</v>
      </c>
    </row>
    <row r="266" ht="23.2" customHeight="1" spans="1:11">
      <c r="A266" s="9" t="s">
        <v>586</v>
      </c>
      <c r="B266" s="9" t="s">
        <v>587</v>
      </c>
      <c r="C266" s="10">
        <v>-5.33183203073254</v>
      </c>
      <c r="D266" s="10">
        <v>4.36909745886478</v>
      </c>
      <c r="E266" s="10">
        <f>(C266)/(E2+100)*100</f>
        <v>-5.29897836487035</v>
      </c>
      <c r="F266" s="10">
        <f>(D266)/(F2+100)*100</f>
        <v>4.41000021082013</v>
      </c>
      <c r="G266" s="9">
        <f>RANK(E266,E7:E399,0)</f>
        <v>328</v>
      </c>
      <c r="H266" s="9">
        <f>RANK(F266,F7:F399,0)</f>
        <v>67</v>
      </c>
      <c r="J266" s="12" t="s">
        <v>66</v>
      </c>
      <c r="K266" s="12" t="s">
        <v>67</v>
      </c>
    </row>
    <row r="267" ht="23.2" customHeight="1" spans="1:11">
      <c r="A267" s="9" t="s">
        <v>588</v>
      </c>
      <c r="B267" s="9" t="s">
        <v>589</v>
      </c>
      <c r="C267" s="10">
        <v>-7.85333612604436</v>
      </c>
      <c r="D267" s="10">
        <v>5.70513248348128</v>
      </c>
      <c r="E267" s="10">
        <f>(C267)/(E2+100)*100</f>
        <v>-7.80494546416653</v>
      </c>
      <c r="F267" s="10">
        <f>(D267)/(F2+100)*100</f>
        <v>5.75854296952361</v>
      </c>
      <c r="G267" s="9">
        <f>RANK(E267,E7:E399,0)</f>
        <v>339</v>
      </c>
      <c r="H267" s="9">
        <f>RANK(F267,F7:F399,0)</f>
        <v>23</v>
      </c>
      <c r="J267" s="12" t="s">
        <v>66</v>
      </c>
      <c r="K267" s="12" t="s">
        <v>67</v>
      </c>
    </row>
    <row r="268" ht="23.2" customHeight="1" spans="1:11">
      <c r="A268" s="9" t="s">
        <v>590</v>
      </c>
      <c r="B268" s="9" t="s">
        <v>591</v>
      </c>
      <c r="C268" s="10">
        <v>6.54129882694401</v>
      </c>
      <c r="D268" s="10">
        <v>2.2528378096056</v>
      </c>
      <c r="E268" s="10">
        <f>(C268)/(E2+100)*100</f>
        <v>6.50099267237528</v>
      </c>
      <c r="F268" s="10">
        <f>(D268)/(F2+100)*100</f>
        <v>2.2739284964098</v>
      </c>
      <c r="G268" s="9">
        <f>RANK(E268,E7:E399,0)</f>
        <v>201</v>
      </c>
      <c r="H268" s="9">
        <f>RANK(F268,F7:F399,0)</f>
        <v>157</v>
      </c>
      <c r="J268" s="12" t="s">
        <v>66</v>
      </c>
      <c r="K268" s="12" t="s">
        <v>67</v>
      </c>
    </row>
    <row r="269" ht="23.2" customHeight="1" spans="1:11">
      <c r="A269" s="9" t="s">
        <v>592</v>
      </c>
      <c r="B269" s="9" t="s">
        <v>593</v>
      </c>
      <c r="C269" s="10">
        <v>30.3028886603721</v>
      </c>
      <c r="D269" s="10">
        <v>-1.65050655910249</v>
      </c>
      <c r="E269" s="10">
        <f>(C269)/(E2+100)*100</f>
        <v>30.1161684161917</v>
      </c>
      <c r="F269" s="10">
        <f>(D269)/(F2+100)*100</f>
        <v>-1.66595832254409</v>
      </c>
      <c r="G269" s="9">
        <f>RANK(E269,E7:E399,0)</f>
        <v>55</v>
      </c>
      <c r="H269" s="9">
        <f>RANK(F269,F7:F399,0)</f>
        <v>324</v>
      </c>
      <c r="J269" s="12" t="s">
        <v>66</v>
      </c>
      <c r="K269" s="12" t="s">
        <v>67</v>
      </c>
    </row>
    <row r="270" ht="23.2" customHeight="1" spans="1:11">
      <c r="A270" s="9" t="s">
        <v>594</v>
      </c>
      <c r="B270" s="9" t="s">
        <v>595</v>
      </c>
      <c r="C270" s="10">
        <v>25.3254399162687</v>
      </c>
      <c r="D270" s="10">
        <v>3.80978756581186</v>
      </c>
      <c r="E270" s="10">
        <f>(C270)/(E2+100)*100</f>
        <v>25.1693897001279</v>
      </c>
      <c r="F270" s="10">
        <f>(D270)/(F2+100)*100</f>
        <v>3.8454541530817</v>
      </c>
      <c r="G270" s="9">
        <f>RANK(E270,E7:E399,0)</f>
        <v>67</v>
      </c>
      <c r="H270" s="9">
        <f>RANK(F270,F7:F399,0)</f>
        <v>96</v>
      </c>
      <c r="J270" s="12" t="s">
        <v>66</v>
      </c>
      <c r="K270" s="12" t="s">
        <v>67</v>
      </c>
    </row>
    <row r="271" ht="23.2" customHeight="1" spans="1:11">
      <c r="A271" s="9" t="s">
        <v>596</v>
      </c>
      <c r="B271" s="9" t="s">
        <v>597</v>
      </c>
      <c r="C271" s="10">
        <v>20.3536290417264</v>
      </c>
      <c r="D271" s="10">
        <v>4.68023053954586</v>
      </c>
      <c r="E271" s="10">
        <f>(C271)/(E2+100)*100</f>
        <v>20.2282141142182</v>
      </c>
      <c r="F271" s="10">
        <f>(D271)/(F2+100)*100</f>
        <v>4.72404606681558</v>
      </c>
      <c r="G271" s="9">
        <f>RANK(E271,E7:E399,0)</f>
        <v>89</v>
      </c>
      <c r="H271" s="9">
        <f>RANK(F271,F7:F399,0)</f>
        <v>50</v>
      </c>
      <c r="J271" s="12" t="s">
        <v>66</v>
      </c>
      <c r="K271" s="12" t="s">
        <v>67</v>
      </c>
    </row>
    <row r="272" ht="23.2" customHeight="1" spans="1:11">
      <c r="A272" s="9" t="s">
        <v>598</v>
      </c>
      <c r="B272" s="9" t="s">
        <v>599</v>
      </c>
      <c r="C272" s="10">
        <v>6.58913010717421</v>
      </c>
      <c r="D272" s="10">
        <v>3.79027872489189</v>
      </c>
      <c r="E272" s="10">
        <f>(C272)/(E2+100)*100</f>
        <v>6.54852922597318</v>
      </c>
      <c r="F272" s="10">
        <f>(D272)/(F2+100)*100</f>
        <v>3.82576267369037</v>
      </c>
      <c r="G272" s="9">
        <f>RANK(E272,E7:E399,0)</f>
        <v>200</v>
      </c>
      <c r="H272" s="9">
        <f>RANK(F272,F7:F399,0)</f>
        <v>98</v>
      </c>
      <c r="J272" s="12" t="s">
        <v>66</v>
      </c>
      <c r="K272" s="12" t="s">
        <v>67</v>
      </c>
    </row>
    <row r="273" ht="23.2" customHeight="1" spans="1:11">
      <c r="A273" s="9" t="s">
        <v>600</v>
      </c>
      <c r="B273" s="9" t="s">
        <v>601</v>
      </c>
      <c r="C273" s="10">
        <v>11.3971498284946</v>
      </c>
      <c r="D273" s="10">
        <v>4.64946316572765</v>
      </c>
      <c r="E273" s="10">
        <f>(C273)/(E2+100)*100</f>
        <v>11.3269229064745</v>
      </c>
      <c r="F273" s="10">
        <f>(D273)/(F2+100)*100</f>
        <v>4.69299065404391</v>
      </c>
      <c r="G273" s="9">
        <f>RANK(E273,E7:E399,0)</f>
        <v>152</v>
      </c>
      <c r="H273" s="9">
        <f>RANK(F273,F7:F399,0)</f>
        <v>52</v>
      </c>
      <c r="J273" s="12" t="s">
        <v>66</v>
      </c>
      <c r="K273" s="12" t="s">
        <v>67</v>
      </c>
    </row>
    <row r="274" ht="23.2" customHeight="1" spans="1:11">
      <c r="A274" s="9" t="s">
        <v>602</v>
      </c>
      <c r="B274" s="9" t="s">
        <v>603</v>
      </c>
      <c r="C274" s="10">
        <v>-10.4172302751573</v>
      </c>
      <c r="D274" s="10">
        <v>0.370576789573002</v>
      </c>
      <c r="E274" s="10">
        <f>(C274)/(E2+100)*100</f>
        <v>-10.3530414183635</v>
      </c>
      <c r="F274" s="10">
        <f>(D274)/(F2+100)*100</f>
        <v>0.374046066842971</v>
      </c>
      <c r="G274" s="9">
        <f>RANK(E274,E7:E399,0)</f>
        <v>349</v>
      </c>
      <c r="H274" s="9">
        <f>RANK(F274,F7:F399,0)</f>
        <v>248</v>
      </c>
      <c r="J274" s="12" t="s">
        <v>66</v>
      </c>
      <c r="K274" s="12" t="s">
        <v>67</v>
      </c>
    </row>
    <row r="275" ht="23.2" customHeight="1" spans="1:11">
      <c r="A275" s="9" t="s">
        <v>604</v>
      </c>
      <c r="B275" s="9" t="s">
        <v>605</v>
      </c>
      <c r="C275" s="10">
        <v>8.86073821272159</v>
      </c>
      <c r="D275" s="10">
        <v>1.03922853665387</v>
      </c>
      <c r="E275" s="10">
        <f>(C275)/(E2+100)*100</f>
        <v>8.80614014382984</v>
      </c>
      <c r="F275" s="10">
        <f>(D275)/(F2+100)*100</f>
        <v>1.04895761856607</v>
      </c>
      <c r="G275" s="9">
        <f>RANK(E275,E7:E399,0)</f>
        <v>176</v>
      </c>
      <c r="H275" s="9">
        <f>RANK(F275,F7:F399,0)</f>
        <v>218</v>
      </c>
      <c r="J275" s="12" t="s">
        <v>66</v>
      </c>
      <c r="K275" s="12" t="s">
        <v>67</v>
      </c>
    </row>
    <row r="276" ht="23.2" customHeight="1" spans="1:11">
      <c r="A276" s="9" t="s">
        <v>606</v>
      </c>
      <c r="B276" s="9" t="s">
        <v>607</v>
      </c>
      <c r="C276" s="10">
        <v>9.88594423014439</v>
      </c>
      <c r="D276" s="10">
        <v>1.81364848643914</v>
      </c>
      <c r="E276" s="10">
        <f>(C276)/(E2+100)*100</f>
        <v>9.82502905003417</v>
      </c>
      <c r="F276" s="10">
        <f>(D276)/(F2+100)*100</f>
        <v>1.8306275570306</v>
      </c>
      <c r="G276" s="9">
        <f>RANK(E276,E7:E399,0)</f>
        <v>164</v>
      </c>
      <c r="H276" s="9">
        <f>RANK(F276,F7:F399,0)</f>
        <v>182</v>
      </c>
      <c r="J276" s="12" t="s">
        <v>66</v>
      </c>
      <c r="K276" s="12" t="s">
        <v>67</v>
      </c>
    </row>
    <row r="277" ht="23.2" customHeight="1" spans="1:11">
      <c r="A277" s="9" t="s">
        <v>608</v>
      </c>
      <c r="B277" s="9" t="s">
        <v>609</v>
      </c>
      <c r="C277" s="10">
        <v>9.64536651237355</v>
      </c>
      <c r="D277" s="10">
        <v>3.69748128722068</v>
      </c>
      <c r="E277" s="10">
        <f>(C277)/(E2+100)*100</f>
        <v>9.58593372328916</v>
      </c>
      <c r="F277" s="10">
        <f>(D277)/(F2+100)*100</f>
        <v>3.73209648209209</v>
      </c>
      <c r="G277" s="9">
        <f>RANK(E277,E7:E399,0)</f>
        <v>167</v>
      </c>
      <c r="H277" s="9">
        <f>RANK(F277,F7:F399,0)</f>
        <v>107</v>
      </c>
      <c r="J277" s="12" t="s">
        <v>66</v>
      </c>
      <c r="K277" s="12" t="s">
        <v>67</v>
      </c>
    </row>
    <row r="278" ht="23.2" customHeight="1" spans="1:11">
      <c r="A278" s="9" t="s">
        <v>610</v>
      </c>
      <c r="B278" s="9" t="s">
        <v>611</v>
      </c>
      <c r="C278" s="10">
        <v>36.0471686524997</v>
      </c>
      <c r="D278" s="10">
        <v>-7.88487688846566</v>
      </c>
      <c r="E278" s="10">
        <f>(C278)/(E2+100)*100</f>
        <v>35.8250533219039</v>
      </c>
      <c r="F278" s="10">
        <f>(D278)/(F2+100)*100</f>
        <v>-7.9586937732122</v>
      </c>
      <c r="G278" s="9">
        <f>RANK(E278,E7:E399,0)</f>
        <v>41</v>
      </c>
      <c r="H278" s="9">
        <f>RANK(F278,F7:F399,0)</f>
        <v>357</v>
      </c>
      <c r="J278" s="12" t="s">
        <v>66</v>
      </c>
      <c r="K278" s="12" t="s">
        <v>67</v>
      </c>
    </row>
    <row r="279" ht="23.2" customHeight="1" spans="1:11">
      <c r="A279" s="9" t="s">
        <v>612</v>
      </c>
      <c r="B279" s="9" t="s">
        <v>613</v>
      </c>
      <c r="C279" s="10">
        <v>27.8999892692349</v>
      </c>
      <c r="D279" s="10">
        <v>4.13396432471787</v>
      </c>
      <c r="E279" s="10">
        <f>(C279)/(E2+100)*100</f>
        <v>27.7280752029764</v>
      </c>
      <c r="F279" s="10">
        <f>(D279)/(F2+100)*100</f>
        <v>4.17266580001299</v>
      </c>
      <c r="G279" s="9">
        <f>RANK(E279,E7:E399,0)</f>
        <v>61</v>
      </c>
      <c r="H279" s="9">
        <f>RANK(F279,F7:F399,0)</f>
        <v>77</v>
      </c>
      <c r="J279" s="12" t="s">
        <v>66</v>
      </c>
      <c r="K279" s="12" t="s">
        <v>67</v>
      </c>
    </row>
    <row r="280" ht="23.2" customHeight="1" spans="1:11">
      <c r="A280" s="9" t="s">
        <v>614</v>
      </c>
      <c r="B280" s="9" t="s">
        <v>615</v>
      </c>
      <c r="C280" s="10">
        <v>15.2173718619481</v>
      </c>
      <c r="D280" s="10">
        <v>6.00597388277695</v>
      </c>
      <c r="E280" s="10">
        <f>(C280)/(E2+100)*100</f>
        <v>15.1236055077997</v>
      </c>
      <c r="F280" s="10">
        <f>(D280)/(F2+100)*100</f>
        <v>6.06220079515199</v>
      </c>
      <c r="G280" s="9">
        <f>RANK(E280,E7:E399,0)</f>
        <v>117</v>
      </c>
      <c r="H280" s="9">
        <f>RANK(F280,F7:F399,0)</f>
        <v>18</v>
      </c>
      <c r="J280" s="12" t="s">
        <v>66</v>
      </c>
      <c r="K280" s="12" t="s">
        <v>67</v>
      </c>
    </row>
    <row r="281" ht="23.2" customHeight="1" spans="1:11">
      <c r="A281" s="9" t="s">
        <v>616</v>
      </c>
      <c r="B281" s="9" t="s">
        <v>617</v>
      </c>
      <c r="C281" s="10">
        <v>13.5174111322521</v>
      </c>
      <c r="D281" s="10">
        <v>6.51802730486656</v>
      </c>
      <c r="E281" s="10">
        <f>(C281)/(E2+100)*100</f>
        <v>13.4341195907892</v>
      </c>
      <c r="F281" s="10">
        <f>(D281)/(F2+100)*100</f>
        <v>6.57904797483314</v>
      </c>
      <c r="G281" s="9">
        <f>RANK(E281,E7:E399,0)</f>
        <v>133</v>
      </c>
      <c r="H281" s="9">
        <f>RANK(F281,F7:F399,0)</f>
        <v>11</v>
      </c>
      <c r="J281" s="12" t="s">
        <v>66</v>
      </c>
      <c r="K281" s="12" t="s">
        <v>67</v>
      </c>
    </row>
    <row r="282" ht="23.2" customHeight="1" spans="1:11">
      <c r="A282" s="9" t="s">
        <v>618</v>
      </c>
      <c r="B282" s="9" t="s">
        <v>619</v>
      </c>
      <c r="C282" s="10">
        <v>18.2271116163981</v>
      </c>
      <c r="D282" s="10">
        <v>12.0689290846082</v>
      </c>
      <c r="E282" s="10">
        <f>(C282)/(E2+100)*100</f>
        <v>18.1147998572829</v>
      </c>
      <c r="F282" s="10">
        <f>(D282)/(F2+100)*100</f>
        <v>12.1819163588364</v>
      </c>
      <c r="G282" s="9">
        <f>RANK(E282,E7:E399,0)</f>
        <v>95</v>
      </c>
      <c r="H282" s="9">
        <f>RANK(F282,F7:F399,0)</f>
        <v>2</v>
      </c>
      <c r="J282" s="12" t="s">
        <v>66</v>
      </c>
      <c r="K282" s="12" t="s">
        <v>67</v>
      </c>
    </row>
    <row r="283" ht="23.2" customHeight="1" spans="1:11">
      <c r="A283" s="9" t="s">
        <v>620</v>
      </c>
      <c r="B283" s="9" t="s">
        <v>621</v>
      </c>
      <c r="C283" s="10">
        <v>16.0864716072234</v>
      </c>
      <c r="D283" s="10">
        <v>5.51631167430574</v>
      </c>
      <c r="E283" s="10">
        <f>(C283)/(E2+100)*100</f>
        <v>15.987350036994</v>
      </c>
      <c r="F283" s="10">
        <f>(D283)/(F2+100)*100</f>
        <v>5.56795445184662</v>
      </c>
      <c r="G283" s="9">
        <f>RANK(E283,E7:E399,0)</f>
        <v>106</v>
      </c>
      <c r="H283" s="9">
        <f>RANK(F283,F7:F399,0)</f>
        <v>28</v>
      </c>
      <c r="J283" s="12" t="s">
        <v>66</v>
      </c>
      <c r="K283" s="12" t="s">
        <v>67</v>
      </c>
    </row>
    <row r="284" ht="23.2" customHeight="1" spans="1:11">
      <c r="A284" s="9" t="s">
        <v>622</v>
      </c>
      <c r="B284" s="9" t="s">
        <v>623</v>
      </c>
      <c r="C284" s="10">
        <v>11.408322295426</v>
      </c>
      <c r="D284" s="10">
        <v>5.47873813130079</v>
      </c>
      <c r="E284" s="10">
        <f>(C284)/(E2+100)*100</f>
        <v>11.3380265309342</v>
      </c>
      <c r="F284" s="10">
        <f>(D284)/(F2+100)*100</f>
        <v>5.53002915168265</v>
      </c>
      <c r="G284" s="9">
        <f>RANK(E284,E7:E399,0)</f>
        <v>151</v>
      </c>
      <c r="H284" s="9">
        <f>RANK(F284,F7:F399,0)</f>
        <v>30</v>
      </c>
      <c r="J284" s="12" t="s">
        <v>66</v>
      </c>
      <c r="K284" s="12" t="s">
        <v>67</v>
      </c>
    </row>
    <row r="285" ht="23.2" customHeight="1" spans="1:11">
      <c r="A285" s="9" t="s">
        <v>624</v>
      </c>
      <c r="B285" s="9" t="s">
        <v>625</v>
      </c>
      <c r="C285" s="10">
        <v>7.46645494243747</v>
      </c>
      <c r="D285" s="10">
        <v>0.501191722540262</v>
      </c>
      <c r="E285" s="10">
        <f>(C285)/(E2+100)*100</f>
        <v>7.42044816382178</v>
      </c>
      <c r="F285" s="10">
        <f>(D285)/(F2+100)*100</f>
        <v>0.505883794736443</v>
      </c>
      <c r="G285" s="9">
        <f>RANK(E285,E7:E399,0)</f>
        <v>190</v>
      </c>
      <c r="H285" s="9">
        <f>RANK(F285,F7:F399,0)</f>
        <v>242</v>
      </c>
      <c r="J285" s="12" t="s">
        <v>66</v>
      </c>
      <c r="K285" s="12" t="s">
        <v>67</v>
      </c>
    </row>
    <row r="286" ht="23.2" customHeight="1" spans="1:11">
      <c r="A286" s="9" t="s">
        <v>626</v>
      </c>
      <c r="B286" s="9" t="s">
        <v>627</v>
      </c>
      <c r="C286" s="10">
        <v>7.49271155872448</v>
      </c>
      <c r="D286" s="10">
        <v>6.26246101937529</v>
      </c>
      <c r="E286" s="10">
        <f>(C286)/(E2+100)*100</f>
        <v>7.44654299217301</v>
      </c>
      <c r="F286" s="10">
        <f>(D286)/(F2+100)*100</f>
        <v>6.3210891209723</v>
      </c>
      <c r="G286" s="9">
        <f>RANK(E286,E7:E399,0)</f>
        <v>189</v>
      </c>
      <c r="H286" s="9">
        <f>RANK(F286,F7:F399,0)</f>
        <v>14</v>
      </c>
      <c r="J286" s="12" t="s">
        <v>66</v>
      </c>
      <c r="K286" s="12" t="s">
        <v>67</v>
      </c>
    </row>
    <row r="287" ht="23.2" customHeight="1" spans="1:11">
      <c r="A287" s="9" t="s">
        <v>628</v>
      </c>
      <c r="B287" s="9" t="s">
        <v>629</v>
      </c>
      <c r="C287" s="10">
        <v>56.0167613032521</v>
      </c>
      <c r="D287" s="10">
        <v>-1.38950196718165</v>
      </c>
      <c r="E287" s="10">
        <f>(C287)/(E2+100)*100</f>
        <v>55.6715973993759</v>
      </c>
      <c r="F287" s="10">
        <f>(D287)/(F2+100)*100</f>
        <v>-1.40251024974807</v>
      </c>
      <c r="G287" s="9">
        <f>RANK(E287,E7:E399,0)</f>
        <v>12</v>
      </c>
      <c r="H287" s="9">
        <f>RANK(F287,F7:F399,0)</f>
        <v>318</v>
      </c>
      <c r="J287" s="12" t="s">
        <v>66</v>
      </c>
      <c r="K287" s="12" t="s">
        <v>67</v>
      </c>
    </row>
    <row r="288" ht="23.2" customHeight="1" spans="1:11">
      <c r="A288" s="9" t="s">
        <v>630</v>
      </c>
      <c r="B288" s="9" t="s">
        <v>631</v>
      </c>
      <c r="C288" s="10">
        <v>24.3533392975223</v>
      </c>
      <c r="D288" s="10">
        <v>-1.5756515956628</v>
      </c>
      <c r="E288" s="10">
        <f>(C288)/(E2+100)*100</f>
        <v>24.2032789679212</v>
      </c>
      <c r="F288" s="10">
        <f>(D288)/(F2+100)*100</f>
        <v>-1.59040257958848</v>
      </c>
      <c r="G288" s="9">
        <f>RANK(E288,E7:E399,0)</f>
        <v>72</v>
      </c>
      <c r="H288" s="9">
        <f>RANK(F288,F7:F399,0)</f>
        <v>321</v>
      </c>
      <c r="J288" s="12" t="s">
        <v>66</v>
      </c>
      <c r="K288" s="12" t="s">
        <v>67</v>
      </c>
    </row>
    <row r="289" ht="23.2" customHeight="1" spans="1:11">
      <c r="A289" s="9" t="s">
        <v>632</v>
      </c>
      <c r="B289" s="9" t="s">
        <v>633</v>
      </c>
      <c r="C289" s="10">
        <v>4.22911601087013</v>
      </c>
      <c r="D289" s="10">
        <v>1.98656472356035</v>
      </c>
      <c r="E289" s="10">
        <f>(C289)/(E2+100)*100</f>
        <v>4.20305705711601</v>
      </c>
      <c r="F289" s="10">
        <f>(D289)/(F2+100)*100</f>
        <v>2.00516260673784</v>
      </c>
      <c r="G289" s="9">
        <f>RANK(E289,E7:E399,0)</f>
        <v>226</v>
      </c>
      <c r="H289" s="9">
        <f>RANK(F289,F7:F399,0)</f>
        <v>173</v>
      </c>
      <c r="J289" s="12" t="s">
        <v>66</v>
      </c>
      <c r="K289" s="12" t="s">
        <v>67</v>
      </c>
    </row>
    <row r="290" ht="23.2" customHeight="1" spans="1:11">
      <c r="A290" s="9" t="s">
        <v>634</v>
      </c>
      <c r="B290" s="9" t="s">
        <v>635</v>
      </c>
      <c r="C290" s="10">
        <v>2.40039822274663</v>
      </c>
      <c r="D290" s="10">
        <v>5.88493213359768</v>
      </c>
      <c r="E290" s="10">
        <f>(C290)/(E2+100)*100</f>
        <v>2.38560745651623</v>
      </c>
      <c r="F290" s="10">
        <f>(D290)/(F2+100)*100</f>
        <v>5.94002587357509</v>
      </c>
      <c r="G290" s="9">
        <f>RANK(E290,E7:E399,0)</f>
        <v>244</v>
      </c>
      <c r="H290" s="9">
        <f>RANK(F290,F7:F399,0)</f>
        <v>22</v>
      </c>
      <c r="J290" s="12" t="s">
        <v>66</v>
      </c>
      <c r="K290" s="12" t="s">
        <v>67</v>
      </c>
    </row>
    <row r="291" ht="23.2" customHeight="1" spans="1:11">
      <c r="A291" s="9" t="s">
        <v>636</v>
      </c>
      <c r="B291" s="9" t="s">
        <v>637</v>
      </c>
      <c r="C291" s="10">
        <v>32.1417562209679</v>
      </c>
      <c r="D291" s="10">
        <v>-3.95639543867238</v>
      </c>
      <c r="E291" s="10">
        <f>(C291)/(E2+100)*100</f>
        <v>31.9437052484277</v>
      </c>
      <c r="F291" s="10">
        <f>(D291)/(F2+100)*100</f>
        <v>-3.99343454406861</v>
      </c>
      <c r="G291" s="9">
        <f>RANK(E291,E7:E399,0)</f>
        <v>48</v>
      </c>
      <c r="H291" s="9">
        <f>RANK(F291,F7:F399,0)</f>
        <v>350</v>
      </c>
      <c r="J291" s="12" t="s">
        <v>66</v>
      </c>
      <c r="K291" s="12" t="s">
        <v>67</v>
      </c>
    </row>
    <row r="292" ht="23.2" customHeight="1" spans="1:11">
      <c r="A292" s="9" t="s">
        <v>638</v>
      </c>
      <c r="B292" s="9" t="s">
        <v>639</v>
      </c>
      <c r="C292" s="10">
        <v>8.35137067471083</v>
      </c>
      <c r="D292" s="10">
        <v>-2.11900022119001</v>
      </c>
      <c r="E292" s="10">
        <f>(C292)/(E2+100)*100</f>
        <v>8.29991122511512</v>
      </c>
      <c r="F292" s="10">
        <f>(D292)/(F2+100)*100</f>
        <v>-2.13883794311237</v>
      </c>
      <c r="G292" s="9">
        <f>RANK(E292,E7:E399,0)</f>
        <v>182</v>
      </c>
      <c r="H292" s="9">
        <f>RANK(F292,F7:F399,0)</f>
        <v>333</v>
      </c>
      <c r="J292" s="12" t="s">
        <v>66</v>
      </c>
      <c r="K292" s="12" t="s">
        <v>67</v>
      </c>
    </row>
    <row r="293" ht="23.2" customHeight="1" spans="1:11">
      <c r="A293" s="9" t="s">
        <v>640</v>
      </c>
      <c r="B293" s="9" t="s">
        <v>641</v>
      </c>
      <c r="C293" s="10">
        <v>13.2751599767307</v>
      </c>
      <c r="D293" s="10">
        <v>5.2224557190033</v>
      </c>
      <c r="E293" s="10">
        <f>(C293)/(E2+100)*100</f>
        <v>13.1933611376771</v>
      </c>
      <c r="F293" s="10">
        <f>(D293)/(F2+100)*100</f>
        <v>5.27134746675748</v>
      </c>
      <c r="G293" s="9">
        <f>RANK(E293,E7:E399,0)</f>
        <v>134</v>
      </c>
      <c r="H293" s="9">
        <f>RANK(F293,F7:F399,0)</f>
        <v>33</v>
      </c>
      <c r="J293" s="12" t="s">
        <v>66</v>
      </c>
      <c r="K293" s="12" t="s">
        <v>67</v>
      </c>
    </row>
    <row r="294" ht="23.2" customHeight="1" spans="1:11">
      <c r="A294" s="9" t="s">
        <v>642</v>
      </c>
      <c r="B294" s="9" t="s">
        <v>643</v>
      </c>
      <c r="C294" s="10">
        <v>15.7996093678696</v>
      </c>
      <c r="D294" s="10">
        <v>4.40918704070968</v>
      </c>
      <c r="E294" s="10">
        <f>(C294)/(E2+100)*100</f>
        <v>15.7022553844858</v>
      </c>
      <c r="F294" s="10">
        <f>(D294)/(F2+100)*100</f>
        <v>4.45046510455442</v>
      </c>
      <c r="G294" s="9">
        <f>RANK(E294,E7:E399,0)</f>
        <v>110</v>
      </c>
      <c r="H294" s="9">
        <f>RANK(F294,F7:F399,0)</f>
        <v>61</v>
      </c>
      <c r="J294" s="12" t="s">
        <v>66</v>
      </c>
      <c r="K294" s="12" t="s">
        <v>67</v>
      </c>
    </row>
    <row r="295" ht="23.2" customHeight="1" spans="1:11">
      <c r="A295" s="9" t="s">
        <v>644</v>
      </c>
      <c r="B295" s="9" t="s">
        <v>645</v>
      </c>
      <c r="C295" s="10">
        <v>36.6097463271941</v>
      </c>
      <c r="D295" s="10">
        <v>4.70094318741656</v>
      </c>
      <c r="E295" s="10">
        <f>(C295)/(E2+100)*100</f>
        <v>36.3841645072492</v>
      </c>
      <c r="F295" s="10">
        <f>(D295)/(F2+100)*100</f>
        <v>4.74495262299484</v>
      </c>
      <c r="G295" s="9">
        <f>RANK(E295,E7:E399,0)</f>
        <v>39</v>
      </c>
      <c r="H295" s="9">
        <f>RANK(F295,F7:F399,0)</f>
        <v>47</v>
      </c>
      <c r="J295" s="12" t="s">
        <v>66</v>
      </c>
      <c r="K295" s="12" t="s">
        <v>67</v>
      </c>
    </row>
    <row r="296" ht="23.2" customHeight="1" spans="1:11">
      <c r="A296" s="9" t="s">
        <v>646</v>
      </c>
      <c r="B296" s="9" t="s">
        <v>647</v>
      </c>
      <c r="C296" s="10">
        <v>27.064833138817</v>
      </c>
      <c r="D296" s="10">
        <v>1.88036969980539</v>
      </c>
      <c r="E296" s="10">
        <f>(C296)/(E2+100)*100</f>
        <v>26.8980651349801</v>
      </c>
      <c r="F296" s="10">
        <f>(D296)/(F2+100)*100</f>
        <v>1.89797340311932</v>
      </c>
      <c r="G296" s="9">
        <f>RANK(E296,E7:E399,0)</f>
        <v>62</v>
      </c>
      <c r="H296" s="9">
        <f>RANK(F296,F7:F399,0)</f>
        <v>179</v>
      </c>
      <c r="J296" s="12" t="s">
        <v>66</v>
      </c>
      <c r="K296" s="12" t="s">
        <v>67</v>
      </c>
    </row>
    <row r="297" ht="23.2" customHeight="1" spans="1:11">
      <c r="A297" s="9" t="s">
        <v>648</v>
      </c>
      <c r="B297" s="9" t="s">
        <v>649</v>
      </c>
      <c r="C297" s="10">
        <v>-1.86801597630482</v>
      </c>
      <c r="D297" s="10">
        <v>4.35472517508381</v>
      </c>
      <c r="E297" s="10">
        <f>(C297)/(E2+100)*100</f>
        <v>-1.85650564132858</v>
      </c>
      <c r="F297" s="10">
        <f>(D297)/(F2+100)*100</f>
        <v>4.39549337614758</v>
      </c>
      <c r="G297" s="9">
        <f>RANK(E297,E7:E399,0)</f>
        <v>302</v>
      </c>
      <c r="H297" s="9">
        <f>RANK(F297,F7:F399,0)</f>
        <v>68</v>
      </c>
      <c r="J297" s="12" t="s">
        <v>66</v>
      </c>
      <c r="K297" s="12" t="s">
        <v>67</v>
      </c>
    </row>
    <row r="298" ht="23.2" customHeight="1" spans="1:11">
      <c r="A298" s="9" t="s">
        <v>650</v>
      </c>
      <c r="B298" s="9" t="s">
        <v>651</v>
      </c>
      <c r="C298" s="10">
        <v>5.64053035472458</v>
      </c>
      <c r="D298" s="10">
        <v>4.01033591731266</v>
      </c>
      <c r="E298" s="10">
        <f>(C298)/(E2+100)*100</f>
        <v>5.60577455249908</v>
      </c>
      <c r="F298" s="10">
        <f>(D298)/(F2+100)*100</f>
        <v>4.04788000435303</v>
      </c>
      <c r="G298" s="9">
        <f>RANK(E298,E7:E399,0)</f>
        <v>211</v>
      </c>
      <c r="H298" s="9">
        <f>RANK(F298,F7:F399,0)</f>
        <v>87</v>
      </c>
      <c r="J298" s="12" t="s">
        <v>66</v>
      </c>
      <c r="K298" s="12" t="s">
        <v>67</v>
      </c>
    </row>
    <row r="299" ht="23.2" customHeight="1" spans="1:11">
      <c r="A299" s="9" t="s">
        <v>652</v>
      </c>
      <c r="B299" s="9" t="s">
        <v>653</v>
      </c>
      <c r="C299" s="10">
        <v>-1.8321545915242</v>
      </c>
      <c r="D299" s="10">
        <v>4.84016454378748</v>
      </c>
      <c r="E299" s="10">
        <f>(C299)/(E2+100)*100</f>
        <v>-1.82086522711608</v>
      </c>
      <c r="F299" s="10">
        <f>(D299)/(F2+100)*100</f>
        <v>4.88547734617324</v>
      </c>
      <c r="G299" s="9">
        <f>RANK(E299,E7:E399,0)</f>
        <v>301</v>
      </c>
      <c r="H299" s="9">
        <f>RANK(F299,F7:F399,0)</f>
        <v>43</v>
      </c>
      <c r="J299" s="12" t="s">
        <v>66</v>
      </c>
      <c r="K299" s="12" t="s">
        <v>67</v>
      </c>
    </row>
    <row r="300" ht="23.2" customHeight="1" spans="1:11">
      <c r="A300" s="9" t="s">
        <v>654</v>
      </c>
      <c r="B300" s="9" t="s">
        <v>655</v>
      </c>
      <c r="C300" s="10">
        <v>10.8848121037641</v>
      </c>
      <c r="D300" s="10">
        <v>2.9887259038715</v>
      </c>
      <c r="E300" s="10">
        <f>(C300)/(E2+100)*100</f>
        <v>10.8177421027272</v>
      </c>
      <c r="F300" s="10">
        <f>(D300)/(F2+100)*100</f>
        <v>3.01670585063615</v>
      </c>
      <c r="G300" s="9">
        <f>RANK(E300,E7:E399,0)</f>
        <v>154</v>
      </c>
      <c r="H300" s="9">
        <f>RANK(F300,F7:F399,0)</f>
        <v>133</v>
      </c>
      <c r="J300" s="12" t="s">
        <v>66</v>
      </c>
      <c r="K300" s="12" t="s">
        <v>67</v>
      </c>
    </row>
    <row r="301" ht="23.2" customHeight="1" spans="1:11">
      <c r="A301" s="9" t="s">
        <v>656</v>
      </c>
      <c r="B301" s="9" t="s">
        <v>657</v>
      </c>
      <c r="C301" s="10">
        <v>-4.19895378871741</v>
      </c>
      <c r="D301" s="10">
        <v>4.63473323613433</v>
      </c>
      <c r="E301" s="10">
        <f>(C301)/(E2+100)*100</f>
        <v>-4.17308068844902</v>
      </c>
      <c r="F301" s="10">
        <f>(D301)/(F2+100)*100</f>
        <v>4.67812282533935</v>
      </c>
      <c r="G301" s="9">
        <f>RANK(E301,E7:E399,0)</f>
        <v>322</v>
      </c>
      <c r="H301" s="9">
        <f>RANK(F301,F7:F399,0)</f>
        <v>53</v>
      </c>
      <c r="J301" s="12" t="s">
        <v>66</v>
      </c>
      <c r="K301" s="12" t="s">
        <v>67</v>
      </c>
    </row>
    <row r="302" ht="23.2" customHeight="1" spans="1:11">
      <c r="A302" s="9" t="s">
        <v>658</v>
      </c>
      <c r="B302" s="9" t="s">
        <v>659</v>
      </c>
      <c r="C302" s="10">
        <v>6.84781854754804</v>
      </c>
      <c r="D302" s="10">
        <v>2.9145510422234</v>
      </c>
      <c r="E302" s="10">
        <f>(C302)/(E2+100)*100</f>
        <v>6.80562368072753</v>
      </c>
      <c r="F302" s="10">
        <f>(D302)/(F2+100)*100</f>
        <v>2.94183657647016</v>
      </c>
      <c r="G302" s="9">
        <f>RANK(E302,E7:E399,0)</f>
        <v>196</v>
      </c>
      <c r="H302" s="9">
        <f>RANK(F302,F7:F399,0)</f>
        <v>136</v>
      </c>
      <c r="J302" s="12" t="s">
        <v>66</v>
      </c>
      <c r="K302" s="12" t="s">
        <v>67</v>
      </c>
    </row>
    <row r="303" ht="23.2" customHeight="1" spans="1:11">
      <c r="A303" s="9" t="s">
        <v>660</v>
      </c>
      <c r="B303" s="9" t="s">
        <v>661</v>
      </c>
      <c r="C303" s="10">
        <v>41.1875018313587</v>
      </c>
      <c r="D303" s="10">
        <v>4.78275367151369</v>
      </c>
      <c r="E303" s="10">
        <f>(C303)/(E2+100)*100</f>
        <v>40.9337128119248</v>
      </c>
      <c r="F303" s="10">
        <f>(D303)/(F2+100)*100</f>
        <v>4.82752900301667</v>
      </c>
      <c r="G303" s="9">
        <f>RANK(E303,E7:E399,0)</f>
        <v>29</v>
      </c>
      <c r="H303" s="9">
        <f>RANK(F303,F7:F399,0)</f>
        <v>46</v>
      </c>
      <c r="J303" s="12" t="s">
        <v>66</v>
      </c>
      <c r="K303" s="12" t="s">
        <v>67</v>
      </c>
    </row>
    <row r="304" ht="23.2" customHeight="1" spans="1:11">
      <c r="A304" s="9" t="s">
        <v>662</v>
      </c>
      <c r="B304" s="9" t="s">
        <v>663</v>
      </c>
      <c r="C304" s="10">
        <v>13.6333771353482</v>
      </c>
      <c r="D304" s="10">
        <v>-1.15103116516106</v>
      </c>
      <c r="E304" s="10">
        <f>(C304)/(E2+100)*100</f>
        <v>13.5493710349317</v>
      </c>
      <c r="F304" s="10">
        <f>(D304)/(F2+100)*100</f>
        <v>-1.16180692438473</v>
      </c>
      <c r="G304" s="9">
        <f>RANK(E304,E7:E399,0)</f>
        <v>130</v>
      </c>
      <c r="H304" s="9">
        <f>RANK(F304,F7:F399,0)</f>
        <v>314</v>
      </c>
      <c r="J304" s="12" t="s">
        <v>66</v>
      </c>
      <c r="K304" s="12" t="s">
        <v>67</v>
      </c>
    </row>
    <row r="305" ht="23.2" customHeight="1" spans="1:11">
      <c r="A305" s="9" t="s">
        <v>664</v>
      </c>
      <c r="B305" s="9" t="s">
        <v>665</v>
      </c>
      <c r="C305" s="10">
        <v>-1.70869891297473</v>
      </c>
      <c r="D305" s="10">
        <v>-1.5414415148306</v>
      </c>
      <c r="E305" s="10">
        <f>(C305)/(E2+100)*100</f>
        <v>-1.69817025737898</v>
      </c>
      <c r="F305" s="10">
        <f>(D305)/(F2+100)*100</f>
        <v>-1.55587222976164</v>
      </c>
      <c r="G305" s="9">
        <f>RANK(E305,E7:E399,0)</f>
        <v>298</v>
      </c>
      <c r="H305" s="9">
        <f>RANK(F305,F7:F399,0)</f>
        <v>319</v>
      </c>
      <c r="J305" s="12" t="s">
        <v>66</v>
      </c>
      <c r="K305" s="12" t="s">
        <v>67</v>
      </c>
    </row>
    <row r="306" ht="23.2" customHeight="1" spans="1:11">
      <c r="A306" s="9" t="s">
        <v>666</v>
      </c>
      <c r="B306" s="9" t="s">
        <v>667</v>
      </c>
      <c r="C306" s="10">
        <v>-1.67890207808895</v>
      </c>
      <c r="D306" s="10">
        <v>3.27816254729715</v>
      </c>
      <c r="E306" s="10">
        <f>(C306)/(E2+100)*100</f>
        <v>-1.66855702453682</v>
      </c>
      <c r="F306" s="10">
        <f>(D306)/(F2+100)*100</f>
        <v>3.30885215099765</v>
      </c>
      <c r="G306" s="9">
        <f>RANK(E306,E7:E399,0)</f>
        <v>297</v>
      </c>
      <c r="H306" s="9">
        <f>RANK(F306,F7:F399,0)</f>
        <v>126</v>
      </c>
      <c r="J306" s="12" t="s">
        <v>66</v>
      </c>
      <c r="K306" s="12" t="s">
        <v>67</v>
      </c>
    </row>
    <row r="307" ht="23.2" customHeight="1" spans="1:11">
      <c r="A307" s="9" t="s">
        <v>668</v>
      </c>
      <c r="B307" s="9" t="s">
        <v>669</v>
      </c>
      <c r="C307" s="10">
        <v>24.871745147471</v>
      </c>
      <c r="D307" s="10">
        <v>4.12036220379843</v>
      </c>
      <c r="E307" s="10">
        <f>(C307)/(E2+100)*100</f>
        <v>24.7184905063318</v>
      </c>
      <c r="F307" s="10">
        <f>(D307)/(F2+100)*100</f>
        <v>4.1589363383365</v>
      </c>
      <c r="G307" s="9">
        <f>RANK(E307,E7:E399,0)</f>
        <v>68</v>
      </c>
      <c r="H307" s="9">
        <f>RANK(F307,F7:F399,0)</f>
        <v>81</v>
      </c>
      <c r="J307" s="12" t="s">
        <v>66</v>
      </c>
      <c r="K307" s="12" t="s">
        <v>67</v>
      </c>
    </row>
    <row r="308" ht="23.2" customHeight="1" spans="1:11">
      <c r="A308" s="9" t="s">
        <v>670</v>
      </c>
      <c r="B308" s="9" t="s">
        <v>671</v>
      </c>
      <c r="C308" s="10">
        <v>-2.38022616102394</v>
      </c>
      <c r="D308" s="10">
        <v>0.268034299107706</v>
      </c>
      <c r="E308" s="10">
        <f>(C308)/(E2+100)*100</f>
        <v>-2.36555969094011</v>
      </c>
      <c r="F308" s="10">
        <f>(D308)/(F2+100)*100</f>
        <v>0.270543590913428</v>
      </c>
      <c r="G308" s="9">
        <f>RANK(E308,E7:E399,0)</f>
        <v>307</v>
      </c>
      <c r="H308" s="9">
        <f>RANK(F308,F7:F399,0)</f>
        <v>252</v>
      </c>
      <c r="J308" s="12" t="s">
        <v>66</v>
      </c>
      <c r="K308" s="12" t="s">
        <v>67</v>
      </c>
    </row>
    <row r="309" ht="23.2" customHeight="1" spans="1:11">
      <c r="A309" s="9" t="s">
        <v>672</v>
      </c>
      <c r="B309" s="9" t="s">
        <v>673</v>
      </c>
      <c r="C309" s="10">
        <v>12.6290537193695</v>
      </c>
      <c r="D309" s="10">
        <v>0.204792312943403</v>
      </c>
      <c r="E309" s="10">
        <f>(C309)/(E2+100)*100</f>
        <v>12.5512360558234</v>
      </c>
      <c r="F309" s="10">
        <f>(D309)/(F2+100)*100</f>
        <v>0.206709543963666</v>
      </c>
      <c r="G309" s="9">
        <f>RANK(E309,E7:E399,0)</f>
        <v>138</v>
      </c>
      <c r="H309" s="9">
        <f>RANK(F309,F7:F399,0)</f>
        <v>259</v>
      </c>
      <c r="J309" s="12" t="s">
        <v>66</v>
      </c>
      <c r="K309" s="12" t="s">
        <v>67</v>
      </c>
    </row>
    <row r="310" ht="23.2" customHeight="1" spans="1:11">
      <c r="A310" s="9" t="s">
        <v>674</v>
      </c>
      <c r="B310" s="9" t="s">
        <v>675</v>
      </c>
      <c r="C310" s="10">
        <v>29.9744661954631</v>
      </c>
      <c r="D310" s="10">
        <v>2.56587464592683</v>
      </c>
      <c r="E310" s="10">
        <f>(C310)/(E2+100)*100</f>
        <v>29.7897696237956</v>
      </c>
      <c r="F310" s="10">
        <f>(D310)/(F2+100)*100</f>
        <v>2.58989593068393</v>
      </c>
      <c r="G310" s="9">
        <f>RANK(E310,E7:E399,0)</f>
        <v>56</v>
      </c>
      <c r="H310" s="9">
        <f>RANK(F310,F7:F399,0)</f>
        <v>149</v>
      </c>
      <c r="J310" s="12" t="s">
        <v>66</v>
      </c>
      <c r="K310" s="12" t="s">
        <v>67</v>
      </c>
    </row>
    <row r="311" ht="23.2" customHeight="1" spans="1:11">
      <c r="A311" s="9" t="s">
        <v>676</v>
      </c>
      <c r="B311" s="9" t="s">
        <v>677</v>
      </c>
      <c r="C311" s="10">
        <v>-7.64257786968045</v>
      </c>
      <c r="D311" s="10">
        <v>1.15714527444778</v>
      </c>
      <c r="E311" s="10">
        <f>(C311)/(E2+100)*100</f>
        <v>-7.59548585736478</v>
      </c>
      <c r="F311" s="10">
        <f>(D311)/(F2+100)*100</f>
        <v>1.1679782729292</v>
      </c>
      <c r="G311" s="9">
        <f>RANK(E311,E7:E399,0)</f>
        <v>337</v>
      </c>
      <c r="H311" s="9">
        <f>RANK(F311,F7:F399,0)</f>
        <v>213</v>
      </c>
      <c r="J311" s="12" t="s">
        <v>66</v>
      </c>
      <c r="K311" s="12" t="s">
        <v>67</v>
      </c>
    </row>
    <row r="312" ht="23.2" customHeight="1" spans="1:11">
      <c r="A312" s="9" t="s">
        <v>678</v>
      </c>
      <c r="B312" s="9" t="s">
        <v>679</v>
      </c>
      <c r="C312" s="10">
        <v>-1.09535516726666</v>
      </c>
      <c r="D312" s="10">
        <v>1.46716059947529</v>
      </c>
      <c r="E312" s="10">
        <f>(C312)/(E2+100)*100</f>
        <v>-1.08860581123699</v>
      </c>
      <c r="F312" s="10">
        <f>(D312)/(F2+100)*100</f>
        <v>1.48089590903155</v>
      </c>
      <c r="G312" s="9">
        <f>RANK(E312,E7:E399,0)</f>
        <v>291</v>
      </c>
      <c r="H312" s="9">
        <f>RANK(F312,F7:F399,0)</f>
        <v>200</v>
      </c>
      <c r="J312" s="12" t="s">
        <v>66</v>
      </c>
      <c r="K312" s="12" t="s">
        <v>67</v>
      </c>
    </row>
    <row r="313" ht="23.2" customHeight="1" spans="1:11">
      <c r="A313" s="9" t="s">
        <v>680</v>
      </c>
      <c r="B313" s="9" t="s">
        <v>681</v>
      </c>
      <c r="C313" s="10">
        <v>0.924654023577651</v>
      </c>
      <c r="D313" s="10">
        <v>4.65600816395952</v>
      </c>
      <c r="E313" s="10">
        <f>(C313)/(E2+100)*100</f>
        <v>0.918956493319072</v>
      </c>
      <c r="F313" s="10">
        <f>(D313)/(F2+100)*100</f>
        <v>4.699596925443</v>
      </c>
      <c r="G313" s="9">
        <f>RANK(E313,E7:E399,0)</f>
        <v>259</v>
      </c>
      <c r="H313" s="9">
        <f>RANK(F313,F7:F399,0)</f>
        <v>51</v>
      </c>
      <c r="J313" s="12" t="s">
        <v>66</v>
      </c>
      <c r="K313" s="12" t="s">
        <v>67</v>
      </c>
    </row>
    <row r="314" ht="23.2" customHeight="1" spans="1:11">
      <c r="A314" s="9" t="s">
        <v>682</v>
      </c>
      <c r="B314" s="9" t="s">
        <v>683</v>
      </c>
      <c r="C314" s="10">
        <v>3.7411949904851</v>
      </c>
      <c r="D314" s="10">
        <v>0.87775388013718</v>
      </c>
      <c r="E314" s="10">
        <f>(C314)/(E2+100)*100</f>
        <v>3.71814250694206</v>
      </c>
      <c r="F314" s="10">
        <f>(D314)/(F2+100)*100</f>
        <v>0.885971263607136</v>
      </c>
      <c r="G314" s="9">
        <f>RANK(E314,E7:E399,0)</f>
        <v>229</v>
      </c>
      <c r="H314" s="9">
        <f>RANK(F314,F7:F399,0)</f>
        <v>223</v>
      </c>
      <c r="J314" s="12" t="s">
        <v>66</v>
      </c>
      <c r="K314" s="12" t="s">
        <v>67</v>
      </c>
    </row>
    <row r="315" ht="23.2" customHeight="1" spans="1:11">
      <c r="A315" s="9" t="s">
        <v>684</v>
      </c>
      <c r="B315" s="9" t="s">
        <v>685</v>
      </c>
      <c r="C315" s="10">
        <v>-2.74380354519263</v>
      </c>
      <c r="D315" s="10">
        <v>3.43770927613288</v>
      </c>
      <c r="E315" s="10">
        <f>(C315)/(E2+100)*100</f>
        <v>-2.72689678512485</v>
      </c>
      <c r="F315" s="10">
        <f>(D315)/(F2+100)*100</f>
        <v>3.46989252934253</v>
      </c>
      <c r="G315" s="9">
        <f>RANK(E315,E7:E399,0)</f>
        <v>308</v>
      </c>
      <c r="H315" s="9">
        <f>RANK(F315,F7:F399,0)</f>
        <v>117</v>
      </c>
      <c r="J315" s="12" t="s">
        <v>66</v>
      </c>
      <c r="K315" s="12" t="s">
        <v>67</v>
      </c>
    </row>
    <row r="316" ht="23.2" customHeight="1" spans="1:11">
      <c r="A316" s="9" t="s">
        <v>686</v>
      </c>
      <c r="B316" s="9" t="s">
        <v>687</v>
      </c>
      <c r="C316" s="10">
        <v>-3.80189066995479</v>
      </c>
      <c r="D316" s="10">
        <v>-0.155402523005665</v>
      </c>
      <c r="E316" s="10">
        <f>(C316)/(E2+100)*100</f>
        <v>-3.77846419196461</v>
      </c>
      <c r="F316" s="10">
        <f>(D316)/(F2+100)*100</f>
        <v>-0.156857375160276</v>
      </c>
      <c r="G316" s="9">
        <f>RANK(E316,E7:E399,0)</f>
        <v>316</v>
      </c>
      <c r="H316" s="9">
        <f>RANK(F316,F7:F399,0)</f>
        <v>275</v>
      </c>
      <c r="J316" s="12" t="s">
        <v>66</v>
      </c>
      <c r="K316" s="12" t="s">
        <v>67</v>
      </c>
    </row>
    <row r="317" ht="23.2" customHeight="1" spans="1:11">
      <c r="A317" s="9" t="s">
        <v>688</v>
      </c>
      <c r="B317" s="9" t="s">
        <v>689</v>
      </c>
      <c r="C317" s="10">
        <v>-1.2856716486443</v>
      </c>
      <c r="D317" s="10">
        <v>3.77727360494305</v>
      </c>
      <c r="E317" s="10">
        <f>(C317)/(E2+100)*100</f>
        <v>-1.27774960111737</v>
      </c>
      <c r="F317" s="10">
        <f>(D317)/(F2+100)*100</f>
        <v>3.81263580200666</v>
      </c>
      <c r="G317" s="9">
        <f>RANK(E317,E7:E399,0)</f>
        <v>293</v>
      </c>
      <c r="H317" s="9">
        <f>RANK(F317,F7:F399,0)</f>
        <v>102</v>
      </c>
      <c r="J317" s="12" t="s">
        <v>66</v>
      </c>
      <c r="K317" s="12" t="s">
        <v>67</v>
      </c>
    </row>
    <row r="318" ht="23.2" customHeight="1" spans="1:11">
      <c r="A318" s="9" t="s">
        <v>690</v>
      </c>
      <c r="B318" s="9" t="s">
        <v>691</v>
      </c>
      <c r="C318" s="10">
        <v>14.9894936026491</v>
      </c>
      <c r="D318" s="10">
        <v>-0.182403331009529</v>
      </c>
      <c r="E318" s="10">
        <f>(C318)/(E2+100)*100</f>
        <v>14.8971313880433</v>
      </c>
      <c r="F318" s="10">
        <f>(D318)/(F2+100)*100</f>
        <v>-0.18411096016506</v>
      </c>
      <c r="G318" s="9">
        <f>RANK(E318,E7:E399,0)</f>
        <v>120</v>
      </c>
      <c r="H318" s="9">
        <f>RANK(F318,F7:F399,0)</f>
        <v>278</v>
      </c>
      <c r="J318" s="12" t="s">
        <v>66</v>
      </c>
      <c r="K318" s="12" t="s">
        <v>67</v>
      </c>
    </row>
    <row r="319" ht="23.2" customHeight="1" spans="1:11">
      <c r="A319" s="9" t="s">
        <v>692</v>
      </c>
      <c r="B319" s="9" t="s">
        <v>693</v>
      </c>
      <c r="C319" s="10">
        <v>3.74004734237143</v>
      </c>
      <c r="D319" s="10">
        <v>0.582810565701814</v>
      </c>
      <c r="E319" s="10">
        <f>(C319)/(E2+100)*100</f>
        <v>3.71700193040293</v>
      </c>
      <c r="F319" s="10">
        <f>(D319)/(F2+100)*100</f>
        <v>0.588266739712649</v>
      </c>
      <c r="G319" s="9">
        <f>RANK(E319,E7:E399,0)</f>
        <v>230</v>
      </c>
      <c r="H319" s="9">
        <f>RANK(F319,F7:F399,0)</f>
        <v>239</v>
      </c>
      <c r="J319" s="12" t="s">
        <v>66</v>
      </c>
      <c r="K319" s="12" t="s">
        <v>67</v>
      </c>
    </row>
    <row r="320" ht="23.2" customHeight="1" spans="1:11">
      <c r="A320" s="9" t="s">
        <v>694</v>
      </c>
      <c r="B320" s="9" t="s">
        <v>695</v>
      </c>
      <c r="C320" s="10">
        <v>-1.72492511219252</v>
      </c>
      <c r="D320" s="10">
        <v>-0.67528024130014</v>
      </c>
      <c r="E320" s="10">
        <f>(C320)/(E2+100)*100</f>
        <v>-1.71429647405339</v>
      </c>
      <c r="F320" s="10">
        <f>(D320)/(F2+100)*100</f>
        <v>-0.68160210078492</v>
      </c>
      <c r="G320" s="9">
        <f>RANK(E320,E7:E399,0)</f>
        <v>300</v>
      </c>
      <c r="H320" s="9">
        <f>RANK(F320,F7:F399,0)</f>
        <v>305</v>
      </c>
      <c r="J320" s="12" t="s">
        <v>66</v>
      </c>
      <c r="K320" s="12" t="s">
        <v>67</v>
      </c>
    </row>
    <row r="321" ht="23.2" customHeight="1" spans="1:11">
      <c r="A321" s="9" t="s">
        <v>696</v>
      </c>
      <c r="B321" s="9" t="s">
        <v>697</v>
      </c>
      <c r="C321" s="10">
        <v>14.2456718878813</v>
      </c>
      <c r="D321" s="10">
        <v>1.9490328402715</v>
      </c>
      <c r="E321" s="10">
        <f>(C321)/(E2+100)*100</f>
        <v>14.1578929515815</v>
      </c>
      <c r="F321" s="10">
        <f>(D321)/(F2+100)*100</f>
        <v>1.96727935630119</v>
      </c>
      <c r="G321" s="9">
        <f>RANK(E321,E7:E399,0)</f>
        <v>124</v>
      </c>
      <c r="H321" s="9">
        <f>RANK(F321,F7:F399,0)</f>
        <v>174</v>
      </c>
      <c r="J321" s="12" t="s">
        <v>66</v>
      </c>
      <c r="K321" s="12" t="s">
        <v>67</v>
      </c>
    </row>
    <row r="322" ht="23.2" customHeight="1" spans="1:11">
      <c r="A322" s="9" t="s">
        <v>698</v>
      </c>
      <c r="B322" s="9" t="s">
        <v>699</v>
      </c>
      <c r="C322" s="10">
        <v>0.115912671618273</v>
      </c>
      <c r="D322" s="10">
        <v>3.3444077877422</v>
      </c>
      <c r="E322" s="10">
        <f>(C322)/(E2+100)*100</f>
        <v>0.115198441282322</v>
      </c>
      <c r="F322" s="10">
        <f>(D322)/(F2+100)*100</f>
        <v>3.37571756818714</v>
      </c>
      <c r="G322" s="9">
        <f>RANK(E322,E7:E399,0)</f>
        <v>271</v>
      </c>
      <c r="H322" s="9">
        <f>RANK(F322,F7:F399,0)</f>
        <v>121</v>
      </c>
      <c r="J322" s="12" t="s">
        <v>66</v>
      </c>
      <c r="K322" s="12" t="s">
        <v>67</v>
      </c>
    </row>
    <row r="323" ht="23.2" customHeight="1" spans="1:11">
      <c r="A323" s="9" t="s">
        <v>700</v>
      </c>
      <c r="B323" s="9" t="s">
        <v>701</v>
      </c>
      <c r="C323" s="10">
        <v>12.3138590624935</v>
      </c>
      <c r="D323" s="10">
        <v>4.13032176073016</v>
      </c>
      <c r="E323" s="10">
        <f>(C323)/(E2+100)*100</f>
        <v>12.2379835643943</v>
      </c>
      <c r="F323" s="10">
        <f>(D323)/(F2+100)*100</f>
        <v>4.16898913495688</v>
      </c>
      <c r="G323" s="9">
        <f>RANK(E323,E7:E399,0)</f>
        <v>142</v>
      </c>
      <c r="H323" s="9">
        <f>RANK(F323,F7:F399,0)</f>
        <v>79</v>
      </c>
      <c r="J323" s="12" t="s">
        <v>66</v>
      </c>
      <c r="K323" s="12" t="s">
        <v>67</v>
      </c>
    </row>
    <row r="324" ht="23.2" customHeight="1" spans="1:11">
      <c r="A324" s="9" t="s">
        <v>702</v>
      </c>
      <c r="B324" s="9" t="s">
        <v>703</v>
      </c>
      <c r="C324" s="10">
        <v>25.6568127187619</v>
      </c>
      <c r="D324" s="10">
        <v>4.0516120020603</v>
      </c>
      <c r="E324" s="10">
        <f>(C324)/(E2+100)*100</f>
        <v>25.4987206507274</v>
      </c>
      <c r="F324" s="10">
        <f>(D324)/(F2+100)*100</f>
        <v>4.08954250882969</v>
      </c>
      <c r="G324" s="9">
        <f>RANK(E324,E7:E399,0)</f>
        <v>65</v>
      </c>
      <c r="H324" s="9">
        <f>RANK(F324,F7:F399,0)</f>
        <v>84</v>
      </c>
      <c r="J324" s="12" t="s">
        <v>66</v>
      </c>
      <c r="K324" s="12" t="s">
        <v>67</v>
      </c>
    </row>
    <row r="325" ht="23.2" customHeight="1" spans="1:11">
      <c r="A325" s="9" t="s">
        <v>704</v>
      </c>
      <c r="B325" s="9" t="s">
        <v>705</v>
      </c>
      <c r="C325" s="10">
        <v>40.806214377643</v>
      </c>
      <c r="D325" s="10">
        <v>-2.00821455075875</v>
      </c>
      <c r="E325" s="10">
        <f>(C325)/(E2+100)*100</f>
        <v>40.5547747740439</v>
      </c>
      <c r="F325" s="10">
        <f>(D325)/(F2+100)*100</f>
        <v>-2.02701511595927</v>
      </c>
      <c r="G325" s="9">
        <f>RANK(E325,E7:E399,0)</f>
        <v>31</v>
      </c>
      <c r="H325" s="9">
        <f>RANK(F325,F7:F399,0)</f>
        <v>330</v>
      </c>
      <c r="J325" s="12" t="s">
        <v>66</v>
      </c>
      <c r="K325" s="12" t="s">
        <v>67</v>
      </c>
    </row>
    <row r="326" ht="23.2" customHeight="1" spans="1:11">
      <c r="A326" s="9" t="s">
        <v>706</v>
      </c>
      <c r="B326" s="9" t="s">
        <v>707</v>
      </c>
      <c r="C326" s="10">
        <v>114.319250675511</v>
      </c>
      <c r="D326" s="10">
        <v>2.04648859915304</v>
      </c>
      <c r="E326" s="10">
        <f>(C326)/(E2+100)*100</f>
        <v>113.614838675721</v>
      </c>
      <c r="F326" s="10">
        <f>(D326)/(F2+100)*100</f>
        <v>2.06564747952565</v>
      </c>
      <c r="G326" s="9">
        <f>RANK(E326,E7:E399,0)</f>
        <v>3</v>
      </c>
      <c r="H326" s="9">
        <f>RANK(F326,F7:F399,0)</f>
        <v>171</v>
      </c>
      <c r="J326" s="12" t="s">
        <v>66</v>
      </c>
      <c r="K326" s="12" t="s">
        <v>67</v>
      </c>
    </row>
    <row r="327" ht="23.2" customHeight="1" spans="1:11">
      <c r="A327" s="9" t="s">
        <v>708</v>
      </c>
      <c r="B327" s="9" t="s">
        <v>709</v>
      </c>
      <c r="C327" s="10">
        <v>34.6168502253822</v>
      </c>
      <c r="D327" s="10">
        <v>6.20321012457748</v>
      </c>
      <c r="E327" s="10">
        <f>(C327)/(E2+100)*100</f>
        <v>34.4035482263787</v>
      </c>
      <c r="F327" s="10">
        <f>(D327)/(F2+100)*100</f>
        <v>6.26128352931185</v>
      </c>
      <c r="G327" s="9">
        <f>RANK(E327,E7:E399,0)</f>
        <v>43</v>
      </c>
      <c r="H327" s="9">
        <f>RANK(F327,F7:F399,0)</f>
        <v>15</v>
      </c>
      <c r="J327" s="12" t="s">
        <v>66</v>
      </c>
      <c r="K327" s="12" t="s">
        <v>67</v>
      </c>
    </row>
    <row r="328" ht="23.2" customHeight="1" spans="1:11">
      <c r="A328" s="9" t="s">
        <v>710</v>
      </c>
      <c r="B328" s="9" t="s">
        <v>711</v>
      </c>
      <c r="C328" s="10">
        <v>22.185836624917</v>
      </c>
      <c r="D328" s="10">
        <v>5.49029894974108</v>
      </c>
      <c r="E328" s="10">
        <f>(C328)/(E2+100)*100</f>
        <v>22.0491320064768</v>
      </c>
      <c r="F328" s="10">
        <f>(D328)/(F2+100)*100</f>
        <v>5.54169820055119</v>
      </c>
      <c r="G328" s="9">
        <f>RANK(E328,E7:E399,0)</f>
        <v>80</v>
      </c>
      <c r="H328" s="9">
        <f>RANK(F328,F7:F399,0)</f>
        <v>29</v>
      </c>
      <c r="J328" s="12" t="s">
        <v>66</v>
      </c>
      <c r="K328" s="12" t="s">
        <v>67</v>
      </c>
    </row>
    <row r="329" ht="23.2" customHeight="1" spans="1:11">
      <c r="A329" s="9" t="s">
        <v>712</v>
      </c>
      <c r="B329" s="9" t="s">
        <v>713</v>
      </c>
      <c r="C329" s="10">
        <v>-2.97959368149872</v>
      </c>
      <c r="D329" s="10">
        <v>7.06759604473982</v>
      </c>
      <c r="E329" s="10">
        <f>(C329)/(E2+100)*100</f>
        <v>-2.96123403050956</v>
      </c>
      <c r="F329" s="10">
        <f>(D329)/(F2+100)*100</f>
        <v>7.13376168436228</v>
      </c>
      <c r="G329" s="9">
        <f>RANK(E329,E7:E399,0)</f>
        <v>312</v>
      </c>
      <c r="H329" s="9">
        <f>RANK(F329,F7:F399,0)</f>
        <v>7</v>
      </c>
      <c r="J329" s="12" t="s">
        <v>66</v>
      </c>
      <c r="K329" s="12" t="s">
        <v>67</v>
      </c>
    </row>
    <row r="330" ht="23.2" customHeight="1" spans="1:11">
      <c r="A330" s="9" t="s">
        <v>714</v>
      </c>
      <c r="B330" s="9" t="s">
        <v>715</v>
      </c>
      <c r="C330" s="10">
        <v>9.57310138578829</v>
      </c>
      <c r="D330" s="10">
        <v>3.22609446147436</v>
      </c>
      <c r="E330" s="10">
        <f>(C330)/(E2+100)*100</f>
        <v>9.51411387973394</v>
      </c>
      <c r="F330" s="10">
        <f>(D330)/(F2+100)*100</f>
        <v>3.25629661255581</v>
      </c>
      <c r="G330" s="9">
        <f>RANK(E330,E7:E399,0)</f>
        <v>168</v>
      </c>
      <c r="H330" s="9">
        <f>RANK(F330,F7:F399,0)</f>
        <v>130</v>
      </c>
      <c r="J330" s="12" t="s">
        <v>66</v>
      </c>
      <c r="K330" s="12" t="s">
        <v>67</v>
      </c>
    </row>
    <row r="331" ht="23.2" customHeight="1" spans="1:11">
      <c r="A331" s="9" t="s">
        <v>716</v>
      </c>
      <c r="B331" s="9" t="s">
        <v>717</v>
      </c>
      <c r="C331" s="10">
        <v>31.3070422535211</v>
      </c>
      <c r="D331" s="10">
        <v>5.96499204364627</v>
      </c>
      <c r="E331" s="10">
        <f>(C331)/(E2+100)*100</f>
        <v>31.114134618884</v>
      </c>
      <c r="F331" s="10">
        <f>(D331)/(F2+100)*100</f>
        <v>6.02083529097002</v>
      </c>
      <c r="G331" s="9">
        <f>RANK(E331,E7:E399,0)</f>
        <v>50</v>
      </c>
      <c r="H331" s="9">
        <f>RANK(F331,F7:F399,0)</f>
        <v>20</v>
      </c>
      <c r="J331" s="12" t="s">
        <v>66</v>
      </c>
      <c r="K331" s="12" t="s">
        <v>67</v>
      </c>
    </row>
    <row r="332" ht="23.2" customHeight="1" spans="1:11">
      <c r="A332" s="9" t="s">
        <v>718</v>
      </c>
      <c r="B332" s="9" t="s">
        <v>719</v>
      </c>
      <c r="C332" s="10">
        <v>-2.90353865077112</v>
      </c>
      <c r="D332" s="10">
        <v>2.65076209410206</v>
      </c>
      <c r="E332" s="10">
        <f>(C332)/(E2+100)*100</f>
        <v>-2.88564763543144</v>
      </c>
      <c r="F332" s="10">
        <f>(D332)/(F2+100)*100</f>
        <v>2.67557808080149</v>
      </c>
      <c r="G332" s="9">
        <f>RANK(E332,E7:E399,0)</f>
        <v>310</v>
      </c>
      <c r="H332" s="9">
        <f>RANK(F332,F7:F399,0)</f>
        <v>146</v>
      </c>
      <c r="J332" s="12" t="s">
        <v>66</v>
      </c>
      <c r="K332" s="12" t="s">
        <v>67</v>
      </c>
    </row>
    <row r="333" ht="23.2" customHeight="1" spans="1:11">
      <c r="A333" s="9" t="s">
        <v>720</v>
      </c>
      <c r="B333" s="9" t="s">
        <v>721</v>
      </c>
      <c r="C333" s="10">
        <v>42.3536316947909</v>
      </c>
      <c r="D333" s="10">
        <v>1.34550696780394</v>
      </c>
      <c r="E333" s="10">
        <f>(C333)/(E2+100)*100</f>
        <v>42.0926572200267</v>
      </c>
      <c r="F333" s="10">
        <f>(D333)/(F2+100)*100</f>
        <v>1.35810337662211</v>
      </c>
      <c r="G333" s="9">
        <f>RANK(E333,E7:E399,0)</f>
        <v>27</v>
      </c>
      <c r="H333" s="9">
        <f>RANK(F333,F7:F399,0)</f>
        <v>205</v>
      </c>
      <c r="J333" s="12" t="s">
        <v>66</v>
      </c>
      <c r="K333" s="12" t="s">
        <v>67</v>
      </c>
    </row>
    <row r="334" ht="23.2" customHeight="1" spans="1:11">
      <c r="A334" s="9" t="s">
        <v>722</v>
      </c>
      <c r="B334" s="9" t="s">
        <v>723</v>
      </c>
      <c r="C334" s="10">
        <v>2.68192796387694</v>
      </c>
      <c r="D334" s="10">
        <v>4.58964842287659</v>
      </c>
      <c r="E334" s="10">
        <f>(C334)/(E2+100)*100</f>
        <v>2.66540246857179</v>
      </c>
      <c r="F334" s="10">
        <f>(D334)/(F2+100)*100</f>
        <v>4.63261593568002</v>
      </c>
      <c r="G334" s="9">
        <f>RANK(E334,E7:E399,0)</f>
        <v>241</v>
      </c>
      <c r="H334" s="9">
        <f>RANK(F334,F7:F399,0)</f>
        <v>55</v>
      </c>
      <c r="J334" s="12" t="s">
        <v>66</v>
      </c>
      <c r="K334" s="12" t="s">
        <v>67</v>
      </c>
    </row>
    <row r="335" ht="23.2" customHeight="1" spans="1:11">
      <c r="A335" s="9" t="s">
        <v>724</v>
      </c>
      <c r="B335" s="9" t="s">
        <v>725</v>
      </c>
      <c r="C335" s="10">
        <v>12.4703734364546</v>
      </c>
      <c r="D335" s="10">
        <v>3.58937132471982</v>
      </c>
      <c r="E335" s="10">
        <f>(C335)/(E2+100)*100</f>
        <v>12.3935335285774</v>
      </c>
      <c r="F335" s="10">
        <f>(D335)/(F2+100)*100</f>
        <v>3.62297441239478</v>
      </c>
      <c r="G335" s="9">
        <f>RANK(E335,E7:E399,0)</f>
        <v>140</v>
      </c>
      <c r="H335" s="9">
        <f>RANK(F335,F7:F399,0)</f>
        <v>111</v>
      </c>
      <c r="J335" s="12" t="s">
        <v>66</v>
      </c>
      <c r="K335" s="12" t="s">
        <v>67</v>
      </c>
    </row>
    <row r="336" ht="23.2" customHeight="1" spans="1:11">
      <c r="A336" s="9" t="s">
        <v>726</v>
      </c>
      <c r="B336" s="9" t="s">
        <v>727</v>
      </c>
      <c r="C336" s="10">
        <v>68.5808789128377</v>
      </c>
      <c r="D336" s="10">
        <v>-4.33260474937946</v>
      </c>
      <c r="E336" s="10">
        <f>(C336)/(E2+100)*100</f>
        <v>68.1582974685328</v>
      </c>
      <c r="F336" s="10">
        <f>(D336)/(F2+100)*100</f>
        <v>-4.37316586275653</v>
      </c>
      <c r="G336" s="9">
        <f>RANK(E336,E7:E399,0)</f>
        <v>9</v>
      </c>
      <c r="H336" s="9">
        <f>RANK(F336,F7:F399,0)</f>
        <v>351</v>
      </c>
      <c r="J336" s="12" t="s">
        <v>66</v>
      </c>
      <c r="K336" s="12" t="s">
        <v>67</v>
      </c>
    </row>
    <row r="337" ht="23.2" customHeight="1" spans="1:11">
      <c r="A337" s="9" t="s">
        <v>728</v>
      </c>
      <c r="B337" s="9" t="s">
        <v>729</v>
      </c>
      <c r="C337" s="10">
        <v>19.0431270819208</v>
      </c>
      <c r="D337" s="10">
        <v>3.64891687485029</v>
      </c>
      <c r="E337" s="10">
        <f>(C337)/(E2+100)*100</f>
        <v>18.9257872012729</v>
      </c>
      <c r="F337" s="10">
        <f>(D337)/(F2+100)*100</f>
        <v>3.68307741790132</v>
      </c>
      <c r="G337" s="9">
        <f>RANK(E337,E7:E399,0)</f>
        <v>91</v>
      </c>
      <c r="H337" s="9">
        <f>RANK(F337,F7:F399,0)</f>
        <v>110</v>
      </c>
      <c r="J337" s="12" t="s">
        <v>66</v>
      </c>
      <c r="K337" s="12" t="s">
        <v>67</v>
      </c>
    </row>
    <row r="338" ht="23.2" customHeight="1" spans="1:11">
      <c r="A338" s="9" t="s">
        <v>730</v>
      </c>
      <c r="B338" s="9" t="s">
        <v>731</v>
      </c>
      <c r="C338" s="10">
        <v>-0.313707915522935</v>
      </c>
      <c r="D338" s="10">
        <v>1.92917941139408</v>
      </c>
      <c r="E338" s="10">
        <f>(C338)/(E2+100)*100</f>
        <v>-0.311774911074274</v>
      </c>
      <c r="F338" s="10">
        <f>(D338)/(F2+100)*100</f>
        <v>1.9472400629782</v>
      </c>
      <c r="G338" s="9">
        <f>RANK(E338,E7:E399,0)</f>
        <v>276</v>
      </c>
      <c r="H338" s="9">
        <f>RANK(F338,F7:F399,0)</f>
        <v>176</v>
      </c>
      <c r="J338" s="12" t="s">
        <v>66</v>
      </c>
      <c r="K338" s="12" t="s">
        <v>67</v>
      </c>
    </row>
    <row r="339" ht="23.2" customHeight="1" spans="1:11">
      <c r="A339" s="9" t="s">
        <v>732</v>
      </c>
      <c r="B339" s="9" t="s">
        <v>733</v>
      </c>
      <c r="C339" s="10">
        <v>-17.7319967888216</v>
      </c>
      <c r="D339" s="10">
        <v>5.0347655059697</v>
      </c>
      <c r="E339" s="10">
        <f>(C339)/(E2+100)*100</f>
        <v>-17.6227358266961</v>
      </c>
      <c r="F339" s="10">
        <f>(D339)/(F2+100)*100</f>
        <v>5.08190012967241</v>
      </c>
      <c r="G339" s="9">
        <f>RANK(E339,E7:E399,0)</f>
        <v>355</v>
      </c>
      <c r="H339" s="9">
        <f>RANK(F339,F7:F399,0)</f>
        <v>36</v>
      </c>
      <c r="J339" s="12" t="s">
        <v>66</v>
      </c>
      <c r="K339" s="12" t="s">
        <v>67</v>
      </c>
    </row>
    <row r="340" ht="23.2" customHeight="1" spans="1:11">
      <c r="A340" s="9" t="s">
        <v>734</v>
      </c>
      <c r="B340" s="9" t="s">
        <v>735</v>
      </c>
      <c r="C340" s="10">
        <v>41.6661038372104</v>
      </c>
      <c r="D340" s="10">
        <v>-1.17983577870507</v>
      </c>
      <c r="E340" s="10">
        <f>(C340)/(E2+100)*100</f>
        <v>41.4093657694399</v>
      </c>
      <c r="F340" s="10">
        <f>(D340)/(F2+100)*100</f>
        <v>-1.19088120185225</v>
      </c>
      <c r="G340" s="9">
        <f>RANK(E340,E7:E399,0)</f>
        <v>28</v>
      </c>
      <c r="H340" s="9">
        <f>RANK(F340,F7:F399,0)</f>
        <v>315</v>
      </c>
      <c r="J340" s="12" t="s">
        <v>66</v>
      </c>
      <c r="K340" s="12" t="s">
        <v>67</v>
      </c>
    </row>
    <row r="341" ht="23.2" customHeight="1" spans="1:11">
      <c r="A341" s="9" t="s">
        <v>736</v>
      </c>
      <c r="B341" s="9" t="s">
        <v>737</v>
      </c>
      <c r="C341" s="10">
        <v>-4.01435049524807</v>
      </c>
      <c r="D341" s="10">
        <v>3.27383449813591</v>
      </c>
      <c r="E341" s="10">
        <f>(C341)/(E2+100)*100</f>
        <v>-3.98961488297363</v>
      </c>
      <c r="F341" s="10">
        <f>(D341)/(F2+100)*100</f>
        <v>3.30448358337168</v>
      </c>
      <c r="G341" s="9">
        <f>RANK(E341,E7:E399,0)</f>
        <v>320</v>
      </c>
      <c r="H341" s="9">
        <f>RANK(F341,F7:F399,0)</f>
        <v>127</v>
      </c>
      <c r="J341" s="12" t="s">
        <v>66</v>
      </c>
      <c r="K341" s="12" t="s">
        <v>67</v>
      </c>
    </row>
    <row r="342" ht="23.2" customHeight="1" spans="1:11">
      <c r="A342" s="9" t="s">
        <v>738</v>
      </c>
      <c r="B342" s="9" t="s">
        <v>739</v>
      </c>
      <c r="C342" s="10">
        <v>76.820403611882</v>
      </c>
      <c r="D342" s="10">
        <v>0.559780665156743</v>
      </c>
      <c r="E342" s="10">
        <f>(C342)/(E2+100)*100</f>
        <v>76.3470518901629</v>
      </c>
      <c r="F342" s="10">
        <f>(D342)/(F2+100)*100</f>
        <v>0.565021237131134</v>
      </c>
      <c r="G342" s="9">
        <f>RANK(E342,E7:E399,0)</f>
        <v>6</v>
      </c>
      <c r="H342" s="9">
        <f>RANK(F342,F7:F399,0)</f>
        <v>241</v>
      </c>
      <c r="J342" s="12" t="s">
        <v>66</v>
      </c>
      <c r="K342" s="12" t="s">
        <v>67</v>
      </c>
    </row>
    <row r="343" ht="23.2" customHeight="1" spans="1:11">
      <c r="A343" s="9" t="s">
        <v>740</v>
      </c>
      <c r="B343" s="9" t="s">
        <v>741</v>
      </c>
      <c r="C343" s="10">
        <v>28.9761189180408</v>
      </c>
      <c r="D343" s="10">
        <v>5.52874031120452</v>
      </c>
      <c r="E343" s="10">
        <f>(C343)/(E2+100)*100</f>
        <v>28.7975739594919</v>
      </c>
      <c r="F343" s="10">
        <f>(D343)/(F2+100)*100</f>
        <v>5.58049944354339</v>
      </c>
      <c r="G343" s="9">
        <f>RANK(E343,E7:E399,0)</f>
        <v>59</v>
      </c>
      <c r="H343" s="9">
        <f>RANK(F343,F7:F399,0)</f>
        <v>27</v>
      </c>
      <c r="J343" s="12" t="s">
        <v>742</v>
      </c>
      <c r="K343" s="12" t="s">
        <v>67</v>
      </c>
    </row>
    <row r="344" ht="23.2" customHeight="1" spans="1:11">
      <c r="A344" s="9" t="s">
        <v>743</v>
      </c>
      <c r="B344" s="9" t="s">
        <v>744</v>
      </c>
      <c r="C344" s="10">
        <v>-2.07359589303501</v>
      </c>
      <c r="D344" s="10">
        <v>4.13195363901167</v>
      </c>
      <c r="E344" s="10">
        <f>(C344)/(E2+100)*100</f>
        <v>-2.0608188163735</v>
      </c>
      <c r="F344" s="10">
        <f>(D344)/(F2+100)*100</f>
        <v>4.17063629060705</v>
      </c>
      <c r="G344" s="9">
        <f>RANK(E344,E7:E399,0)</f>
        <v>303</v>
      </c>
      <c r="H344" s="9">
        <f>RANK(F344,F7:F399,0)</f>
        <v>78</v>
      </c>
      <c r="J344" s="12" t="s">
        <v>66</v>
      </c>
      <c r="K344" s="12" t="s">
        <v>67</v>
      </c>
    </row>
    <row r="345" ht="23.2" customHeight="1" spans="1:11">
      <c r="A345" s="9" t="s">
        <v>745</v>
      </c>
      <c r="B345" s="9" t="s">
        <v>746</v>
      </c>
      <c r="C345" s="10">
        <v>-0.610590270792263</v>
      </c>
      <c r="D345" s="10">
        <v>5.3481751591338</v>
      </c>
      <c r="E345" s="10">
        <f>(C345)/(E2+100)*100</f>
        <v>-0.606827937579272</v>
      </c>
      <c r="F345" s="10">
        <f>(D345)/(F2+100)*100</f>
        <v>5.39824387103767</v>
      </c>
      <c r="G345" s="9">
        <f>RANK(E345,E7:E399,0)</f>
        <v>280</v>
      </c>
      <c r="H345" s="9">
        <f>RANK(F345,F7:F399,0)</f>
        <v>32</v>
      </c>
      <c r="J345" s="12" t="s">
        <v>742</v>
      </c>
      <c r="K345" s="12" t="s">
        <v>67</v>
      </c>
    </row>
    <row r="346" ht="23.2" customHeight="1" spans="1:11">
      <c r="A346" s="9" t="s">
        <v>747</v>
      </c>
      <c r="B346" s="9" t="s">
        <v>748</v>
      </c>
      <c r="C346" s="10">
        <v>-4.0309755928922</v>
      </c>
      <c r="D346" s="10">
        <v>6.70473889407502</v>
      </c>
      <c r="E346" s="10">
        <f>(C346)/(E2+100)*100</f>
        <v>-4.00613754014331</v>
      </c>
      <c r="F346" s="10">
        <f>(D346)/(F2+100)*100</f>
        <v>6.76750752638221</v>
      </c>
      <c r="G346" s="9">
        <f>RANK(E346,E7:E399,0)</f>
        <v>321</v>
      </c>
      <c r="H346" s="9">
        <f>RANK(F346,F7:F399,0)</f>
        <v>8</v>
      </c>
      <c r="J346" s="12" t="s">
        <v>742</v>
      </c>
      <c r="K346" s="12" t="s">
        <v>67</v>
      </c>
    </row>
    <row r="347" ht="23.2" customHeight="1" spans="1:11">
      <c r="A347" s="9" t="s">
        <v>749</v>
      </c>
      <c r="B347" s="9" t="s">
        <v>750</v>
      </c>
      <c r="C347" s="10">
        <v>46.1646610036181</v>
      </c>
      <c r="D347" s="10">
        <v>0.991800661653327</v>
      </c>
      <c r="E347" s="10">
        <f>(C347)/(E2+100)*100</f>
        <v>45.8802037404274</v>
      </c>
      <c r="F347" s="10">
        <f>(D347)/(F2+100)*100</f>
        <v>1.00108573181592</v>
      </c>
      <c r="G347" s="9">
        <f>RANK(E347,E7:E399,0)</f>
        <v>20</v>
      </c>
      <c r="H347" s="9">
        <f>RANK(F347,F7:F399,0)</f>
        <v>219</v>
      </c>
      <c r="J347" s="12" t="s">
        <v>742</v>
      </c>
      <c r="K347" s="12" t="s">
        <v>67</v>
      </c>
    </row>
    <row r="348" ht="23.2" customHeight="1" spans="1:11">
      <c r="A348" s="9" t="s">
        <v>751</v>
      </c>
      <c r="B348" s="9" t="s">
        <v>752</v>
      </c>
      <c r="C348" s="10">
        <v>6.86209594895565</v>
      </c>
      <c r="D348" s="10">
        <v>-0.48766816143498</v>
      </c>
      <c r="E348" s="10">
        <f>(C348)/(E2+100)*100</f>
        <v>6.81981310768798</v>
      </c>
      <c r="F348" s="10">
        <f>(D348)/(F2+100)*100</f>
        <v>-0.492233628337813</v>
      </c>
      <c r="G348" s="9">
        <f>RANK(E348,E7:E399,0)</f>
        <v>195</v>
      </c>
      <c r="H348" s="9">
        <f>RANK(F348,F7:F399,0)</f>
        <v>295</v>
      </c>
      <c r="J348" s="12" t="s">
        <v>742</v>
      </c>
      <c r="K348" s="12" t="s">
        <v>67</v>
      </c>
    </row>
    <row r="349" ht="23.2" customHeight="1" spans="1:11">
      <c r="A349" s="9" t="s">
        <v>753</v>
      </c>
      <c r="B349" s="9" t="s">
        <v>754</v>
      </c>
      <c r="C349" s="10">
        <v>37.7313697086754</v>
      </c>
      <c r="D349" s="10">
        <v>4.03160854038448</v>
      </c>
      <c r="E349" s="10">
        <f>(C349)/(E2+100)*100</f>
        <v>37.4988766733009</v>
      </c>
      <c r="F349" s="10">
        <f>(D349)/(F2+100)*100</f>
        <v>4.06935177812661</v>
      </c>
      <c r="G349" s="9">
        <f>RANK(E349,E7:E399,0)</f>
        <v>38</v>
      </c>
      <c r="H349" s="9">
        <f>RANK(F349,F7:F399,0)</f>
        <v>86</v>
      </c>
      <c r="J349" s="12" t="s">
        <v>742</v>
      </c>
      <c r="K349" s="12" t="s">
        <v>67</v>
      </c>
    </row>
    <row r="350" ht="23.2" customHeight="1" spans="1:11">
      <c r="A350" s="9" t="s">
        <v>755</v>
      </c>
      <c r="B350" s="9" t="s">
        <v>756</v>
      </c>
      <c r="C350" s="10">
        <v>38.6434293913667</v>
      </c>
      <c r="D350" s="10">
        <v>3.7863360708931</v>
      </c>
      <c r="E350" s="10">
        <f>(C350)/(E2+100)*100</f>
        <v>38.4053164295038</v>
      </c>
      <c r="F350" s="10">
        <f>(D350)/(F2+100)*100</f>
        <v>3.82178310923122</v>
      </c>
      <c r="G350" s="9">
        <f>RANK(E350,E7:E399,0)</f>
        <v>35</v>
      </c>
      <c r="H350" s="9">
        <f>RANK(F350,F7:F399,0)</f>
        <v>99</v>
      </c>
      <c r="J350" s="12" t="s">
        <v>742</v>
      </c>
      <c r="K350" s="12" t="s">
        <v>67</v>
      </c>
    </row>
    <row r="351" ht="23.2" customHeight="1" spans="1:11">
      <c r="A351" s="9" t="s">
        <v>757</v>
      </c>
      <c r="B351" s="9" t="s">
        <v>758</v>
      </c>
      <c r="C351" s="10">
        <v>38.8238721407978</v>
      </c>
      <c r="D351" s="10">
        <v>4.53558650216719</v>
      </c>
      <c r="E351" s="10">
        <f>(C351)/(E2+100)*100</f>
        <v>38.5846473273681</v>
      </c>
      <c r="F351" s="10">
        <f>(D351)/(F2+100)*100</f>
        <v>4.57804789640636</v>
      </c>
      <c r="G351" s="9">
        <f>RANK(E351,E7:E399,0)</f>
        <v>34</v>
      </c>
      <c r="H351" s="9">
        <f>RANK(F351,F7:F399,0)</f>
        <v>59</v>
      </c>
      <c r="J351" s="12" t="s">
        <v>759</v>
      </c>
      <c r="K351" s="12" t="s">
        <v>67</v>
      </c>
    </row>
    <row r="352" ht="23.2" customHeight="1" spans="1:11">
      <c r="A352" s="9" t="s">
        <v>760</v>
      </c>
      <c r="B352" s="9" t="s">
        <v>761</v>
      </c>
      <c r="C352" s="10">
        <v>35.0823469367725</v>
      </c>
      <c r="D352" s="10">
        <v>-0.393706486024871</v>
      </c>
      <c r="E352" s="10">
        <f>(C352)/(E2+100)*100</f>
        <v>34.8661766415946</v>
      </c>
      <c r="F352" s="10">
        <f>(D352)/(F2+100)*100</f>
        <v>-0.397392299603695</v>
      </c>
      <c r="G352" s="9">
        <f>RANK(E352,E7:E399,0)</f>
        <v>42</v>
      </c>
      <c r="H352" s="9">
        <f>RANK(F352,F7:F399,0)</f>
        <v>288</v>
      </c>
      <c r="J352" s="12" t="s">
        <v>759</v>
      </c>
      <c r="K352" s="12" t="s">
        <v>67</v>
      </c>
    </row>
    <row r="353" ht="23.2" customHeight="1" spans="1:11">
      <c r="A353" s="9" t="s">
        <v>762</v>
      </c>
      <c r="B353" s="9" t="s">
        <v>763</v>
      </c>
      <c r="C353" s="10">
        <v>13.6439936876175</v>
      </c>
      <c r="D353" s="10">
        <v>-8.18872061391044</v>
      </c>
      <c r="E353" s="10">
        <f>(C353)/(E2+100)*100</f>
        <v>13.5599221701625</v>
      </c>
      <c r="F353" s="10">
        <f>(D353)/(F2+100)*100</f>
        <v>-8.26538203225965</v>
      </c>
      <c r="G353" s="9">
        <f>RANK(E353,E7:E399,0)</f>
        <v>128</v>
      </c>
      <c r="H353" s="9">
        <f>RANK(F353,F7:F399,0)</f>
        <v>358</v>
      </c>
      <c r="J353" s="12" t="s">
        <v>759</v>
      </c>
      <c r="K353" s="12" t="s">
        <v>67</v>
      </c>
    </row>
    <row r="354" ht="23.2" customHeight="1" spans="1:11">
      <c r="A354" s="9" t="s">
        <v>764</v>
      </c>
      <c r="B354" s="9" t="s">
        <v>765</v>
      </c>
      <c r="C354" s="10">
        <v>16.0668525245698</v>
      </c>
      <c r="D354" s="10">
        <v>-0.176800397195403</v>
      </c>
      <c r="E354" s="10">
        <f>(C354)/(E2+100)*100</f>
        <v>15.9678518431424</v>
      </c>
      <c r="F354" s="10">
        <f>(D354)/(F2+100)*100</f>
        <v>-0.178455572631561</v>
      </c>
      <c r="G354" s="9">
        <f>RANK(E354,E7:E399,0)</f>
        <v>107</v>
      </c>
      <c r="H354" s="9">
        <f>RANK(F354,F7:F399,0)</f>
        <v>276</v>
      </c>
      <c r="J354" s="12" t="s">
        <v>66</v>
      </c>
      <c r="K354" s="12" t="s">
        <v>67</v>
      </c>
    </row>
    <row r="355" ht="23.2" customHeight="1" spans="1:11">
      <c r="A355" s="9" t="s">
        <v>766</v>
      </c>
      <c r="B355" s="9" t="s">
        <v>767</v>
      </c>
      <c r="C355" s="10">
        <v>31.1172055998891</v>
      </c>
      <c r="D355" s="10">
        <v>-0.215496130864933</v>
      </c>
      <c r="E355" s="10">
        <f>(C355)/(E2+100)*100</f>
        <v>30.9254677001482</v>
      </c>
      <c r="F355" s="10">
        <f>(D355)/(F2+100)*100</f>
        <v>-0.217513569219443</v>
      </c>
      <c r="G355" s="9">
        <f>RANK(E355,E7:E399,0)</f>
        <v>51</v>
      </c>
      <c r="H355" s="9">
        <f>RANK(F355,F7:F399,0)</f>
        <v>282</v>
      </c>
      <c r="J355" s="12" t="s">
        <v>759</v>
      </c>
      <c r="K355" s="12" t="s">
        <v>67</v>
      </c>
    </row>
    <row r="356" ht="23.2" customHeight="1" spans="1:11">
      <c r="A356" s="9" t="s">
        <v>768</v>
      </c>
      <c r="B356" s="9" t="s">
        <v>769</v>
      </c>
      <c r="C356" s="10">
        <v>-12.7684964200477</v>
      </c>
      <c r="D356" s="10">
        <v>4.07872696817421</v>
      </c>
      <c r="E356" s="10">
        <f>(C356)/(E2+100)*100</f>
        <v>-12.6898195389065</v>
      </c>
      <c r="F356" s="10">
        <f>(D356)/(F2+100)*100</f>
        <v>4.11691132067345</v>
      </c>
      <c r="G356" s="9">
        <f>RANK(E356,E7:E399,0)</f>
        <v>352</v>
      </c>
      <c r="H356" s="9">
        <f>RANK(F356,F7:F399,0)</f>
        <v>82</v>
      </c>
      <c r="J356" s="12" t="s">
        <v>770</v>
      </c>
      <c r="K356" s="12" t="s">
        <v>67</v>
      </c>
    </row>
    <row r="357" ht="23.2" customHeight="1" spans="1:11">
      <c r="A357" s="9" t="s">
        <v>771</v>
      </c>
      <c r="B357" s="9" t="s">
        <v>772</v>
      </c>
      <c r="C357" s="10">
        <v>10.0558547376429</v>
      </c>
      <c r="D357" s="10">
        <v>3.28507952015482</v>
      </c>
      <c r="E357" s="10">
        <f>(C357)/(E2+100)*100</f>
        <v>9.99389260350118</v>
      </c>
      <c r="F357" s="10">
        <f>(D357)/(F2+100)*100</f>
        <v>3.31583387938612</v>
      </c>
      <c r="G357" s="9">
        <f>RANK(E357,E7:E399,0)</f>
        <v>162</v>
      </c>
      <c r="H357" s="9">
        <f>RANK(F357,F7:F399,0)</f>
        <v>125</v>
      </c>
      <c r="J357" s="12" t="s">
        <v>770</v>
      </c>
      <c r="K357" s="12" t="s">
        <v>67</v>
      </c>
    </row>
    <row r="358" ht="23.2" customHeight="1" spans="1:11">
      <c r="A358" s="9" t="s">
        <v>773</v>
      </c>
      <c r="B358" s="9" t="s">
        <v>774</v>
      </c>
      <c r="C358" s="10">
        <v>33.4138628641015</v>
      </c>
      <c r="D358" s="10">
        <v>4.48231837689006</v>
      </c>
      <c r="E358" s="10">
        <f>(C358)/(E2+100)*100</f>
        <v>33.2079734288427</v>
      </c>
      <c r="F358" s="10">
        <f>(D358)/(F2+100)*100</f>
        <v>4.52428108394364</v>
      </c>
      <c r="G358" s="9">
        <f>RANK(E358,E7:E399,0)</f>
        <v>45</v>
      </c>
      <c r="H358" s="9">
        <f>RANK(F358,F7:F399,0)</f>
        <v>60</v>
      </c>
      <c r="J358" s="12" t="s">
        <v>770</v>
      </c>
      <c r="K358" s="12" t="s">
        <v>67</v>
      </c>
    </row>
    <row r="359" ht="23.2" customHeight="1" spans="1:11">
      <c r="A359" s="9" t="s">
        <v>775</v>
      </c>
      <c r="B359" s="9" t="s">
        <v>776</v>
      </c>
      <c r="C359" s="10">
        <v>28.3316761577631</v>
      </c>
      <c r="D359" s="10">
        <v>2.11215266955959</v>
      </c>
      <c r="E359" s="10">
        <f>(C359)/(E2+100)*100</f>
        <v>28.1571021245907</v>
      </c>
      <c r="F359" s="10">
        <f>(D359)/(F2+100)*100</f>
        <v>2.13192628586095</v>
      </c>
      <c r="G359" s="9">
        <f>RANK(E359,E7:E399,0)</f>
        <v>60</v>
      </c>
      <c r="H359" s="9">
        <f>RANK(F359,F7:F399,0)</f>
        <v>166</v>
      </c>
      <c r="J359" s="12" t="s">
        <v>770</v>
      </c>
      <c r="K359" s="12" t="s">
        <v>67</v>
      </c>
    </row>
    <row r="360" ht="23.2" customHeight="1" spans="1:11">
      <c r="A360" s="9" t="s">
        <v>777</v>
      </c>
      <c r="B360" s="9" t="s">
        <v>778</v>
      </c>
      <c r="C360" s="10">
        <v>-4.73212861018031</v>
      </c>
      <c r="D360" s="10">
        <v>-0.551755728369621</v>
      </c>
      <c r="E360" s="10">
        <f>(C360)/(E2+100)*100</f>
        <v>-4.70297019497149</v>
      </c>
      <c r="F360" s="10">
        <f>(D360)/(F2+100)*100</f>
        <v>-0.556921172242167</v>
      </c>
      <c r="G360" s="9">
        <f>RANK(E360,E7:E399,0)</f>
        <v>324</v>
      </c>
      <c r="H360" s="9">
        <f>RANK(F360,F7:F399,0)</f>
        <v>298</v>
      </c>
      <c r="J360" s="12" t="s">
        <v>779</v>
      </c>
      <c r="K360" s="12" t="s">
        <v>67</v>
      </c>
    </row>
    <row r="361" ht="23.2" customHeight="1" spans="1:11">
      <c r="A361" s="9" t="s">
        <v>780</v>
      </c>
      <c r="B361" s="9" t="s">
        <v>781</v>
      </c>
      <c r="C361" s="10">
        <v>40.9937511375356</v>
      </c>
      <c r="D361" s="10">
        <v>-3.00365892680754</v>
      </c>
      <c r="E361" s="10">
        <f>(C361)/(E2+100)*100</f>
        <v>40.7411559705184</v>
      </c>
      <c r="F361" s="10">
        <f>(D361)/(F2+100)*100</f>
        <v>-3.03177867400897</v>
      </c>
      <c r="G361" s="9">
        <f>RANK(E361,E7:E399,0)</f>
        <v>30</v>
      </c>
      <c r="H361" s="9">
        <f>RANK(F361,F7:F399,0)</f>
        <v>342</v>
      </c>
      <c r="J361" s="12" t="s">
        <v>779</v>
      </c>
      <c r="K361" s="12" t="s">
        <v>67</v>
      </c>
    </row>
    <row r="362" ht="23.2" customHeight="1" spans="1:11">
      <c r="A362" s="9" t="s">
        <v>782</v>
      </c>
      <c r="B362" s="9" t="s">
        <v>783</v>
      </c>
      <c r="C362" s="10">
        <v>70.4834706248826</v>
      </c>
      <c r="D362" s="10">
        <v>2.07830041210743</v>
      </c>
      <c r="E362" s="10">
        <f>(C362)/(E2+100)*100</f>
        <v>70.0491657969415</v>
      </c>
      <c r="F362" s="10">
        <f>(D362)/(F2+100)*100</f>
        <v>2.09775710929615</v>
      </c>
      <c r="G362" s="9">
        <f>RANK(E362,E7:E399,0)</f>
        <v>7</v>
      </c>
      <c r="H362" s="9">
        <f>RANK(F362,F7:F399,0)</f>
        <v>169</v>
      </c>
      <c r="J362" s="12" t="s">
        <v>779</v>
      </c>
      <c r="K362" s="12" t="s">
        <v>67</v>
      </c>
    </row>
    <row r="363" ht="23.2" customHeight="1" spans="1:11">
      <c r="A363" s="9" t="s">
        <v>784</v>
      </c>
      <c r="B363" s="9" t="s">
        <v>785</v>
      </c>
      <c r="C363" s="10">
        <v>70.061081411793</v>
      </c>
      <c r="D363" s="10">
        <v>1.78225191641605</v>
      </c>
      <c r="E363" s="10">
        <f>(C363)/(E2+100)*100</f>
        <v>69.6293792603787</v>
      </c>
      <c r="F363" s="10">
        <f>(D363)/(F2+100)*100</f>
        <v>1.79893705762553</v>
      </c>
      <c r="G363" s="9">
        <f>RANK(E363,E7:E399,0)</f>
        <v>8</v>
      </c>
      <c r="H363" s="9">
        <f>RANK(F363,F7:F399,0)</f>
        <v>186</v>
      </c>
      <c r="J363" s="12" t="s">
        <v>779</v>
      </c>
      <c r="K363" s="12" t="s">
        <v>67</v>
      </c>
    </row>
    <row r="364" ht="23.2" customHeight="1" spans="1:11">
      <c r="A364" s="9" t="s">
        <v>786</v>
      </c>
      <c r="B364" s="9" t="s">
        <v>787</v>
      </c>
      <c r="C364" s="10">
        <v>2.795230329118</v>
      </c>
      <c r="D364" s="10">
        <v>0.45854780132208</v>
      </c>
      <c r="E364" s="10">
        <f>(C364)/(E2+100)*100</f>
        <v>2.77800668765454</v>
      </c>
      <c r="F364" s="10">
        <f>(D364)/(F2+100)*100</f>
        <v>0.46284064833539</v>
      </c>
      <c r="G364" s="9">
        <f>RANK(E364,E7:E399,0)</f>
        <v>239</v>
      </c>
      <c r="H364" s="9">
        <f>RANK(F364,F7:F399,0)</f>
        <v>246</v>
      </c>
      <c r="J364" s="12" t="s">
        <v>66</v>
      </c>
      <c r="K364" s="12" t="s">
        <v>67</v>
      </c>
    </row>
    <row r="365" ht="23.2" customHeight="1" spans="1:11">
      <c r="A365" s="9" t="s">
        <v>788</v>
      </c>
      <c r="B365" s="9" t="s">
        <v>789</v>
      </c>
      <c r="C365" s="10">
        <v>-3.68148459215709</v>
      </c>
      <c r="D365" s="10">
        <v>1.17207192068561</v>
      </c>
      <c r="E365" s="10">
        <f>(C365)/(E2+100)*100</f>
        <v>-3.65880003195895</v>
      </c>
      <c r="F365" s="10">
        <f>(D365)/(F2+100)*100</f>
        <v>1.18304465990624</v>
      </c>
      <c r="G365" s="9">
        <f>RANK(E365,E7:E399,0)</f>
        <v>315</v>
      </c>
      <c r="H365" s="9">
        <f>RANK(F365,F7:F399,0)</f>
        <v>210</v>
      </c>
      <c r="J365" s="12" t="s">
        <v>779</v>
      </c>
      <c r="K365" s="12" t="s">
        <v>67</v>
      </c>
    </row>
    <row r="366" ht="23.2" customHeight="1" spans="1:11">
      <c r="A366" s="9" t="s">
        <v>790</v>
      </c>
      <c r="B366" s="9" t="s">
        <v>791</v>
      </c>
      <c r="C366" s="10">
        <v>-18.5192566389318</v>
      </c>
      <c r="D366" s="10">
        <v>-2.59678379988088</v>
      </c>
      <c r="E366" s="10">
        <f>(C366)/(E2+100)*100</f>
        <v>-18.4051447415343</v>
      </c>
      <c r="F366" s="10">
        <f>(D366)/(F2+100)*100</f>
        <v>-2.62109445091309</v>
      </c>
      <c r="G366" s="9">
        <f>RANK(E366,E7:E399,0)</f>
        <v>357</v>
      </c>
      <c r="H366" s="9">
        <f>RANK(F366,F7:F399,0)</f>
        <v>340</v>
      </c>
      <c r="J366" s="12" t="s">
        <v>779</v>
      </c>
      <c r="K366" s="12" t="s">
        <v>67</v>
      </c>
    </row>
    <row r="367" ht="23.2" customHeight="1" spans="1:11">
      <c r="A367" s="9"/>
      <c r="B367" s="9"/>
      <c r="C367" s="10"/>
      <c r="D367" s="10"/>
      <c r="E367" s="10"/>
      <c r="F367" s="10"/>
      <c r="G367" s="9"/>
      <c r="H367" s="9"/>
      <c r="J367" s="12"/>
      <c r="K367" s="12"/>
    </row>
    <row r="368" ht="23.2" customHeight="1" spans="2:11">
      <c r="B368" s="9"/>
      <c r="C368" s="10"/>
      <c r="D368" s="10"/>
      <c r="E368" s="10"/>
      <c r="F368" s="10"/>
      <c r="G368" s="9"/>
      <c r="H368" s="9"/>
      <c r="J368" s="12"/>
      <c r="K368" s="12"/>
    </row>
    <row r="369" ht="23.2" customHeight="1" spans="2:11">
      <c r="B369" s="9"/>
      <c r="C369" s="10"/>
      <c r="D369" s="10"/>
      <c r="E369" s="10"/>
      <c r="F369" s="10"/>
      <c r="G369" s="9"/>
      <c r="H369" s="9"/>
      <c r="J369" s="12"/>
      <c r="K369" s="12"/>
    </row>
    <row r="370" ht="23.2" customHeight="1" spans="2:11">
      <c r="B370" s="9"/>
      <c r="C370" s="10"/>
      <c r="D370" s="10"/>
      <c r="E370" s="10"/>
      <c r="F370" s="10"/>
      <c r="G370" s="9"/>
      <c r="H370" s="9"/>
      <c r="J370" s="12"/>
      <c r="K370" s="12"/>
    </row>
    <row r="371" ht="23.2" customHeight="1" spans="2:11">
      <c r="B371" s="9"/>
      <c r="C371" s="10"/>
      <c r="D371" s="10"/>
      <c r="E371" s="10"/>
      <c r="F371" s="10"/>
      <c r="G371" s="9"/>
      <c r="H371" s="9"/>
      <c r="J371" s="12"/>
      <c r="K371" s="12"/>
    </row>
    <row r="372" ht="23.2" customHeight="1" spans="2:11">
      <c r="B372" s="9"/>
      <c r="C372" s="10"/>
      <c r="D372" s="10"/>
      <c r="E372" s="10"/>
      <c r="F372" s="10"/>
      <c r="G372" s="9"/>
      <c r="H372" s="9"/>
      <c r="J372" s="12"/>
      <c r="K372" s="12"/>
    </row>
    <row r="373" ht="20.4" spans="10:11">
      <c r="J373" s="12"/>
      <c r="K373" s="12"/>
    </row>
    <row r="374" ht="20.4" spans="10:11">
      <c r="J374" s="12"/>
      <c r="K374" s="12"/>
    </row>
    <row r="375" ht="20.4" spans="10:11">
      <c r="J375" s="12"/>
      <c r="K375" s="12"/>
    </row>
    <row r="376" ht="20.4" spans="10:11">
      <c r="J376" s="12"/>
      <c r="K376" s="12"/>
    </row>
    <row r="377" ht="20.4" spans="10:11">
      <c r="J377" s="12"/>
      <c r="K377" s="12"/>
    </row>
    <row r="378" ht="20.4" spans="10:11">
      <c r="J378" s="12"/>
      <c r="K378" s="12"/>
    </row>
    <row r="379" ht="20.4" spans="10:11">
      <c r="J379" s="12"/>
      <c r="K379" s="12"/>
    </row>
  </sheetData>
  <mergeCells count="4">
    <mergeCell ref="A5:B5"/>
    <mergeCell ref="G5:H5"/>
    <mergeCell ref="E2:E3"/>
    <mergeCell ref="F2:F3"/>
  </mergeCells>
  <conditionalFormatting sqref="E22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{1f5d3870-bd8a-46a3-aec1-e854b7325670}</x14:id>
        </ext>
      </extLst>
    </cfRule>
  </conditionalFormatting>
  <conditionalFormatting sqref="F22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{849ef1a8-5b77-4674-bbbc-2eed3748970b}</x14:id>
        </ext>
      </extLst>
    </cfRule>
  </conditionalFormatting>
  <conditionalFormatting sqref="G22">
    <cfRule type="dataBar" priority="6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{a98c4431-51b1-4b6d-9d22-d81335f66912}</x14:id>
        </ext>
      </extLst>
    </cfRule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{14b28307-84ed-48ef-aa6e-7afa3ca2e201}</x14:id>
        </ext>
      </extLst>
    </cfRule>
  </conditionalFormatting>
  <conditionalFormatting sqref="H22">
    <cfRule type="dataBar" priority="6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{7a3fbd84-8f35-4f15-b9c7-c9dffb49798a}</x14:id>
        </ext>
      </extLst>
    </cfRule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{2c58ea9d-ae8d-4216-bbca-4d015fed7f42}</x14:id>
        </ext>
      </extLst>
    </cfRule>
  </conditionalFormatting>
  <conditionalFormatting sqref="E23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{0c338922-b366-46f3-8215-5e113a8f9295}</x14:id>
        </ext>
      </extLst>
    </cfRule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{34751e5b-4467-479a-ac4b-9ef08198ee8f}</x14:id>
        </ext>
      </extLst>
    </cfRule>
  </conditionalFormatting>
  <conditionalFormatting sqref="E23:F23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{6950997d-3efa-4a5c-babc-e70c2bbf784f}</x14:id>
        </ext>
      </extLst>
    </cfRule>
  </conditionalFormatting>
  <conditionalFormatting sqref="F23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{a5892208-aa95-48a1-a578-c21ae1f39dd9}</x14:id>
        </ext>
      </extLst>
    </cfRule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{36bfa490-3876-4239-afbf-1c8aabba2478}</x14:id>
        </ext>
      </extLst>
    </cfRule>
  </conditionalFormatting>
  <conditionalFormatting sqref="G23">
    <cfRule type="dataBar" priority="5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{2c7023b1-9c62-4dd3-b86a-5c6ae3008376}</x14:id>
        </ext>
      </extLst>
    </cfRule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{03c54eab-4c21-4165-be8d-8fdd82db6dc5}</x14:id>
        </ext>
      </extLst>
    </cfRule>
    <cfRule type="dataBar" priority="5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{35cc9d26-150b-4694-83df-c85f68a19850}</x14:id>
        </ext>
      </extLst>
    </cfRule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{a994be66-019f-43ad-aadb-294e6ed42fc5}</x14:id>
        </ext>
      </extLst>
    </cfRule>
  </conditionalFormatting>
  <conditionalFormatting sqref="H23">
    <cfRule type="dataBar" priority="5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{242cb13d-6cb9-498c-b19f-1361ba37c426}</x14:id>
        </ext>
      </extLst>
    </cfRule>
    <cfRule type="dataBar" priority="5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{b228e3da-d29d-40fe-957c-3e114074c71f}</x14:id>
        </ext>
      </extLst>
    </cfRule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{cc3664e5-6bbb-421c-ac56-2a231b68fe4b}</x14:id>
        </ext>
      </extLst>
    </cfRule>
  </conditionalFormatting>
  <conditionalFormatting sqref="E7:E21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{55ac74a2-d6f1-4447-a474-688e2b744203}</x14:id>
        </ext>
      </extLst>
    </cfRule>
  </conditionalFormatting>
  <conditionalFormatting sqref="E7:E34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{1b3adb83-61f8-474c-830d-dd86dc0824ec}</x14:id>
        </ext>
      </extLst>
    </cfRule>
  </conditionalFormatting>
  <conditionalFormatting sqref="E35:E41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{f3aa5861-0c45-4229-b6eb-8d682735f756}</x14:id>
        </ext>
      </extLst>
    </cfRule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{8b8cd0a7-113b-415b-a19b-42670f15f407}</x14:id>
        </ext>
      </extLst>
    </cfRule>
  </conditionalFormatting>
  <conditionalFormatting sqref="E42:E48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{301f2bdb-1e79-4df1-9244-c9b5626d2f2b}</x14:id>
        </ext>
      </extLst>
    </cfRule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{4e3b96bd-40db-492c-bfdd-da594506fd20}</x14:id>
        </ext>
      </extLst>
    </cfRule>
  </conditionalFormatting>
  <conditionalFormatting sqref="E49:E55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{ee02d2ff-bb12-47e6-878c-ad13e7ac54ca}</x14:id>
        </ext>
      </extLst>
    </cfRule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{3bb08523-83cc-4599-89e4-15bfa9bdd7f6}</x14:id>
        </ext>
      </extLst>
    </cfRule>
  </conditionalFormatting>
  <conditionalFormatting sqref="E56:E62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{9ab7fdc3-2557-4d13-a6b8-275732ed4c73}</x14:id>
        </ext>
      </extLst>
    </cfRule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{58e19c52-572b-4281-be2d-7aeef1447b6e}</x14:id>
        </ext>
      </extLst>
    </cfRule>
  </conditionalFormatting>
  <conditionalFormatting sqref="E63:E69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{ca65a309-f322-4bfd-9db7-15543d59e2bd}</x14:id>
        </ext>
      </extLst>
    </cfRule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{b747cfd8-3bd2-4650-9755-b9ad100205af}</x14:id>
        </ext>
      </extLst>
    </cfRule>
  </conditionalFormatting>
  <conditionalFormatting sqref="E70:E76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{686ad740-ffef-4e24-95ad-966ee6fa5973}</x14:id>
        </ext>
      </extLst>
    </cfRule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{adf87186-be51-4d59-ae9f-ba6e4e56d74d}</x14:id>
        </ext>
      </extLst>
    </cfRule>
  </conditionalFormatting>
  <conditionalFormatting sqref="E77:E83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{16c5f16d-0533-4818-86ca-712975f88e07}</x14:id>
        </ext>
      </extLst>
    </cfRule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{408c137a-af4b-44fe-a826-ffa1214ba0f0}</x14:id>
        </ext>
      </extLst>
    </cfRule>
  </conditionalFormatting>
  <conditionalFormatting sqref="E84:E90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{c5cd96e6-ce1f-4745-aba1-e7c53d1798cb}</x14:id>
        </ext>
      </extLst>
    </cfRule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{9657c232-8111-4e87-9fb5-cd08ab4e2caf}</x14:id>
        </ext>
      </extLst>
    </cfRule>
  </conditionalFormatting>
  <conditionalFormatting sqref="E91:E97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{3d21f2bd-55b5-4459-9767-5a77b87bc873}</x14:id>
        </ext>
      </extLst>
    </cfRule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{25489291-a3c0-470b-9215-0c8baeb59b1f}</x14:id>
        </ext>
      </extLst>
    </cfRule>
  </conditionalFormatting>
  <conditionalFormatting sqref="E98:E104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{f1b6355d-0d13-4ddd-8d3d-9c74346adc44}</x14:id>
        </ext>
      </extLst>
    </cfRule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{0a5e9a37-ae39-4f04-811e-6f1b72ccbd52}</x14:id>
        </ext>
      </extLst>
    </cfRule>
  </conditionalFormatting>
  <conditionalFormatting sqref="E105:E111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{320af278-606e-4a39-acee-e5239e8e3284}</x14:id>
        </ext>
      </extLst>
    </cfRule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{78035900-199a-4a66-9a34-bffdd8e29aeb}</x14:id>
        </ext>
      </extLst>
    </cfRule>
  </conditionalFormatting>
  <conditionalFormatting sqref="E112:E118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{8beea22b-0fea-44e8-b2a4-6035e618d84a}</x14:id>
        </ext>
      </extLst>
    </cfRule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{dc028fb1-b59d-412b-8368-2238f06e4938}</x14:id>
        </ext>
      </extLst>
    </cfRule>
  </conditionalFormatting>
  <conditionalFormatting sqref="E119:E125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{43246295-3497-4eda-a738-4ee5bc4715b6}</x14:id>
        </ext>
      </extLst>
    </cfRule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{0c85eaf1-d4f3-4409-89ce-9ab26b5a0ecd}</x14:id>
        </ext>
      </extLst>
    </cfRule>
  </conditionalFormatting>
  <conditionalFormatting sqref="E126:E132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{8c07ae85-3f5f-4a05-a9fb-cb2fdf11bfcf}</x14:id>
        </ext>
      </extLst>
    </cfRule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{ce50b256-10ba-483a-9e58-48966625afdd}</x14:id>
        </ext>
      </extLst>
    </cfRule>
  </conditionalFormatting>
  <conditionalFormatting sqref="E133:E139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{abd0694b-8394-4822-b51b-646ff1d09457}</x14:id>
        </ext>
      </extLst>
    </cfRule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{6ae7a54b-91e4-4601-a798-cf22230a173a}</x14:id>
        </ext>
      </extLst>
    </cfRule>
  </conditionalFormatting>
  <conditionalFormatting sqref="E140:E146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{ccd81f04-ee4b-44c1-8c8f-72b80538fe72}</x14:id>
        </ext>
      </extLst>
    </cfRule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{c12b053e-fda7-488b-b31e-d28e786ec4ce}</x14:id>
        </ext>
      </extLst>
    </cfRule>
  </conditionalFormatting>
  <conditionalFormatting sqref="E147:E153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{8759dad9-78cb-41d6-bf7f-012d032ee779}</x14:id>
        </ext>
      </extLst>
    </cfRule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{1842192c-71c0-4fec-8827-a5d388ab5b4d}</x14:id>
        </ext>
      </extLst>
    </cfRule>
  </conditionalFormatting>
  <conditionalFormatting sqref="E154:E160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{05dee064-ffb5-4e3c-942f-aa00bff73169}</x14:id>
        </ext>
      </extLst>
    </cfRule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{27edc241-d0bd-448e-8001-0646a0771375}</x14:id>
        </ext>
      </extLst>
    </cfRule>
  </conditionalFormatting>
  <conditionalFormatting sqref="E161:E167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{1634b45e-fb84-4426-badf-b283f64085c4}</x14:id>
        </ext>
      </extLst>
    </cfRule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{6efd767c-d971-45b4-9398-af28fce2b7e5}</x14:id>
        </ext>
      </extLst>
    </cfRule>
  </conditionalFormatting>
  <conditionalFormatting sqref="E168:E174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{2a6826e0-22a5-4007-9b60-f7028aa28066}</x14:id>
        </ext>
      </extLst>
    </cfRule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{f6cbe421-dff6-472b-addd-d97cd14f3927}</x14:id>
        </ext>
      </extLst>
    </cfRule>
  </conditionalFormatting>
  <conditionalFormatting sqref="E175:E181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{58c0761e-3c07-4f70-a148-b9baa4610cc4}</x14:id>
        </ext>
      </extLst>
    </cfRule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{042b1493-7a9a-4d16-8e55-49fc7e83572d}</x14:id>
        </ext>
      </extLst>
    </cfRule>
  </conditionalFormatting>
  <conditionalFormatting sqref="E182:E188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{e4e37410-c227-4aef-ad7d-0a269f68fc29}</x14:id>
        </ext>
      </extLst>
    </cfRule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{775b09d3-0130-4bd8-9b0a-09ff19a9dd56}</x14:id>
        </ext>
      </extLst>
    </cfRule>
  </conditionalFormatting>
  <conditionalFormatting sqref="E189:E195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{98c66c2e-1461-4f18-b57f-da4a99a31a0b}</x14:id>
        </ext>
      </extLst>
    </cfRule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{72dfbeab-decd-42eb-9094-4988b4d9a00d}</x14:id>
        </ext>
      </extLst>
    </cfRule>
  </conditionalFormatting>
  <conditionalFormatting sqref="E196:E202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{0c525ce0-982b-497a-9832-374275f1ac49}</x14:id>
        </ext>
      </extLst>
    </cfRule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{20d2f624-b186-45ac-b46d-8040754142b4}</x14:id>
        </ext>
      </extLst>
    </cfRule>
  </conditionalFormatting>
  <conditionalFormatting sqref="E203:E209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{b5d71167-de1f-4948-a405-0f6f1cd0c745}</x14:id>
        </ext>
      </extLst>
    </cfRule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{b164f63f-ac98-499a-8300-f4c5608ab767}</x14:id>
        </ext>
      </extLst>
    </cfRule>
  </conditionalFormatting>
  <conditionalFormatting sqref="E210:E216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{227189ff-f41c-4d87-b003-7c64505c1eae}</x14:id>
        </ext>
      </extLst>
    </cfRule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{9bb6b447-8b7d-4870-842f-c961b1661155}</x14:id>
        </ext>
      </extLst>
    </cfRule>
  </conditionalFormatting>
  <conditionalFormatting sqref="E217:E223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{e9a0f87e-998c-4eab-9b04-f289133faef3}</x14:id>
        </ext>
      </extLst>
    </cfRule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{d7a46c76-5df1-407d-ae41-b86d7fb110f8}</x14:id>
        </ext>
      </extLst>
    </cfRule>
  </conditionalFormatting>
  <conditionalFormatting sqref="E224:E230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{21dd95b4-4cce-41e2-9ed0-c3eaad21e290}</x14:id>
        </ext>
      </extLst>
    </cfRule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{04a9467d-5040-4709-babd-ebaee198d1d7}</x14:id>
        </ext>
      </extLst>
    </cfRule>
  </conditionalFormatting>
  <conditionalFormatting sqref="E231:E237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{d4ac9185-eff3-4a3b-963d-090155de05bf}</x14:id>
        </ext>
      </extLst>
    </cfRule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{e3380c43-8d3b-45a3-a5f7-276e96bbc881}</x14:id>
        </ext>
      </extLst>
    </cfRule>
  </conditionalFormatting>
  <conditionalFormatting sqref="E238:E244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{b43bf21a-a0c6-4ac0-9f0d-220b8003f83a}</x14:id>
        </ext>
      </extLst>
    </cfRule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{9fc9c210-ed31-42f6-812f-0364d283c758}</x14:id>
        </ext>
      </extLst>
    </cfRule>
  </conditionalFormatting>
  <conditionalFormatting sqref="E245:E251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{379a2a6b-b002-463c-a4f7-1ce4fe235fc1}</x14:id>
        </ext>
      </extLst>
    </cfRule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{81cf7781-6939-42b6-9d6b-23c522602a12}</x14:id>
        </ext>
      </extLst>
    </cfRule>
  </conditionalFormatting>
  <conditionalFormatting sqref="E252:E258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{906ee00b-8b61-4c72-8f5e-3bc194bec587}</x14:id>
        </ext>
      </extLst>
    </cfRule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{055c498f-1e2a-485e-b59b-3dbb0b7dd181}</x14:id>
        </ext>
      </extLst>
    </cfRule>
  </conditionalFormatting>
  <conditionalFormatting sqref="E259:E265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{fc3963a4-823b-4732-86d6-dbf017e30309}</x14:id>
        </ext>
      </extLst>
    </cfRule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{abe7243c-69c0-4d42-a88d-d85d37c7cfca}</x14:id>
        </ext>
      </extLst>
    </cfRule>
  </conditionalFormatting>
  <conditionalFormatting sqref="E266:E272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{5b09fc12-e274-4f60-9195-3d8852e80f2a}</x14:id>
        </ext>
      </extLst>
    </cfRule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{7522479d-a78e-4c63-a280-820bd4075682}</x14:id>
        </ext>
      </extLst>
    </cfRule>
  </conditionalFormatting>
  <conditionalFormatting sqref="E273:E279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{dd55028b-0c18-42df-b08a-dbc7ca468a56}</x14:id>
        </ext>
      </extLst>
    </cfRule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{79419b6d-400c-4638-987e-6668261a8176}</x14:id>
        </ext>
      </extLst>
    </cfRule>
  </conditionalFormatting>
  <conditionalFormatting sqref="E280:E286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{957d351c-317c-4643-a562-0b4c22ed945c}</x14:id>
        </ext>
      </extLst>
    </cfRule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{6a3ac7e9-e6ec-452a-84eb-c1190074a80b}</x14:id>
        </ext>
      </extLst>
    </cfRule>
  </conditionalFormatting>
  <conditionalFormatting sqref="E287:E293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{d5c7be85-d6a0-4662-ac24-25c1477d4625}</x14:id>
        </ext>
      </extLst>
    </cfRule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{4219bdfe-36b4-4eb0-9e39-645a2697db0f}</x14:id>
        </ext>
      </extLst>
    </cfRule>
  </conditionalFormatting>
  <conditionalFormatting sqref="E294:E300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{3a3c7b58-9f48-474f-adab-3155a55302f8}</x14:id>
        </ext>
      </extLst>
    </cfRule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{e5d8a49a-4d89-4002-a330-d3fb1d86a231}</x14:id>
        </ext>
      </extLst>
    </cfRule>
  </conditionalFormatting>
  <conditionalFormatting sqref="E301:E306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{07fa34dc-55db-48db-9eeb-8d17732bf6fd}</x14:id>
        </ext>
      </extLst>
    </cfRule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{014eb3ef-cc30-4b1d-bda9-249c762e6099}</x14:id>
        </ext>
      </extLst>
    </cfRule>
  </conditionalFormatting>
  <conditionalFormatting sqref="E307:E308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{01654a52-34aa-4e0e-b487-94fec3ad531b}</x14:id>
        </ext>
      </extLst>
    </cfRule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{8d6be133-deff-4134-a0e5-682e4bd24b94}</x14:id>
        </ext>
      </extLst>
    </cfRule>
  </conditionalFormatting>
  <conditionalFormatting sqref="E309:E310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{253906ad-d043-400b-928c-8829185e0c8e}</x14:id>
        </ext>
      </extLst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{19a69ba1-4b4b-4a98-8a50-fcdefa7d41e4}</x14:id>
        </ext>
      </extLst>
    </cfRule>
  </conditionalFormatting>
  <conditionalFormatting sqref="E311:E312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{8a20add3-07bc-46ee-b6e4-c79f927b966b}</x14:id>
        </ext>
      </extLst>
    </cfRule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{fe84cb55-e10e-4e87-a9fe-2879b822561c}</x14:id>
        </ext>
      </extLst>
    </cfRule>
  </conditionalFormatting>
  <conditionalFormatting sqref="E313:E314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{8b251044-223b-4b14-a51b-42d4f9a2a4b4}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{0b9f33de-d0ad-444b-b12a-8c8d310c00a5}</x14:id>
        </ext>
      </extLst>
    </cfRule>
  </conditionalFormatting>
  <conditionalFormatting sqref="E315:E316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{b678d758-5209-4a78-87f5-3194db163c82}</x14:id>
        </ext>
      </extLst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{5dde0c10-d8b5-4d77-a03d-8e569319f493}</x14:id>
        </ext>
      </extLst>
    </cfRule>
  </conditionalFormatting>
  <conditionalFormatting sqref="E317:E318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{48389384-66d3-41c4-912d-393e484b5b07}</x14:id>
        </ext>
      </extLst>
    </cfRule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{9a551a60-1c36-4142-93f9-82216773d880}</x14:id>
        </ext>
      </extLst>
    </cfRule>
  </conditionalFormatting>
  <conditionalFormatting sqref="E319:E320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{4a156534-5a52-457a-aeef-f7310f124e3a}</x14:id>
        </ext>
      </extLst>
    </cfRule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{3c96fd79-3b2e-4fc1-aa84-500354872ea9}</x14:id>
        </ext>
      </extLst>
    </cfRule>
  </conditionalFormatting>
  <conditionalFormatting sqref="E321:E322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{75049305-79ca-4de9-9ad2-90f4fa0920cc}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{80539d11-1272-438e-94ff-b9726f28ac0f}</x14:id>
        </ext>
      </extLst>
    </cfRule>
  </conditionalFormatting>
  <conditionalFormatting sqref="E323:E324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{d35c3419-2f12-45c1-b505-476a21830404}</x14:id>
        </ext>
      </extLst>
    </cfRule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{733fb5d9-839b-4384-b7e0-e801f31fe5a7}</x14:id>
        </ext>
      </extLst>
    </cfRule>
  </conditionalFormatting>
  <conditionalFormatting sqref="E325:E326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{85d438f8-66af-4891-8b46-5df797263e60}</x14:id>
        </ext>
      </extLst>
    </cfRule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{0df63734-5415-4e2e-9ac8-7a275a54894b}</x14:id>
        </ext>
      </extLst>
    </cfRule>
  </conditionalFormatting>
  <conditionalFormatting sqref="E327:E328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{fe138aa7-7733-4c24-972c-110845cbb8db}</x14:id>
        </ext>
      </extLst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{489d78ea-f9ed-4f31-8380-10126cd49005}</x14:id>
        </ext>
      </extLst>
    </cfRule>
  </conditionalFormatting>
  <conditionalFormatting sqref="E329:E330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{9bc21f93-d979-4aed-b0e2-49cbf73cb1c9}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{8bc9239c-232d-4c7b-8150-3c2b11a6eb22}</x14:id>
        </ext>
      </extLst>
    </cfRule>
  </conditionalFormatting>
  <conditionalFormatting sqref="E331:E332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{38ca4ebf-2ba2-4429-a5d7-12c1a53bd292}</x14:id>
        </ext>
      </extLst>
    </cfRule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{25d75b75-16be-4680-a913-dbd0e4652e3d}</x14:id>
        </ext>
      </extLst>
    </cfRule>
  </conditionalFormatting>
  <conditionalFormatting sqref="E333:E334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{9b51b3d8-2f4f-4942-8e40-46f4f4afde57}</x14:id>
        </ext>
      </extLst>
    </cfRule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{a53d1b83-d5f9-49e6-8239-66065942c714}</x14:id>
        </ext>
      </extLst>
    </cfRule>
  </conditionalFormatting>
  <conditionalFormatting sqref="E335:E336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{cf14bef9-4c44-4c45-9721-7d401fa7d999}</x14:id>
        </ext>
      </extLst>
    </cfRule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{47547751-a0d1-4f4d-9fc1-13c34923ca52}</x14:id>
        </ext>
      </extLst>
    </cfRule>
  </conditionalFormatting>
  <conditionalFormatting sqref="E337:E338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{ca3f4e69-f0fb-440c-8fa9-e865cd33721d}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{da8e9377-6a38-4af4-b7a9-7c3ef550de81}</x14:id>
        </ext>
      </extLst>
    </cfRule>
  </conditionalFormatting>
  <conditionalFormatting sqref="E339:E340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{06347bd8-baa5-42b3-a56c-a9675beb8fca}</x14:id>
        </ext>
      </extLst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{b6835f17-d084-4c73-9198-c14eaed26fb4}</x14:id>
        </ext>
      </extLst>
    </cfRule>
  </conditionalFormatting>
  <conditionalFormatting sqref="E341:E342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{f7a5ae8d-e4ce-4458-bb2d-353b79b6982f}</x14:id>
        </ext>
      </extLst>
    </cfRule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{8ed87d96-029a-4c8b-ac97-c59faea9bb22}</x14:id>
        </ext>
      </extLst>
    </cfRule>
  </conditionalFormatting>
  <conditionalFormatting sqref="E343:E344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{a0ae05d1-7c73-4084-b536-43fb69fbd1b6}</x14:id>
        </ext>
      </extLst>
    </cfRule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{0eba2dde-7d88-44b4-8b5b-ba555be98d9c}</x14:id>
        </ext>
      </extLst>
    </cfRule>
  </conditionalFormatting>
  <conditionalFormatting sqref="E345:E346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{e4d168aa-f26a-4655-a208-b2005e030a24}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{01d59e59-25b2-45d0-8cd0-ba3be532c503}</x14:id>
        </ext>
      </extLst>
    </cfRule>
  </conditionalFormatting>
  <conditionalFormatting sqref="E347:E348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{db7f4d73-ecb7-4bdd-a376-b73f923b70ac}</x14:id>
        </ext>
      </extLst>
    </cfRule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{45b46257-47a6-4c35-9b37-bc7cc87cf028}</x14:id>
        </ext>
      </extLst>
    </cfRule>
  </conditionalFormatting>
  <conditionalFormatting sqref="E349:E350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{3be55c8b-59cc-4ba0-a1e3-56afa0e3c70a}</x14:id>
        </ext>
      </extLst>
    </cfRule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{d6c8f846-4391-4bbc-ae68-92e742e3ca48}</x14:id>
        </ext>
      </extLst>
    </cfRule>
  </conditionalFormatting>
  <conditionalFormatting sqref="E351:E352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{e908ca24-d1fd-4bc5-9d58-6a13aa49cc2f}</x14:id>
        </ext>
      </extLst>
    </cfRule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{5ff70a72-6cbe-4fae-898d-68646506fc1f}</x14:id>
        </ext>
      </extLst>
    </cfRule>
  </conditionalFormatting>
  <conditionalFormatting sqref="E353:E354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{b4b0fe44-46a0-43de-9784-236528377381}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{efc89f3f-d299-400c-8f14-4073f6caca0c}</x14:id>
        </ext>
      </extLst>
    </cfRule>
  </conditionalFormatting>
  <conditionalFormatting sqref="E355:E35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{02a7e41b-a123-438b-bc15-66f51fde397e}</x14:id>
        </ext>
      </extLst>
    </cfRule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{bb1eb540-8e79-4df6-8d61-89216d5ac3d1}</x14:id>
        </ext>
      </extLst>
    </cfRule>
  </conditionalFormatting>
  <conditionalFormatting sqref="E357:E358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{102ecd79-4297-4ee2-9645-b0a2e7bce0b2}</x14:id>
        </ext>
      </extLst>
    </cfRule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{f03de4d1-7ebb-45d3-a123-0041febc091a}</x14:id>
        </ext>
      </extLst>
    </cfRule>
  </conditionalFormatting>
  <conditionalFormatting sqref="E359:E360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{6839f3e4-fb0f-4a74-9263-0aef899fda51}</x14:id>
        </ext>
      </extLst>
    </cfRule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{a0385f6a-6024-4079-aa89-b07d73f3d529}</x14:id>
        </ext>
      </extLst>
    </cfRule>
  </conditionalFormatting>
  <conditionalFormatting sqref="E361:E362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{64f02cc6-285d-4ade-9632-8fc2f28543fb}</x14:id>
        </ext>
      </extLst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{76b2d446-9652-4d83-94f3-f5a457236fdd}</x14:id>
        </ext>
      </extLst>
    </cfRule>
  </conditionalFormatting>
  <conditionalFormatting sqref="E363:E364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{07e00636-5158-4335-b389-9115ae53edbf}</x14:id>
        </ext>
      </extLst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{49f3d651-6349-4daf-8a55-281bc4d52e37}</x14:id>
        </ext>
      </extLst>
    </cfRule>
  </conditionalFormatting>
  <conditionalFormatting sqref="E365:E366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{aa42f6d0-c5ef-4f27-891e-66749cf7e07c}</x14:id>
        </ext>
      </extLst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{382aa72b-9c02-49bb-87c4-3e90a540e0d2}</x14:id>
        </ext>
      </extLst>
    </cfRule>
  </conditionalFormatting>
  <conditionalFormatting sqref="E367:E368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{4e60d0bf-bd8c-4831-8306-d98a3dafce84}</x14:id>
        </ext>
      </extLst>
    </cfRule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{33e96ea6-a58f-4276-9f2d-d9bcc99d27f3}</x14:id>
        </ext>
      </extLst>
    </cfRule>
  </conditionalFormatting>
  <conditionalFormatting sqref="E369:E370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{2bf0a215-e62f-431b-8f41-d311ca486350}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{959ca873-2818-497e-9d20-27860ad38c93}</x14:id>
        </ext>
      </extLst>
    </cfRule>
  </conditionalFormatting>
  <conditionalFormatting sqref="E371:E372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{3a012956-8735-4726-8a31-d838afcb8883}</x14:id>
        </ext>
      </extLst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{5a5127ec-910f-4b89-8f62-ebfea5990970}</x14:id>
        </ext>
      </extLst>
    </cfRule>
  </conditionalFormatting>
  <conditionalFormatting sqref="F7:F21">
    <cfRule type="dataBar" priority="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{11bbc8d2-eb4e-4ab8-907b-bc12cdd9c51d}</x14:id>
        </ext>
      </extLst>
    </cfRule>
  </conditionalFormatting>
  <conditionalFormatting sqref="F7:F34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{3d5e2f24-d300-45f0-b428-92d8dbcc3e54}</x14:id>
        </ext>
      </extLst>
    </cfRule>
  </conditionalFormatting>
  <conditionalFormatting sqref="F35:F41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{047c9075-6c73-496b-91bc-f73df5cba6ce}</x14:id>
        </ext>
      </extLst>
    </cfRule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{20a07d63-fa6b-4c22-be20-db8983f8ad0e}</x14:id>
        </ext>
      </extLst>
    </cfRule>
  </conditionalFormatting>
  <conditionalFormatting sqref="F42:F48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{71c4c3b2-75a9-43a4-90a1-6434ef85489e}</x14:id>
        </ext>
      </extLst>
    </cfRule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{bcedb326-c0f9-4f16-bfaa-5ab195b74ed0}</x14:id>
        </ext>
      </extLst>
    </cfRule>
  </conditionalFormatting>
  <conditionalFormatting sqref="F49:F55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{0673a643-0e4f-4745-8f77-781ae31dcfce}</x14:id>
        </ext>
      </extLst>
    </cfRule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{d51d5387-fc3c-4255-94c0-2c3b521ce42a}</x14:id>
        </ext>
      </extLst>
    </cfRule>
  </conditionalFormatting>
  <conditionalFormatting sqref="F56:F62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{fa69e24b-6b10-48f0-b4e4-e5937d3b0ebb}</x14:id>
        </ext>
      </extLst>
    </cfRule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{50b244f7-1bc4-404a-99f6-ad3ae48e0d4e}</x14:id>
        </ext>
      </extLst>
    </cfRule>
  </conditionalFormatting>
  <conditionalFormatting sqref="F63:F69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{a613cbe9-7189-4dbb-8fd2-fa661eee7e97}</x14:id>
        </ext>
      </extLst>
    </cfRule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{2ed3f6a3-913a-4259-9097-8d248339b3d2}</x14:id>
        </ext>
      </extLst>
    </cfRule>
  </conditionalFormatting>
  <conditionalFormatting sqref="F70:F76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{cde4ab94-4a36-4abf-bd47-642b868c5af7}</x14:id>
        </ext>
      </extLst>
    </cfRule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{8742c81b-857e-4879-a3f2-c34c09fd58e3}</x14:id>
        </ext>
      </extLst>
    </cfRule>
  </conditionalFormatting>
  <conditionalFormatting sqref="F77:F83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{c9f8ca31-2ade-4434-9f62-2e2ab05e005c}</x14:id>
        </ext>
      </extLst>
    </cfRule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{76c1164c-7a99-4b1a-bcc2-b6f747bba8ec}</x14:id>
        </ext>
      </extLst>
    </cfRule>
  </conditionalFormatting>
  <conditionalFormatting sqref="F84:F90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{28d7129b-36cf-4296-a5b6-a0d866f9d087}</x14:id>
        </ext>
      </extLst>
    </cfRule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{57334896-1076-403c-b15c-d4a7ed53fb31}</x14:id>
        </ext>
      </extLst>
    </cfRule>
  </conditionalFormatting>
  <conditionalFormatting sqref="F91:F97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{7c3ccb37-1e3b-4030-adfe-638956894bf9}</x14:id>
        </ext>
      </extLst>
    </cfRule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{8925a41b-baec-4c7c-b064-8f184d0637b8}</x14:id>
        </ext>
      </extLst>
    </cfRule>
  </conditionalFormatting>
  <conditionalFormatting sqref="F98:F104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{e505372d-83fa-4c66-b2d5-c5780748ddb5}</x14:id>
        </ext>
      </extLst>
    </cfRule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{515e4fd7-362c-4dda-b3fd-4ee1a2a4d691}</x14:id>
        </ext>
      </extLst>
    </cfRule>
  </conditionalFormatting>
  <conditionalFormatting sqref="F105:F111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{11451fab-1442-42be-b90b-47b6f839f6d9}</x14:id>
        </ext>
      </extLst>
    </cfRule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{2e290978-ae8f-4e95-85e5-57d5bfbd9c5f}</x14:id>
        </ext>
      </extLst>
    </cfRule>
  </conditionalFormatting>
  <conditionalFormatting sqref="F112:F118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{c55d3b11-12ea-4213-9a9e-3bec9ec18c0f}</x14:id>
        </ext>
      </extLst>
    </cfRule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{292933af-331b-41d3-9d2a-b0d85760d111}</x14:id>
        </ext>
      </extLst>
    </cfRule>
  </conditionalFormatting>
  <conditionalFormatting sqref="F119:F125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{b7af52e7-e18e-4378-ab8d-2fdca707c9c9}</x14:id>
        </ext>
      </extLst>
    </cfRule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{964d7a77-6810-47fc-9b01-6052dac686cd}</x14:id>
        </ext>
      </extLst>
    </cfRule>
  </conditionalFormatting>
  <conditionalFormatting sqref="F126:F132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{0183c4b3-0a11-4a75-af8a-10bbe5771596}</x14:id>
        </ext>
      </extLst>
    </cfRule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{b7d421b4-72bb-416a-8de8-f62b636c4491}</x14:id>
        </ext>
      </extLst>
    </cfRule>
  </conditionalFormatting>
  <conditionalFormatting sqref="F133:F139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{57e4141f-aed6-4acb-a0ee-ebb9d00f6964}</x14:id>
        </ext>
      </extLst>
    </cfRule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{73845bba-9f21-4f32-8143-62545933cac9}</x14:id>
        </ext>
      </extLst>
    </cfRule>
  </conditionalFormatting>
  <conditionalFormatting sqref="F140:F146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{f1ef060c-03aa-446b-8646-f37ae2c62ba1}</x14:id>
        </ext>
      </extLst>
    </cfRule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{7f4e90cd-088f-48da-8465-f54aaac2f73c}</x14:id>
        </ext>
      </extLst>
    </cfRule>
  </conditionalFormatting>
  <conditionalFormatting sqref="F147:F153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{ab5ca9cb-9dc8-4f3f-87f8-104cbc6991bf}</x14:id>
        </ext>
      </extLst>
    </cfRule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{7efd610f-3f5c-4dca-a50b-3026f1c128c3}</x14:id>
        </ext>
      </extLst>
    </cfRule>
  </conditionalFormatting>
  <conditionalFormatting sqref="F154:F160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{280d5bc2-055b-4f26-85a6-724279cb8655}</x14:id>
        </ext>
      </extLst>
    </cfRule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{ad4282b8-3d6b-4358-8971-055b9db0ce3c}</x14:id>
        </ext>
      </extLst>
    </cfRule>
  </conditionalFormatting>
  <conditionalFormatting sqref="F161:F167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{b2fb3169-43f4-4dc8-8599-41df4484974d}</x14:id>
        </ext>
      </extLst>
    </cfRule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{6a5531ec-f1b2-4510-b8ce-c8238609120b}</x14:id>
        </ext>
      </extLst>
    </cfRule>
  </conditionalFormatting>
  <conditionalFormatting sqref="F168:F174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{56c35cc3-354c-4f7b-b2a1-4c0b8a0f21fa}</x14:id>
        </ext>
      </extLst>
    </cfRule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{284cf864-3817-4569-8ec4-2526c4523184}</x14:id>
        </ext>
      </extLst>
    </cfRule>
  </conditionalFormatting>
  <conditionalFormatting sqref="F175:F181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{17159cbc-8a74-4ded-87a3-e9453ea7e3e7}</x14:id>
        </ext>
      </extLst>
    </cfRule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{84ba080c-a659-44a0-89bf-46fb21bd00fd}</x14:id>
        </ext>
      </extLst>
    </cfRule>
  </conditionalFormatting>
  <conditionalFormatting sqref="F182:F188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{b5267261-8c63-44cc-a1d0-bfac8eec9f0a}</x14:id>
        </ext>
      </extLst>
    </cfRule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{f0807d2e-a00e-4684-934d-e9f0d077a384}</x14:id>
        </ext>
      </extLst>
    </cfRule>
  </conditionalFormatting>
  <conditionalFormatting sqref="F189:F195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{038cb7c1-e694-4a05-977b-19f72b8caffe}</x14:id>
        </ext>
      </extLst>
    </cfRule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{c1ef7ab0-d701-49cd-b0ef-3a430708b719}</x14:id>
        </ext>
      </extLst>
    </cfRule>
  </conditionalFormatting>
  <conditionalFormatting sqref="F196:F202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{9fe0b2ad-6ceb-4fe0-b25f-fb7b49e5724f}</x14:id>
        </ext>
      </extLst>
    </cfRule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{aaf076d7-445a-4752-86b7-f1a38fa08ddd}</x14:id>
        </ext>
      </extLst>
    </cfRule>
  </conditionalFormatting>
  <conditionalFormatting sqref="F203:F209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{4be2c139-6904-4acc-ab63-f63d825f30de}</x14:id>
        </ext>
      </extLst>
    </cfRule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{868c8e04-5260-4917-9c27-44d250b430d2}</x14:id>
        </ext>
      </extLst>
    </cfRule>
  </conditionalFormatting>
  <conditionalFormatting sqref="F210:F216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{330906c8-67f8-4bd4-95f9-8dae130c9d90}</x14:id>
        </ext>
      </extLst>
    </cfRule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{e32438c1-adc9-49d6-b0b9-2ce0b330aa3f}</x14:id>
        </ext>
      </extLst>
    </cfRule>
  </conditionalFormatting>
  <conditionalFormatting sqref="F217:F223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{839d0b7b-b2b6-4ff8-81e3-1bb107059c53}</x14:id>
        </ext>
      </extLst>
    </cfRule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{e3fb956e-4bed-4861-a76d-221a4dfb2768}</x14:id>
        </ext>
      </extLst>
    </cfRule>
  </conditionalFormatting>
  <conditionalFormatting sqref="F224:F230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{18b8f67f-55aa-48ea-adc3-2e3d0dbe9242}</x14:id>
        </ext>
      </extLst>
    </cfRule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{29548495-d240-45de-a790-385596f07908}</x14:id>
        </ext>
      </extLst>
    </cfRule>
  </conditionalFormatting>
  <conditionalFormatting sqref="F231:F237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{a6965416-3305-4217-8321-f19eab6bd4f3}</x14:id>
        </ext>
      </extLst>
    </cfRule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{3d2e6b4f-3106-4dd7-8025-78bc8b7de23e}</x14:id>
        </ext>
      </extLst>
    </cfRule>
  </conditionalFormatting>
  <conditionalFormatting sqref="F238:F244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{cb34dfb1-595f-4018-81fc-df13a41d202f}</x14:id>
        </ext>
      </extLst>
    </cfRule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{082e7892-46ab-4ef5-a1aa-f1e3a46e7ea1}</x14:id>
        </ext>
      </extLst>
    </cfRule>
  </conditionalFormatting>
  <conditionalFormatting sqref="F245:F251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{1bec953e-fec9-4b49-b8ec-ed6b0848ddd8}</x14:id>
        </ext>
      </extLst>
    </cfRule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{a8b4c1dd-2adf-4d74-b174-77257361416b}</x14:id>
        </ext>
      </extLst>
    </cfRule>
  </conditionalFormatting>
  <conditionalFormatting sqref="F252:F258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{1a429312-d113-4236-a13e-5ee8f64c3dfd}</x14:id>
        </ext>
      </extLst>
    </cfRule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{36f74021-9d78-44a6-a832-1c6496473981}</x14:id>
        </ext>
      </extLst>
    </cfRule>
  </conditionalFormatting>
  <conditionalFormatting sqref="F259:F265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{21e9470d-4c84-422b-be49-1e650fabe141}</x14:id>
        </ext>
      </extLst>
    </cfRule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{07d8e4d2-e5b3-4b44-ada3-e0a21cc6b49c}</x14:id>
        </ext>
      </extLst>
    </cfRule>
  </conditionalFormatting>
  <conditionalFormatting sqref="F266:F272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{b77ba5bc-71d0-4861-8551-5e0e9a7a3fbe}</x14:id>
        </ext>
      </extLst>
    </cfRule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{504a5c30-7fca-4415-a0f0-ffb12e3d8095}</x14:id>
        </ext>
      </extLst>
    </cfRule>
  </conditionalFormatting>
  <conditionalFormatting sqref="F273:F279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{606ebf67-c2e3-4180-9e57-90af983eb62c}</x14:id>
        </ext>
      </extLst>
    </cfRule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{13ba4fa7-0ce3-4e98-9c6f-ab59bfbbe9b7}</x14:id>
        </ext>
      </extLst>
    </cfRule>
  </conditionalFormatting>
  <conditionalFormatting sqref="F280:F286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{551f3d5e-e857-47e3-a5db-fbdeb1d3d9fa}</x14:id>
        </ext>
      </extLst>
    </cfRule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{4d2c89ab-82f3-456a-b0fe-4430afdd841c}</x14:id>
        </ext>
      </extLst>
    </cfRule>
  </conditionalFormatting>
  <conditionalFormatting sqref="F287:F293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{d070b115-772f-45cf-a4dd-365adcf875de}</x14:id>
        </ext>
      </extLst>
    </cfRule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{7c2eff5c-d254-4591-a09b-f287eda523b0}</x14:id>
        </ext>
      </extLst>
    </cfRule>
  </conditionalFormatting>
  <conditionalFormatting sqref="F294:F300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{a7375d9a-1ee5-4b2b-b1ce-382c84bf26f0}</x14:id>
        </ext>
      </extLst>
    </cfRule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{cee18f68-e548-445a-9291-9be0c1b921d5}</x14:id>
        </ext>
      </extLst>
    </cfRule>
  </conditionalFormatting>
  <conditionalFormatting sqref="F301:F306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{c0b65ae5-f87f-408d-850e-3e7c896e2b6c}</x14:id>
        </ext>
      </extLst>
    </cfRule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{1fda7edd-59a8-4c98-9abe-3f416acf5689}</x14:id>
        </ext>
      </extLst>
    </cfRule>
  </conditionalFormatting>
  <conditionalFormatting sqref="F307:F308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{5c8d79ec-c162-4c5e-a73e-75d51ec853d2}</x14:id>
        </ext>
      </extLst>
    </cfRule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{2340122a-64bb-400e-8db4-dd78bae21581}</x14:id>
        </ext>
      </extLst>
    </cfRule>
  </conditionalFormatting>
  <conditionalFormatting sqref="F309:F310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{4d3aa598-2f31-497d-9e56-94d43ccac61c}</x14:id>
        </ext>
      </extLst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{9f9e9419-f197-4234-bb73-f9490865df3d}</x14:id>
        </ext>
      </extLst>
    </cfRule>
  </conditionalFormatting>
  <conditionalFormatting sqref="F311:F312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{f38ad835-3019-4f6d-88db-d6ecf365e4c5}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{5ccb7ac5-210c-4a06-96f2-621d7c1d6a8e}</x14:id>
        </ext>
      </extLst>
    </cfRule>
  </conditionalFormatting>
  <conditionalFormatting sqref="F313:F314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{e53d0bb6-b127-4cce-84c2-a240d6a24840}</x14:id>
        </ext>
      </extLst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{2eb8084c-4644-4ee7-a189-3d722790339b}</x14:id>
        </ext>
      </extLst>
    </cfRule>
  </conditionalFormatting>
  <conditionalFormatting sqref="F315:F316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{a31543eb-300f-4a11-af5b-7126c945faef}</x14:id>
        </ext>
      </extLst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{d3b34fba-e835-494a-bda8-259f57c25b38}</x14:id>
        </ext>
      </extLst>
    </cfRule>
  </conditionalFormatting>
  <conditionalFormatting sqref="F317:F31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{3aacf507-63d0-4acc-b9d4-887e4ac1e357}</x14:id>
        </ext>
      </extLst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{60cd1c1e-a072-41c7-b96e-a74908dfa1d1}</x14:id>
        </ext>
      </extLst>
    </cfRule>
  </conditionalFormatting>
  <conditionalFormatting sqref="F319:F32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{562fc9f6-29c0-44fb-a76b-266ff16ee92f}</x14:id>
        </ext>
      </extLs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{c6914197-3dc3-406c-a506-a5e5641d62fe}</x14:id>
        </ext>
      </extLst>
    </cfRule>
  </conditionalFormatting>
  <conditionalFormatting sqref="F321:F322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{d4db60de-5292-4ff0-a9b8-cddc0a0e61f2}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{96b92895-7ee4-4516-b998-e172e2a0a96d}</x14:id>
        </ext>
      </extLst>
    </cfRule>
  </conditionalFormatting>
  <conditionalFormatting sqref="F323:F324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{54c9eaa8-a2f6-43bc-86ae-71a58efef009}</x14:id>
        </ext>
      </extLst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{6a79e917-053e-412f-9bc5-f1fce9dcf467}</x14:id>
        </ext>
      </extLst>
    </cfRule>
  </conditionalFormatting>
  <conditionalFormatting sqref="F325:F32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{f6de7a50-4951-49ad-a22f-3c293816e188}</x14:id>
        </ext>
      </extLst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{95c6f41a-e850-4871-897e-8ab3dcd007bc}</x14:id>
        </ext>
      </extLst>
    </cfRule>
  </conditionalFormatting>
  <conditionalFormatting sqref="F327:F328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{69623f6e-35d2-4451-905d-c9c0ced1fe4c}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{3d437f43-0384-445e-bf31-79fa640c4757}</x14:id>
        </ext>
      </extLst>
    </cfRule>
  </conditionalFormatting>
  <conditionalFormatting sqref="F329:F330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{5cce19c3-36a9-4d95-afa1-7038b0a587f2}</x14:id>
        </ext>
      </extLst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{25e5397f-475f-45fc-85eb-d69e9e271d08}</x14:id>
        </ext>
      </extLst>
    </cfRule>
  </conditionalFormatting>
  <conditionalFormatting sqref="F331:F332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{65e150fb-4045-4f73-bfe1-3e6a476d09f7}</x14:id>
        </ext>
      </extLst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{7c697d6b-a361-4b93-8075-b7f82149c970}</x14:id>
        </ext>
      </extLst>
    </cfRule>
  </conditionalFormatting>
  <conditionalFormatting sqref="F333:F334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{4eb0bbe7-295c-49f5-a5e1-938bb8e066ed}</x14:id>
        </ext>
      </extLs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{44f96f01-cc5c-4b0a-a9ec-770f465956d1}</x14:id>
        </ext>
      </extLst>
    </cfRule>
  </conditionalFormatting>
  <conditionalFormatting sqref="F335:F336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{bbfc6b48-13d6-4f8b-91ff-85f856cee6ae}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{12329e1a-865e-42fa-8921-3dfcb79fb575}</x14:id>
        </ext>
      </extLst>
    </cfRule>
  </conditionalFormatting>
  <conditionalFormatting sqref="F337:F338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{ffce076c-d247-4deb-9ded-7f92ff629c4f}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{53b84ae6-ec79-438d-a80c-2f64b2226566}</x14:id>
        </ext>
      </extLst>
    </cfRule>
  </conditionalFormatting>
  <conditionalFormatting sqref="F339:F340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{9a644ac6-4c4f-4c92-a007-eb617a1f8fe5}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{d231ee83-8b34-4395-b403-510f6008aead}</x14:id>
        </ext>
      </extLst>
    </cfRule>
  </conditionalFormatting>
  <conditionalFormatting sqref="F341:F342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{a37edda8-c1d9-4618-82fa-d2ecec053af7}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{9c74c47a-b143-4481-8f3a-f6c075c4e0fe}</x14:id>
        </ext>
      </extLst>
    </cfRule>
  </conditionalFormatting>
  <conditionalFormatting sqref="F343:F344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{eab9ab04-8130-4b16-a04d-63f01efa9e8e}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{69afb0aa-0cfe-4513-9ba8-a17fe4ad14ad}</x14:id>
        </ext>
      </extLst>
    </cfRule>
  </conditionalFormatting>
  <conditionalFormatting sqref="F345:F346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{090ed154-f55d-499d-a407-97c177b21a62}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{074eb151-0356-4974-8e27-d94bf6ebdd46}</x14:id>
        </ext>
      </extLst>
    </cfRule>
  </conditionalFormatting>
  <conditionalFormatting sqref="F347:F348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{25672446-f649-494b-bddf-56ac3224984f}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{c8996768-64e2-42d8-af59-2c5999135915}</x14:id>
        </ext>
      </extLst>
    </cfRule>
  </conditionalFormatting>
  <conditionalFormatting sqref="F349:F350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{37cd98c4-39d3-4c12-b798-9f5d2a61a738}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{2e6ba8e7-709f-4d68-b531-4d83864873ec}</x14:id>
        </ext>
      </extLst>
    </cfRule>
  </conditionalFormatting>
  <conditionalFormatting sqref="F351:F352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{8b8c19fb-e4d1-4666-b466-2226155fa855}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{347b6960-9191-4d78-a3e7-f98604b40c6b}</x14:id>
        </ext>
      </extLst>
    </cfRule>
  </conditionalFormatting>
  <conditionalFormatting sqref="F353:F354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{74e57bfd-c76d-4973-b076-9b468fc59d0e}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{841d8b97-8dca-40e0-90dd-03fc1e44c84c}</x14:id>
        </ext>
      </extLst>
    </cfRule>
  </conditionalFormatting>
  <conditionalFormatting sqref="F355:F356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{2b64fe55-e915-4100-a260-cf5edc87da5e}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{2e29613b-1786-4e1f-b41e-e819f938f3e3}</x14:id>
        </ext>
      </extLst>
    </cfRule>
  </conditionalFormatting>
  <conditionalFormatting sqref="F357:F358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{7de1dd8d-4bf7-4a27-926b-7b771dd6d4d6}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{47624863-b664-424f-835c-60e574a674a8}</x14:id>
        </ext>
      </extLst>
    </cfRule>
  </conditionalFormatting>
  <conditionalFormatting sqref="F359:F360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{9d97baea-0097-4f0c-80f4-f1dabcf03b20}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{3b4853d5-ada5-47ac-8271-90d2dd8b1486}</x14:id>
        </ext>
      </extLst>
    </cfRule>
  </conditionalFormatting>
  <conditionalFormatting sqref="F361:F36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{dbcd25bd-9fb7-4157-8ccb-54a05d9fb265}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{3ddc1361-0731-47f1-9743-cf0a3ff50072}</x14:id>
        </ext>
      </extLst>
    </cfRule>
  </conditionalFormatting>
  <conditionalFormatting sqref="F363:F364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{854ec2bd-9abe-4933-a89e-d7fe2036d5bc}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{60dc62fb-1b7c-41f6-8c70-c8f4d0603190}</x14:id>
        </ext>
      </extLst>
    </cfRule>
  </conditionalFormatting>
  <conditionalFormatting sqref="F365:F366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{2df6dea7-b2bc-4b42-a22d-0f2a8d8a7256}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{50777fca-ae24-4d9e-b59d-214beda1e07c}</x14:id>
        </ext>
      </extLst>
    </cfRule>
  </conditionalFormatting>
  <conditionalFormatting sqref="F367:F368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{4249e4d6-632e-4af4-89d9-44e2eb9d463e}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{41838144-64e2-4bd8-914f-418538ad3121}</x14:id>
        </ext>
      </extLst>
    </cfRule>
  </conditionalFormatting>
  <conditionalFormatting sqref="F369:F370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{7c82b6fc-576a-449d-b13b-b30340670b4f}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{8d86febc-0e3f-47d6-946a-1baa109f8467}</x14:id>
        </ext>
      </extLst>
    </cfRule>
  </conditionalFormatting>
  <conditionalFormatting sqref="F371:F372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{81ba2b7b-5d13-4ba4-8bf6-3102f875ddd7}</x14:id>
        </ext>
      </extLs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{84869e9e-1ebd-41dd-824a-574cb42c4c11}</x14:id>
        </ext>
      </extLst>
    </cfRule>
  </conditionalFormatting>
  <conditionalFormatting sqref="G7:G21">
    <cfRule type="dataBar" priority="6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{4d2f05eb-2d71-4e58-986b-bdeac64661ed}</x14:id>
        </ext>
      </extLst>
    </cfRule>
  </conditionalFormatting>
  <conditionalFormatting sqref="G7:G23">
    <cfRule type="dataBar" priority="5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{8037e7ac-d59c-4986-b579-62d78ab21b04}</x14:id>
        </ext>
      </extLst>
    </cfRule>
  </conditionalFormatting>
  <conditionalFormatting sqref="G35:G41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{deb243a5-d0df-4030-8982-5400e80fecc7}</x14:id>
        </ext>
      </extLst>
    </cfRule>
    <cfRule type="dataBar" priority="3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{4d5220c0-0e18-4b51-9c5f-f02e6389367a}</x14:id>
        </ext>
      </extLst>
    </cfRule>
  </conditionalFormatting>
  <conditionalFormatting sqref="G42:G48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{e35532b8-8aca-4a3f-9cbf-1ed039d0bc10}</x14:id>
        </ext>
      </extLst>
    </cfRule>
    <cfRule type="dataBar" priority="3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{acbc4975-7f38-4903-8a7a-4b201ba15ca4}</x14:id>
        </ext>
      </extLst>
    </cfRule>
  </conditionalFormatting>
  <conditionalFormatting sqref="G49:G55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{c1f60211-e5e9-4742-9729-3eb4a7e6bbe7}</x14:id>
        </ext>
      </extLst>
    </cfRule>
    <cfRule type="dataBar" priority="3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{37d2b472-ee96-4f99-8c01-60e75640127f}</x14:id>
        </ext>
      </extLst>
    </cfRule>
  </conditionalFormatting>
  <conditionalFormatting sqref="G56:G62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{b814c529-73ab-4c1d-b482-ddeefb5c384a}</x14:id>
        </ext>
      </extLst>
    </cfRule>
    <cfRule type="dataBar" priority="3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{05415673-4aaa-44e0-b6c2-a5ded716532e}</x14:id>
        </ext>
      </extLst>
    </cfRule>
  </conditionalFormatting>
  <conditionalFormatting sqref="G63:G69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{211e4c69-0027-448d-93b6-a22e13901548}</x14:id>
        </ext>
      </extLst>
    </cfRule>
    <cfRule type="dataBar" priority="3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{7f92ae93-acf4-4df6-9cbf-da06c392b9c3}</x14:id>
        </ext>
      </extLst>
    </cfRule>
  </conditionalFormatting>
  <conditionalFormatting sqref="G70:G76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{e14a5253-0b6a-48f7-b671-aa55858d687b}</x14:id>
        </ext>
      </extLst>
    </cfRule>
    <cfRule type="dataBar" priority="3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{8e065331-e692-4aa7-bb57-e3daad5a768a}</x14:id>
        </ext>
      </extLst>
    </cfRule>
  </conditionalFormatting>
  <conditionalFormatting sqref="G77:G83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{68009de3-7aca-4535-8b48-4e24dc199d8f}</x14:id>
        </ext>
      </extLst>
    </cfRule>
    <cfRule type="dataBar" priority="3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{d5b549ef-e077-45c2-a1f7-cb4f403bb8aa}</x14:id>
        </ext>
      </extLst>
    </cfRule>
  </conditionalFormatting>
  <conditionalFormatting sqref="G84:G90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{4330c3c6-11d5-43a1-ab19-6fc9d3de01f4}</x14:id>
        </ext>
      </extLst>
    </cfRule>
    <cfRule type="dataBar" priority="3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{c841bfe4-e77f-478e-97b6-98f113998919}</x14:id>
        </ext>
      </extLst>
    </cfRule>
  </conditionalFormatting>
  <conditionalFormatting sqref="G91:G97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{1902e5e1-0270-4419-bad1-5ddce3fa262c}</x14:id>
        </ext>
      </extLst>
    </cfRule>
    <cfRule type="dataBar" priority="3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{864a3eb3-1c1b-4c2f-979d-c2bfa2660c8c}</x14:id>
        </ext>
      </extLst>
    </cfRule>
  </conditionalFormatting>
  <conditionalFormatting sqref="G98:G104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{17cd7abd-5d39-4278-9bce-26b68ab3735c}</x14:id>
        </ext>
      </extLst>
    </cfRule>
    <cfRule type="dataBar" priority="3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{374f0a96-e70c-49e7-a44f-1f43982f750a}</x14:id>
        </ext>
      </extLst>
    </cfRule>
  </conditionalFormatting>
  <conditionalFormatting sqref="G105:G111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{4c413fba-5a20-44b0-8d82-6b370800ec59}</x14:id>
        </ext>
      </extLst>
    </cfRule>
    <cfRule type="dataBar" priority="3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{41625971-e0d6-4b42-8790-afb7480e30ef}</x14:id>
        </ext>
      </extLst>
    </cfRule>
  </conditionalFormatting>
  <conditionalFormatting sqref="G112:G118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{7c29d821-5335-4928-a0ff-1c356d4a125b}</x14:id>
        </ext>
      </extLst>
    </cfRule>
    <cfRule type="dataBar" priority="3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{5262ab52-8ba8-4c07-80af-19548d9400f6}</x14:id>
        </ext>
      </extLst>
    </cfRule>
  </conditionalFormatting>
  <conditionalFormatting sqref="G119:G125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{58fe18ce-b223-45b6-a3ab-6c16e9e8ebcf}</x14:id>
        </ext>
      </extLst>
    </cfRule>
    <cfRule type="dataBar" priority="3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{6253c453-557e-4fd5-8f3c-159e8889ed6e}</x14:id>
        </ext>
      </extLst>
    </cfRule>
  </conditionalFormatting>
  <conditionalFormatting sqref="G126:G132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{d90c113a-b6df-4c01-b4a1-33e1e4a78bf0}</x14:id>
        </ext>
      </extLst>
    </cfRule>
    <cfRule type="dataBar" priority="3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{108c364a-959d-4e1a-8e27-85b86fb11399}</x14:id>
        </ext>
      </extLst>
    </cfRule>
  </conditionalFormatting>
  <conditionalFormatting sqref="G133:G139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{3df66a53-3701-4e54-8478-faa7867b6a24}</x14:id>
        </ext>
      </extLst>
    </cfRule>
    <cfRule type="dataBar" priority="3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{1555f0eb-8c17-444e-a73e-58f86e172029}</x14:id>
        </ext>
      </extLst>
    </cfRule>
  </conditionalFormatting>
  <conditionalFormatting sqref="G140:G146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{60b5b573-58cd-4e6f-8248-4f453c4e3f3a}</x14:id>
        </ext>
      </extLst>
    </cfRule>
    <cfRule type="dataBar" priority="3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{f621a25c-32c0-4cd4-8b00-77ca36b7dd8c}</x14:id>
        </ext>
      </extLst>
    </cfRule>
  </conditionalFormatting>
  <conditionalFormatting sqref="G147:G153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{de68f4df-69b8-4d10-9b73-83c18a636677}</x14:id>
        </ext>
      </extLst>
    </cfRule>
    <cfRule type="dataBar" priority="3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{2b8a2cba-45d2-4464-90ed-b1a74393a82b}</x14:id>
        </ext>
      </extLst>
    </cfRule>
  </conditionalFormatting>
  <conditionalFormatting sqref="G154:G160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{1982cb6d-6d3c-40c3-b4c1-1ba793aea602}</x14:id>
        </ext>
      </extLst>
    </cfRule>
    <cfRule type="dataBar" priority="3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{aa14ce94-ac0b-4054-8c38-17363288fbb1}</x14:id>
        </ext>
      </extLst>
    </cfRule>
  </conditionalFormatting>
  <conditionalFormatting sqref="G161:G167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{e2cd6859-1731-4538-9462-fbe1b0841b14}</x14:id>
        </ext>
      </extLst>
    </cfRule>
    <cfRule type="dataBar" priority="3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{0c682501-fdcd-483d-b3fc-9be7e61a004a}</x14:id>
        </ext>
      </extLst>
    </cfRule>
  </conditionalFormatting>
  <conditionalFormatting sqref="G168:G174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{64ff3cfc-0caf-413c-a18b-9b268a65d11e}</x14:id>
        </ext>
      </extLst>
    </cfRule>
    <cfRule type="dataBar" priority="3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{81449532-c694-4f8a-bd6d-8ba730bd0dff}</x14:id>
        </ext>
      </extLst>
    </cfRule>
  </conditionalFormatting>
  <conditionalFormatting sqref="G175:G181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{ed47a016-2ae4-4ef4-8301-2bc443ece031}</x14:id>
        </ext>
      </extLst>
    </cfRule>
    <cfRule type="dataBar" priority="3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{5d226583-682f-451f-8fc6-120887cdfdf4}</x14:id>
        </ext>
      </extLst>
    </cfRule>
  </conditionalFormatting>
  <conditionalFormatting sqref="G182:G188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{b5706eb6-7164-497e-8b31-9ad012af6222}</x14:id>
        </ext>
      </extLst>
    </cfRule>
    <cfRule type="dataBar" priority="3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{90043da8-9269-4d0b-95d9-a88311bb495b}</x14:id>
        </ext>
      </extLst>
    </cfRule>
  </conditionalFormatting>
  <conditionalFormatting sqref="G189:G195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{3470e1f6-3e30-42cc-87bf-951ce6b3e982}</x14:id>
        </ext>
      </extLst>
    </cfRule>
    <cfRule type="dataBar" priority="3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{0e7f2fe8-8704-450e-bbe7-7424e203c60f}</x14:id>
        </ext>
      </extLst>
    </cfRule>
  </conditionalFormatting>
  <conditionalFormatting sqref="G196:G202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{0152889e-c1be-4328-b5f4-090aec5bd2de}</x14:id>
        </ext>
      </extLst>
    </cfRule>
    <cfRule type="dataBar" priority="3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{d2f905be-d448-4433-9c6f-e224d73a4988}</x14:id>
        </ext>
      </extLst>
    </cfRule>
  </conditionalFormatting>
  <conditionalFormatting sqref="G203:G209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{bb4fc122-ee3e-4467-b650-465f6d1f14b5}</x14:id>
        </ext>
      </extLst>
    </cfRule>
    <cfRule type="dataBar" priority="3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{e8449a10-ea2b-4b76-8e27-b7e2914a494b}</x14:id>
        </ext>
      </extLst>
    </cfRule>
  </conditionalFormatting>
  <conditionalFormatting sqref="G210:G216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{0ee34511-803d-4d67-ac29-1288942f44a2}</x14:id>
        </ext>
      </extLst>
    </cfRule>
    <cfRule type="dataBar" priority="3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{02c0a4c3-0cc6-4cde-a6e4-149b750327bb}</x14:id>
        </ext>
      </extLst>
    </cfRule>
  </conditionalFormatting>
  <conditionalFormatting sqref="G217:G223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{f34351d0-b99c-43d8-aacd-92e9b15437de}</x14:id>
        </ext>
      </extLst>
    </cfRule>
    <cfRule type="dataBar" priority="3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{c21ffc09-c8eb-425f-8cab-8494dbfddfef}</x14:id>
        </ext>
      </extLst>
    </cfRule>
  </conditionalFormatting>
  <conditionalFormatting sqref="G224:G230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{b905d937-d4e3-48bc-b34a-665942b000f9}</x14:id>
        </ext>
      </extLst>
    </cfRule>
    <cfRule type="dataBar" priority="3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{f85f4dae-0281-4f3f-a46f-d75b6fb1165c}</x14:id>
        </ext>
      </extLst>
    </cfRule>
  </conditionalFormatting>
  <conditionalFormatting sqref="G231:G237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{5ce39640-cd3d-40c7-822f-dbe79c237448}</x14:id>
        </ext>
      </extLst>
    </cfRule>
    <cfRule type="dataBar" priority="3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{c30c09b9-7ed8-4987-b7cf-2e5759a57636}</x14:id>
        </ext>
      </extLst>
    </cfRule>
  </conditionalFormatting>
  <conditionalFormatting sqref="G238:G244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{5315f4e6-d639-458e-b61b-641da65f94ab}</x14:id>
        </ext>
      </extLst>
    </cfRule>
    <cfRule type="dataBar" priority="3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{afc03f89-3abd-4d9e-a467-37171859c111}</x14:id>
        </ext>
      </extLst>
    </cfRule>
  </conditionalFormatting>
  <conditionalFormatting sqref="G245:G251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{19247c0e-6d17-452f-a5a2-e3f7eaee4d7a}</x14:id>
        </ext>
      </extLst>
    </cfRule>
    <cfRule type="dataBar" priority="3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{d5f02a78-a425-4540-b0c3-be0b01ab5efe}</x14:id>
        </ext>
      </extLst>
    </cfRule>
  </conditionalFormatting>
  <conditionalFormatting sqref="G252:G258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{9c5d0759-fe90-40b2-95dd-b5eae2855a96}</x14:id>
        </ext>
      </extLst>
    </cfRule>
    <cfRule type="dataBar" priority="3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{2815c8ef-bf38-4a77-96a3-cf624d14f869}</x14:id>
        </ext>
      </extLst>
    </cfRule>
  </conditionalFormatting>
  <conditionalFormatting sqref="G259:G265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{4ac2b8f6-85b3-4c9a-91ab-79447f631b9d}</x14:id>
        </ext>
      </extLst>
    </cfRule>
    <cfRule type="dataBar" priority="3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{37c56b95-c9bf-4c83-9d9c-92c286b97810}</x14:id>
        </ext>
      </extLst>
    </cfRule>
  </conditionalFormatting>
  <conditionalFormatting sqref="G266:G272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{cf90626e-e88e-44c7-b8b9-0cd782c9ff91}</x14:id>
        </ext>
      </extLst>
    </cfRule>
    <cfRule type="dataBar" priority="3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{d8bb59e2-941e-4515-ab9c-7be2dab6f2c0}</x14:id>
        </ext>
      </extLst>
    </cfRule>
  </conditionalFormatting>
  <conditionalFormatting sqref="G273:G279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{ae29f804-43fe-437c-8a68-2fd3036324c3}</x14:id>
        </ext>
      </extLst>
    </cfRule>
    <cfRule type="dataBar" priority="3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{60013eed-7347-499d-a817-5714157e5ca1}</x14:id>
        </ext>
      </extLst>
    </cfRule>
  </conditionalFormatting>
  <conditionalFormatting sqref="G280:G286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{43191967-cb90-423c-9336-63c405f9450f}</x14:id>
        </ext>
      </extLst>
    </cfRule>
    <cfRule type="dataBar" priority="3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{fcda2977-2639-44f3-b649-d77d47045635}</x14:id>
        </ext>
      </extLst>
    </cfRule>
  </conditionalFormatting>
  <conditionalFormatting sqref="G287:G293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{be622349-8003-4bb7-97f7-2eafe4af8154}</x14:id>
        </ext>
      </extLst>
    </cfRule>
    <cfRule type="dataBar" priority="3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{8a43c52b-b1c9-412f-a5cc-42290ac640d2}</x14:id>
        </ext>
      </extLst>
    </cfRule>
  </conditionalFormatting>
  <conditionalFormatting sqref="G294:G300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{1f1507c7-6bff-4512-b6fe-11adf23409fe}</x14:id>
        </ext>
      </extLst>
    </cfRule>
    <cfRule type="dataBar" priority="3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{97ea3fde-de93-4263-9559-d76ec5a91ca9}</x14:id>
        </ext>
      </extLst>
    </cfRule>
  </conditionalFormatting>
  <conditionalFormatting sqref="G301:G306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{3a085122-4f87-4f54-ba77-8978d2d16516}</x14:id>
        </ext>
      </extLst>
    </cfRule>
    <cfRule type="dataBar" priority="3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{d0ed70f8-9cc1-44b1-9015-037c99dd0447}</x14:id>
        </ext>
      </extLst>
    </cfRule>
  </conditionalFormatting>
  <conditionalFormatting sqref="G307:G308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{809a6c1d-69b3-4764-998d-b7ca4c983d3f}</x14:id>
        </ext>
      </extLst>
    </cfRule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{f37c8664-fa61-4a1d-9711-35fbaa94e34d}</x14:id>
        </ext>
      </extLst>
    </cfRule>
  </conditionalFormatting>
  <conditionalFormatting sqref="G309:G310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{d521853b-8192-4900-a248-6933d9394833}</x14:id>
        </ext>
      </extLst>
    </cfRule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{b97f264b-6ec7-435b-b000-ef1bd780f67f}</x14:id>
        </ext>
      </extLst>
    </cfRule>
  </conditionalFormatting>
  <conditionalFormatting sqref="G311:G312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{f5873bf9-e878-4f06-9dce-265033edc146}</x14:id>
        </ext>
      </extLst>
    </cfRule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{b66a6fe1-a3cd-49ed-9434-a6dc894fa497}</x14:id>
        </ext>
      </extLst>
    </cfRule>
  </conditionalFormatting>
  <conditionalFormatting sqref="G313:G314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{15327588-2b46-4def-be4b-3130b804b18c}</x14:id>
        </ext>
      </extLst>
    </cfRule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{d550894a-7f08-4c28-9cce-9fbd9c3d1c83}</x14:id>
        </ext>
      </extLst>
    </cfRule>
  </conditionalFormatting>
  <conditionalFormatting sqref="G315:G316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{62c8188e-0b6c-468d-99ec-4093237a93af}</x14:id>
        </ext>
      </extLst>
    </cfRule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{9c86c906-cfb4-4b8c-a94b-726b0dc09438}</x14:id>
        </ext>
      </extLst>
    </cfRule>
  </conditionalFormatting>
  <conditionalFormatting sqref="G317:G31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{3b3df723-a6d3-4311-bd4f-c491afe09a23}</x14:id>
        </ext>
      </extLst>
    </cfRule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{0afdde70-2f0e-4e36-b448-267a4d7f7731}</x14:id>
        </ext>
      </extLst>
    </cfRule>
  </conditionalFormatting>
  <conditionalFormatting sqref="G319:G320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{88542052-0947-42f5-a2e1-6c63c6d4685f}</x14:id>
        </ext>
      </extLst>
    </cfRule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{dcc4a2a0-353a-433f-970d-756d2b41be36}</x14:id>
        </ext>
      </extLst>
    </cfRule>
  </conditionalFormatting>
  <conditionalFormatting sqref="G321:G322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{c4c3b8a8-82e9-411d-8db9-f2b322fe7ebd}</x14:id>
        </ext>
      </extLst>
    </cfRule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{46ab94fd-2228-48aa-a83f-530c5e2da877}</x14:id>
        </ext>
      </extLst>
    </cfRule>
  </conditionalFormatting>
  <conditionalFormatting sqref="G323:G324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{0a9639f4-57bc-4c13-9443-f0c0d7aab7ff}</x14:id>
        </ext>
      </extLst>
    </cfRule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{661f9f74-2649-491d-9f50-269b9b5c2651}</x14:id>
        </ext>
      </extLst>
    </cfRule>
  </conditionalFormatting>
  <conditionalFormatting sqref="G325:G326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{d8b9de07-a7f1-48c5-a827-dad92f400535}</x14:id>
        </ext>
      </extLst>
    </cfRule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{4f9dc5c0-a4ea-4687-a79a-0434b34478a6}</x14:id>
        </ext>
      </extLst>
    </cfRule>
  </conditionalFormatting>
  <conditionalFormatting sqref="G327:G328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{f9da1de7-578e-43ff-935e-62bc472ec87d}</x14:id>
        </ext>
      </extLst>
    </cfRule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{046f1ddd-94f5-4191-bc0a-c92806c52b39}</x14:id>
        </ext>
      </extLst>
    </cfRule>
  </conditionalFormatting>
  <conditionalFormatting sqref="G329:G330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{677d66d9-5fcb-4169-8524-7ac1aa306a95}</x14:id>
        </ext>
      </extLst>
    </cfRule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{de417213-d9b2-4ba1-b3a6-70d35d7a4214}</x14:id>
        </ext>
      </extLst>
    </cfRule>
  </conditionalFormatting>
  <conditionalFormatting sqref="G331:G332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{54dcf4fa-bc7c-4f21-86c6-d38ead8d068e}</x14:id>
        </ext>
      </extLst>
    </cfRule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{e472bb9e-fada-4920-bd70-a5f56db72320}</x14:id>
        </ext>
      </extLst>
    </cfRule>
  </conditionalFormatting>
  <conditionalFormatting sqref="G333:G334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{573b7924-de81-4e21-bbaa-973c29bf9691}</x14:id>
        </ext>
      </extLst>
    </cfRule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{e1d9924b-db5f-4350-8360-fc9d908ff147}</x14:id>
        </ext>
      </extLst>
    </cfRule>
  </conditionalFormatting>
  <conditionalFormatting sqref="G335:G336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{d1e17710-605c-4fee-991a-c02c078a1bc6}</x14:id>
        </ext>
      </extLst>
    </cfRule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{c2649277-c384-4793-b0dd-4a9328b78884}</x14:id>
        </ext>
      </extLst>
    </cfRule>
  </conditionalFormatting>
  <conditionalFormatting sqref="G337:G338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{fe929b55-a9fc-413d-a658-ca1541b28193}</x14:id>
        </ext>
      </extLst>
    </cfRule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{9273a855-596e-4255-9229-3b5c19572845}</x14:id>
        </ext>
      </extLst>
    </cfRule>
  </conditionalFormatting>
  <conditionalFormatting sqref="G339:G340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{11a21e73-6103-4719-8691-679355fe0261}</x14:id>
        </ext>
      </extLst>
    </cfRule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{9888f076-c533-4df6-bbf8-7e9e2d178905}</x14:id>
        </ext>
      </extLst>
    </cfRule>
  </conditionalFormatting>
  <conditionalFormatting sqref="G341:G342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{1850bb07-e85c-4ed0-8298-2c17168bbc8a}</x14:id>
        </ext>
      </extLst>
    </cfRule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{63351e59-a874-44ff-bab9-fc9464410d78}</x14:id>
        </ext>
      </extLst>
    </cfRule>
  </conditionalFormatting>
  <conditionalFormatting sqref="G343:G344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{96368c39-64d4-4031-9db9-7e0d7e5424a1}</x14:id>
        </ext>
      </extLst>
    </cfRule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{9bd40802-d368-468a-97af-a0aa728d6676}</x14:id>
        </ext>
      </extLst>
    </cfRule>
  </conditionalFormatting>
  <conditionalFormatting sqref="G345:G346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{13fe7964-b4b7-4ef1-9d6e-45aaa9302541}</x14:id>
        </ext>
      </extLst>
    </cfRule>
    <cfRule type="dataBar" priority="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{51f91455-00f8-4508-b573-0528ee505065}</x14:id>
        </ext>
      </extLst>
    </cfRule>
  </conditionalFormatting>
  <conditionalFormatting sqref="G347:G348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{3ca163f6-f9bf-4175-9d16-de9f8d3b57d4}</x14:id>
        </ext>
      </extLst>
    </cfRule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{6d5bbca6-72c0-4856-a651-3a5ede86c65b}</x14:id>
        </ext>
      </extLst>
    </cfRule>
  </conditionalFormatting>
  <conditionalFormatting sqref="G349:G350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{9aef09ff-f76c-4326-bfae-7c1ffe66be5d}</x14:id>
        </ext>
      </extLst>
    </cfRule>
    <cfRule type="dataBar" priority="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{1d12e662-8a6f-4f9b-9aed-9c79020a7a1f}</x14:id>
        </ext>
      </extLst>
    </cfRule>
  </conditionalFormatting>
  <conditionalFormatting sqref="G351:G352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{7dc4b1f7-7a67-4b8e-97eb-8e06348a1ca2}</x14:id>
        </ext>
      </extLst>
    </cfRule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{92aa6cfd-be89-4ed3-90b0-28384e7b9145}</x14:id>
        </ext>
      </extLst>
    </cfRule>
  </conditionalFormatting>
  <conditionalFormatting sqref="G353:G354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{8de5c217-e9d9-4f35-a7cd-6e3398170d10}</x14:id>
        </ext>
      </extLst>
    </cfRule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{c9212515-17b8-41ba-b4f2-9b2faa22c68f}</x14:id>
        </ext>
      </extLst>
    </cfRule>
  </conditionalFormatting>
  <conditionalFormatting sqref="G355:G356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{25ff774f-c026-40d9-b7ac-f60c825022f6}</x14:id>
        </ext>
      </extLst>
    </cfRule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{da7c7524-4638-4872-b98d-6d4eaf321bd1}</x14:id>
        </ext>
      </extLst>
    </cfRule>
  </conditionalFormatting>
  <conditionalFormatting sqref="G357:G358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{c6689424-6c70-4729-843f-501a35b6a237}</x14:id>
        </ext>
      </extLst>
    </cfRule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{a0be348f-55d9-4728-a5c1-38a81a11fde5}</x14:id>
        </ext>
      </extLst>
    </cfRule>
  </conditionalFormatting>
  <conditionalFormatting sqref="G359:G360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{c371dec2-786c-43f7-8698-a6695061da59}</x14:id>
        </ext>
      </extLst>
    </cfRule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{95aaac4c-24db-4201-b23f-04c326e5c868}</x14:id>
        </ext>
      </extLst>
    </cfRule>
  </conditionalFormatting>
  <conditionalFormatting sqref="G361:G362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{7bfe25f0-d505-4b85-98ee-97f0313c93e1}</x14:id>
        </ext>
      </extLst>
    </cfRule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{676ecc8c-b97e-4c16-a660-b696ba26ab7c}</x14:id>
        </ext>
      </extLst>
    </cfRule>
  </conditionalFormatting>
  <conditionalFormatting sqref="G363:G364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{60352945-06ba-4c23-84d2-26669516eb65}</x14:id>
        </ext>
      </extLst>
    </cfRule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{9984323a-7609-468c-9ed4-ff681afe4523}</x14:id>
        </ext>
      </extLst>
    </cfRule>
  </conditionalFormatting>
  <conditionalFormatting sqref="G365:G366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{8ada1f82-b5c2-4d31-b8b0-e138a7532bbd}</x14:id>
        </ext>
      </extLst>
    </cfRule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{bcd4f865-e46d-49c6-81d6-ef9341fbb3fb}</x14:id>
        </ext>
      </extLst>
    </cfRule>
  </conditionalFormatting>
  <conditionalFormatting sqref="G367:G368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{6bb54bec-5acc-4187-8e9e-8a3220b3b5cb}</x14:id>
        </ext>
      </extLst>
    </cfRule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{7c65cec3-ea0e-4946-a7d6-1f094b445808}</x14:id>
        </ext>
      </extLst>
    </cfRule>
  </conditionalFormatting>
  <conditionalFormatting sqref="G369:G370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{8a91d14b-2c65-48f1-9dfa-b0a677282fe0}</x14:id>
        </ext>
      </extLst>
    </cfRule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{8cfcab5e-3d31-416d-9a84-ba00dadefbc5}</x14:id>
        </ext>
      </extLst>
    </cfRule>
  </conditionalFormatting>
  <conditionalFormatting sqref="G371:G372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{26cc7751-168a-4ff4-8e6a-a7e75d940b2f}</x14:id>
        </ext>
      </extLst>
    </cfRule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{e784b661-4fc4-4d65-a9b1-a51c2acc6d30}</x14:id>
        </ext>
      </extLst>
    </cfRule>
  </conditionalFormatting>
  <conditionalFormatting sqref="H7:H21">
    <cfRule type="dataBar" priority="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{63e60d3b-6522-415d-be64-2e5880bea5eb}</x14:id>
        </ext>
      </extLst>
    </cfRule>
  </conditionalFormatting>
  <conditionalFormatting sqref="H7:H23">
    <cfRule type="dataBar" priority="5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{75aaf3d9-efab-46e5-bd28-52691a520944}</x14:id>
        </ext>
      </extLst>
    </cfRule>
  </conditionalFormatting>
  <conditionalFormatting sqref="H35:H41">
    <cfRule type="dataBar" priority="4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{552435c6-3668-4f96-a584-e2fef4a70716}</x14:id>
        </ext>
      </extLst>
    </cfRule>
  </conditionalFormatting>
  <conditionalFormatting sqref="H42:H48">
    <cfRule type="dataBar" priority="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{50805e38-9880-4b79-b6d9-39699b7a4540}</x14:id>
        </ext>
      </extLst>
    </cfRule>
  </conditionalFormatting>
  <conditionalFormatting sqref="H49:H55">
    <cfRule type="dataBar" priority="4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{6521ab24-825b-4bdd-b06f-d5bd18eee0c4}</x14:id>
        </ext>
      </extLst>
    </cfRule>
  </conditionalFormatting>
  <conditionalFormatting sqref="H56:H62">
    <cfRule type="dataBar" priority="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{fcad91f2-aa77-4b7b-9216-5e4216eb749a}</x14:id>
        </ext>
      </extLst>
    </cfRule>
  </conditionalFormatting>
  <conditionalFormatting sqref="H63:H69">
    <cfRule type="dataBar" priority="4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{7f78e5f2-a0af-4216-bee9-4dea39c36486}</x14:id>
        </ext>
      </extLst>
    </cfRule>
  </conditionalFormatting>
  <conditionalFormatting sqref="H70:H76">
    <cfRule type="dataBar" priority="4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{1808afad-8c79-4395-ba8b-f33f77ae2b27}</x14:id>
        </ext>
      </extLst>
    </cfRule>
  </conditionalFormatting>
  <conditionalFormatting sqref="H77:H83"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{68baf546-a7b0-4204-8e70-215cc71f6ec9}</x14:id>
        </ext>
      </extLst>
    </cfRule>
  </conditionalFormatting>
  <conditionalFormatting sqref="H84:H90">
    <cfRule type="dataBar" priority="4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{f4e910d2-53e2-42aa-8881-4a1d6e58537c}</x14:id>
        </ext>
      </extLst>
    </cfRule>
  </conditionalFormatting>
  <conditionalFormatting sqref="H91:H97">
    <cfRule type="dataBar" priority="4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{8badd853-1a8e-43fb-a278-294c340f00d6}</x14:id>
        </ext>
      </extLst>
    </cfRule>
  </conditionalFormatting>
  <conditionalFormatting sqref="H98:H104">
    <cfRule type="dataBar" priority="4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{6e3b9301-40c8-4348-bd85-aef4639f2234}</x14:id>
        </ext>
      </extLst>
    </cfRule>
  </conditionalFormatting>
  <conditionalFormatting sqref="H105:H111">
    <cfRule type="dataBar" priority="4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{53141102-219e-4df8-847e-7810b9bcced6}</x14:id>
        </ext>
      </extLst>
    </cfRule>
  </conditionalFormatting>
  <conditionalFormatting sqref="H112:H118">
    <cfRule type="dataBar" priority="4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{eff8e2af-5416-4091-937f-871fc242c4e5}</x14:id>
        </ext>
      </extLst>
    </cfRule>
  </conditionalFormatting>
  <conditionalFormatting sqref="H119:H125">
    <cfRule type="dataBar" priority="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{4c3c9723-549d-4d9c-b937-91fd857873a4}</x14:id>
        </ext>
      </extLst>
    </cfRule>
  </conditionalFormatting>
  <conditionalFormatting sqref="H126:H132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{df64799b-8554-4f2a-a9e7-a39d518088ad}</x14:id>
        </ext>
      </extLst>
    </cfRule>
  </conditionalFormatting>
  <conditionalFormatting sqref="H133:H139">
    <cfRule type="dataBar" priority="4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{91afa0bf-7588-435a-91e5-f9e9685923a0}</x14:id>
        </ext>
      </extLst>
    </cfRule>
  </conditionalFormatting>
  <conditionalFormatting sqref="H140:H146">
    <cfRule type="dataBar" priority="4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{2aa1fd7b-456c-40f1-9899-97c269e9d7fa}</x14:id>
        </ext>
      </extLst>
    </cfRule>
  </conditionalFormatting>
  <conditionalFormatting sqref="H147:H153">
    <cfRule type="dataBar" priority="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{0966304e-9575-4869-9201-4bfcea5231ae}</x14:id>
        </ext>
      </extLst>
    </cfRule>
  </conditionalFormatting>
  <conditionalFormatting sqref="H154:H160">
    <cfRule type="dataBar" priority="4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{30b7841e-c674-4b04-aeff-cf7be1297815}</x14:id>
        </ext>
      </extLst>
    </cfRule>
  </conditionalFormatting>
  <conditionalFormatting sqref="H161:H167">
    <cfRule type="dataBar" priority="4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{b5fe1655-3ad8-456f-9b84-2645e5041f17}</x14:id>
        </ext>
      </extLst>
    </cfRule>
  </conditionalFormatting>
  <conditionalFormatting sqref="H168:H174">
    <cfRule type="dataBar" priority="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{ef8776b1-e661-45eb-b6a5-4d44ff1ab6c5}</x14:id>
        </ext>
      </extLst>
    </cfRule>
  </conditionalFormatting>
  <conditionalFormatting sqref="H175:H181">
    <cfRule type="dataBar" priority="4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{a1cec4d1-144a-49a9-a660-203f9c542d7d}</x14:id>
        </ext>
      </extLst>
    </cfRule>
  </conditionalFormatting>
  <conditionalFormatting sqref="H182:H188">
    <cfRule type="dataBar" priority="3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{b9f1307f-d9e6-4cea-91fa-2168b046ebd3}</x14:id>
        </ext>
      </extLst>
    </cfRule>
  </conditionalFormatting>
  <conditionalFormatting sqref="H189:H195">
    <cfRule type="dataBar" priority="3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{59b588d8-3c3e-49ab-8343-c00a8db5dc57}</x14:id>
        </ext>
      </extLst>
    </cfRule>
  </conditionalFormatting>
  <conditionalFormatting sqref="H196:H202">
    <cfRule type="dataBar" priority="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{1fe8fe36-d7a6-4b8a-b879-e340ad38ae0a}</x14:id>
        </ext>
      </extLst>
    </cfRule>
  </conditionalFormatting>
  <conditionalFormatting sqref="H203:H209">
    <cfRule type="dataBar" priority="3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{2136b2bb-920d-4edc-adc3-1cc4fb3cfe9f}</x14:id>
        </ext>
      </extLst>
    </cfRule>
  </conditionalFormatting>
  <conditionalFormatting sqref="H210:H216">
    <cfRule type="dataBar" priority="3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{c68df5c2-4347-4ba6-a327-9a6c3a75742d}</x14:id>
        </ext>
      </extLst>
    </cfRule>
  </conditionalFormatting>
  <conditionalFormatting sqref="H217:H223">
    <cfRule type="dataBar" priority="3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{e7b595d5-19f5-4c01-8283-ec6b70f3bfdd}</x14:id>
        </ext>
      </extLst>
    </cfRule>
  </conditionalFormatting>
  <conditionalFormatting sqref="H224:H230">
    <cfRule type="dataBar" priority="3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{74b67d39-f01b-4a62-bbac-0e2325cc8a21}</x14:id>
        </ext>
      </extLst>
    </cfRule>
  </conditionalFormatting>
  <conditionalFormatting sqref="H231:H237">
    <cfRule type="dataBar" priority="3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{ca59c808-54c5-46f5-935e-0cbdba2ab5fc}</x14:id>
        </ext>
      </extLst>
    </cfRule>
  </conditionalFormatting>
  <conditionalFormatting sqref="H238:H244">
    <cfRule type="dataBar" priority="3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{e1944f4b-ac25-4aa7-8fe1-206ab273cfb2}</x14:id>
        </ext>
      </extLst>
    </cfRule>
  </conditionalFormatting>
  <conditionalFormatting sqref="H245:H251">
    <cfRule type="dataBar" priority="3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{bd504ed7-7826-4c77-a70c-e997bacb305b}</x14:id>
        </ext>
      </extLst>
    </cfRule>
  </conditionalFormatting>
  <conditionalFormatting sqref="H252:H258">
    <cfRule type="dataBar" priority="3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{cc94f535-e0e0-4ad0-ba40-28ecfb0c788c}</x14:id>
        </ext>
      </extLst>
    </cfRule>
  </conditionalFormatting>
  <conditionalFormatting sqref="H259:H265">
    <cfRule type="dataBar" priority="3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{dfffbdb7-09db-4235-aa2f-e94e1b922740}</x14:id>
        </ext>
      </extLst>
    </cfRule>
  </conditionalFormatting>
  <conditionalFormatting sqref="H266:H272">
    <cfRule type="dataBar" priority="3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{1dae27db-476e-4ba3-bf16-2e6774f8034f}</x14:id>
        </ext>
      </extLst>
    </cfRule>
  </conditionalFormatting>
  <conditionalFormatting sqref="H273:H279">
    <cfRule type="dataBar" priority="3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{280425fa-2b3b-4517-ba9f-a2d017ff88da}</x14:id>
        </ext>
      </extLst>
    </cfRule>
  </conditionalFormatting>
  <conditionalFormatting sqref="H280:H286">
    <cfRule type="dataBar" priority="3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{02fa46ff-a23c-4158-a5fc-069f1f122a16}</x14:id>
        </ext>
      </extLst>
    </cfRule>
  </conditionalFormatting>
  <conditionalFormatting sqref="H287:H293">
    <cfRule type="dataBar" priority="3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{9733c1c0-e85f-4bcc-856f-0675b8e443af}</x14:id>
        </ext>
      </extLst>
    </cfRule>
  </conditionalFormatting>
  <conditionalFormatting sqref="H294:H300">
    <cfRule type="dataBar" priority="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{4ff115f4-342b-41e7-9709-42aa263e8f80}</x14:id>
        </ext>
      </extLst>
    </cfRule>
  </conditionalFormatting>
  <conditionalFormatting sqref="H301:H306">
    <cfRule type="dataBar" priority="3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{29851d07-e457-4a38-89c2-7fdccb7d7847}</x14:id>
        </ext>
      </extLst>
    </cfRule>
  </conditionalFormatting>
  <conditionalFormatting sqref="H307:H308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{6ff3e515-e480-47eb-916a-a609802ddcd7}</x14:id>
        </ext>
      </extLst>
    </cfRule>
  </conditionalFormatting>
  <conditionalFormatting sqref="H309:H310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{884b5251-b3ac-403a-b266-57d3461f718f}</x14:id>
        </ext>
      </extLst>
    </cfRule>
  </conditionalFormatting>
  <conditionalFormatting sqref="H311:H312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{e01df119-0c62-4510-9b3d-290e270569da}</x14:id>
        </ext>
      </extLst>
    </cfRule>
  </conditionalFormatting>
  <conditionalFormatting sqref="H313:H314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{6cbde771-f0fd-4b77-97fe-aac5fe4947f5}</x14:id>
        </ext>
      </extLst>
    </cfRule>
  </conditionalFormatting>
  <conditionalFormatting sqref="H315:H316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{aa8606f9-6b55-4ce1-a8a0-6f9e4a5ae99f}</x14:id>
        </ext>
      </extLst>
    </cfRule>
  </conditionalFormatting>
  <conditionalFormatting sqref="H317:H318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{fbc8e42b-9f34-4e21-8b21-1bb1af339574}</x14:id>
        </ext>
      </extLst>
    </cfRule>
  </conditionalFormatting>
  <conditionalFormatting sqref="H319:H320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{b608e70f-d226-4600-98e8-63384c6f553d}</x14:id>
        </ext>
      </extLst>
    </cfRule>
  </conditionalFormatting>
  <conditionalFormatting sqref="H321:H322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{6ae96145-2114-4329-9f43-ca6ab8575b6d}</x14:id>
        </ext>
      </extLst>
    </cfRule>
  </conditionalFormatting>
  <conditionalFormatting sqref="H323:H324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{41848817-e04e-431b-a8f3-679df786916f}</x14:id>
        </ext>
      </extLst>
    </cfRule>
  </conditionalFormatting>
  <conditionalFormatting sqref="H325:H326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{4ceb6715-a62e-4975-b1a5-6201d3e7ad10}</x14:id>
        </ext>
      </extLst>
    </cfRule>
  </conditionalFormatting>
  <conditionalFormatting sqref="H327:H328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{8d8e8a2a-c34b-429c-b984-3a6eb02b3e48}</x14:id>
        </ext>
      </extLst>
    </cfRule>
  </conditionalFormatting>
  <conditionalFormatting sqref="H329:H330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{16d03e06-ec3c-41e4-be07-83c26ea1bf86}</x14:id>
        </ext>
      </extLst>
    </cfRule>
  </conditionalFormatting>
  <conditionalFormatting sqref="H331:H332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{1edc23d2-7370-4cc6-ad1c-e8b579ac0a8d}</x14:id>
        </ext>
      </extLst>
    </cfRule>
  </conditionalFormatting>
  <conditionalFormatting sqref="H333:H334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{dbb86dba-46cf-4420-bd33-75f961334472}</x14:id>
        </ext>
      </extLst>
    </cfRule>
  </conditionalFormatting>
  <conditionalFormatting sqref="H335:H336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{2d7a4bb2-b9b0-4cb3-ad1c-91bd9dabb73a}</x14:id>
        </ext>
      </extLst>
    </cfRule>
  </conditionalFormatting>
  <conditionalFormatting sqref="H337:H338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{67da85ee-1cb1-4cd8-b121-b706b8a5fb76}</x14:id>
        </ext>
      </extLst>
    </cfRule>
  </conditionalFormatting>
  <conditionalFormatting sqref="H339:H340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{56f5c388-aef5-4583-88d6-b23d10a54ea9}</x14:id>
        </ext>
      </extLst>
    </cfRule>
  </conditionalFormatting>
  <conditionalFormatting sqref="H341:H342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{fe034ada-9ac1-49d5-a1ba-0beb300af8f1}</x14:id>
        </ext>
      </extLst>
    </cfRule>
  </conditionalFormatting>
  <conditionalFormatting sqref="H343:H344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{1ed8ecbd-b955-4997-a3de-0646fdee6e5c}</x14:id>
        </ext>
      </extLst>
    </cfRule>
  </conditionalFormatting>
  <conditionalFormatting sqref="H345:H346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{54e35a06-6968-41fb-9653-7a92eed4573c}</x14:id>
        </ext>
      </extLst>
    </cfRule>
  </conditionalFormatting>
  <conditionalFormatting sqref="H347:H348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{a9405b58-1a9b-402f-ba30-a1c47fabd667}</x14:id>
        </ext>
      </extLst>
    </cfRule>
  </conditionalFormatting>
  <conditionalFormatting sqref="H349:H350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{71ab8757-05a5-4387-9128-a8578c0f89cd}</x14:id>
        </ext>
      </extLst>
    </cfRule>
  </conditionalFormatting>
  <conditionalFormatting sqref="H351:H352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{aabacdad-bdd1-4dee-b883-e47373b8f154}</x14:id>
        </ext>
      </extLst>
    </cfRule>
  </conditionalFormatting>
  <conditionalFormatting sqref="H353:H354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{272650a6-5665-4430-bfee-c24eee485b1f}</x14:id>
        </ext>
      </extLst>
    </cfRule>
  </conditionalFormatting>
  <conditionalFormatting sqref="H355:H356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{126643cb-956d-4a0f-8144-ca2e881879fc}</x14:id>
        </ext>
      </extLst>
    </cfRule>
  </conditionalFormatting>
  <conditionalFormatting sqref="H357:H358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{5de727e9-bf9d-4fa4-bc93-d123e0cb7234}</x14:id>
        </ext>
      </extLst>
    </cfRule>
  </conditionalFormatting>
  <conditionalFormatting sqref="H359:H360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{3eb45ce5-66fa-47d6-b102-aa21b64545c2}</x14:id>
        </ext>
      </extLst>
    </cfRule>
  </conditionalFormatting>
  <conditionalFormatting sqref="H361:H362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{7f805deb-56ba-4c1b-a85b-f3e198c6706b}</x14:id>
        </ext>
      </extLst>
    </cfRule>
  </conditionalFormatting>
  <conditionalFormatting sqref="H363:H364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{c33b42d3-ab79-485d-8479-c0cf41f07090}</x14:id>
        </ext>
      </extLst>
    </cfRule>
  </conditionalFormatting>
  <conditionalFormatting sqref="H365:H36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{0cbb5b41-b707-4f6e-9746-19d28276464a}</x14:id>
        </ext>
      </extLst>
    </cfRule>
  </conditionalFormatting>
  <conditionalFormatting sqref="H367:H368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{7d43b94c-9e0a-44c3-a124-572fc12a24f4}</x14:id>
        </ext>
      </extLst>
    </cfRule>
  </conditionalFormatting>
  <conditionalFormatting sqref="H369:H370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{7cc04822-3afe-4028-a0b2-dde5c932f7cc}</x14:id>
        </ext>
      </extLst>
    </cfRule>
  </conditionalFormatting>
  <conditionalFormatting sqref="H371:H372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{1f525cf5-ab47-4dd5-9b8f-cb9264b4334f}</x14:id>
        </ext>
      </extLst>
    </cfRule>
  </conditionalFormatting>
  <conditionalFormatting sqref="E24:E34 E7:E22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{7e255b15-9a9a-45b3-bc87-41ddd437a53d}</x14:id>
        </ext>
      </extLst>
    </cfRule>
  </conditionalFormatting>
  <conditionalFormatting sqref="E24:F34 E7:F22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{2d15317c-a6d8-4003-b3c9-87c8c345935b}</x14:id>
        </ext>
      </extLst>
    </cfRule>
  </conditionalFormatting>
  <conditionalFormatting sqref="F24:F34 F7:F22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{f6328da4-6fe9-4d17-9b1f-c7f796cb15af}</x14:id>
        </ext>
      </extLst>
    </cfRule>
  </conditionalFormatting>
  <conditionalFormatting sqref="G24 G7:G21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{9e797f80-e048-48eb-920b-6d9aa8c9c07f}</x14:id>
        </ext>
      </extLst>
    </cfRule>
  </conditionalFormatting>
  <conditionalFormatting sqref="G24:G34 G7:G22">
    <cfRule type="dataBar" priority="5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{2559000c-7532-4065-a060-b24e363cceaa}</x14:id>
        </ext>
      </extLst>
    </cfRule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{b24bc1eb-97da-47e4-ad12-f04b9081389b}</x14:id>
        </ext>
      </extLst>
    </cfRule>
  </conditionalFormatting>
  <conditionalFormatting sqref="H24 H7:H21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{92181e2f-9b81-4729-a1fa-dff75fea4ed5}</x14:id>
        </ext>
      </extLst>
    </cfRule>
  </conditionalFormatting>
  <conditionalFormatting sqref="H24:H34 H7:H22">
    <cfRule type="dataBar" priority="5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{ca946869-5284-4ff8-a351-7c288f8826d2}</x14:id>
        </ext>
      </extLst>
    </cfRule>
  </conditionalFormatting>
  <conditionalFormatting sqref="E35:F41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{fb8b76b2-a9c0-4d26-b4a8-8064fdbf934d}</x14:id>
        </ext>
      </extLst>
    </cfRule>
  </conditionalFormatting>
  <conditionalFormatting sqref="E42:F48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{660acb1a-6583-4c34-a987-806897b73e76}</x14:id>
        </ext>
      </extLst>
    </cfRule>
  </conditionalFormatting>
  <conditionalFormatting sqref="E49:F55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{7755a763-0079-42eb-8b9d-05a234d5c0fd}</x14:id>
        </ext>
      </extLst>
    </cfRule>
  </conditionalFormatting>
  <conditionalFormatting sqref="E56:F62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{c1d67ffb-e3ed-4247-8ac7-32355beeed01}</x14:id>
        </ext>
      </extLst>
    </cfRule>
  </conditionalFormatting>
  <conditionalFormatting sqref="E63:F69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{d4664ae7-28c1-46d7-8cde-c44bd67360b2}</x14:id>
        </ext>
      </extLst>
    </cfRule>
  </conditionalFormatting>
  <conditionalFormatting sqref="E70:F76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{d96276b6-9c85-40b4-b034-72c3ac33f7f5}</x14:id>
        </ext>
      </extLst>
    </cfRule>
  </conditionalFormatting>
  <conditionalFormatting sqref="E77:F83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{510676c1-cf2c-4962-8c7f-30cc816fdb26}</x14:id>
        </ext>
      </extLst>
    </cfRule>
  </conditionalFormatting>
  <conditionalFormatting sqref="E84:F90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{e7f8d675-14c5-44b3-aa2b-843a383e3f4e}</x14:id>
        </ext>
      </extLst>
    </cfRule>
  </conditionalFormatting>
  <conditionalFormatting sqref="E91:F97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{d64ec9a0-ebb4-4d32-8279-f16bc4839086}</x14:id>
        </ext>
      </extLst>
    </cfRule>
  </conditionalFormatting>
  <conditionalFormatting sqref="E98:F104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{2d679374-f9a1-45e1-b719-30f68a570cd1}</x14:id>
        </ext>
      </extLst>
    </cfRule>
  </conditionalFormatting>
  <conditionalFormatting sqref="E105:F111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{e544c2db-9c38-425b-8b72-5e9ff5347fa3}</x14:id>
        </ext>
      </extLst>
    </cfRule>
  </conditionalFormatting>
  <conditionalFormatting sqref="E112:F118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{78255cbc-f440-415a-8218-53f7b60a3598}</x14:id>
        </ext>
      </extLst>
    </cfRule>
  </conditionalFormatting>
  <conditionalFormatting sqref="E119:F125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{4a1199ae-7560-4d0e-8878-7470f61f8f8c}</x14:id>
        </ext>
      </extLst>
    </cfRule>
  </conditionalFormatting>
  <conditionalFormatting sqref="E126:F132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{e758c230-26e5-4898-8408-526aa79dd641}</x14:id>
        </ext>
      </extLst>
    </cfRule>
  </conditionalFormatting>
  <conditionalFormatting sqref="E133:F139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{470044f0-d1cd-400e-9ba8-71417e073d6f}</x14:id>
        </ext>
      </extLst>
    </cfRule>
  </conditionalFormatting>
  <conditionalFormatting sqref="E140:F146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{eb746ef7-6dd1-4fe2-a65d-ee0e8a66b556}</x14:id>
        </ext>
      </extLst>
    </cfRule>
  </conditionalFormatting>
  <conditionalFormatting sqref="E147:F153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{f5b159c7-a9f2-410d-b9b2-918e49fd7ec8}</x14:id>
        </ext>
      </extLst>
    </cfRule>
  </conditionalFormatting>
  <conditionalFormatting sqref="E154:F160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{16baf41f-9a65-4683-8910-538181c69fd9}</x14:id>
        </ext>
      </extLst>
    </cfRule>
  </conditionalFormatting>
  <conditionalFormatting sqref="E161:F167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{805a36ff-8663-4edd-99d3-1e6861d8b1ab}</x14:id>
        </ext>
      </extLst>
    </cfRule>
  </conditionalFormatting>
  <conditionalFormatting sqref="E168:F174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{68d1ddff-60e2-431e-b347-524f30de8d99}</x14:id>
        </ext>
      </extLst>
    </cfRule>
  </conditionalFormatting>
  <conditionalFormatting sqref="E175:F181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{81ce98e6-f473-40f8-8312-9337dfc86a46}</x14:id>
        </ext>
      </extLst>
    </cfRule>
  </conditionalFormatting>
  <conditionalFormatting sqref="E182:F188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{9244fc68-b997-4eab-9936-021b21b892da}</x14:id>
        </ext>
      </extLst>
    </cfRule>
  </conditionalFormatting>
  <conditionalFormatting sqref="E189:F195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{3fcbe5a2-513e-4924-8ac8-43013f709abf}</x14:id>
        </ext>
      </extLst>
    </cfRule>
  </conditionalFormatting>
  <conditionalFormatting sqref="E196:F202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{7194742e-3cb7-4d22-b38a-5b6d5edbe3e9}</x14:id>
        </ext>
      </extLst>
    </cfRule>
  </conditionalFormatting>
  <conditionalFormatting sqref="E203:F209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{d07cab03-18a6-4e99-898b-fc5956b131f4}</x14:id>
        </ext>
      </extLst>
    </cfRule>
  </conditionalFormatting>
  <conditionalFormatting sqref="E210:F216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{6176927b-5e17-4de7-bed0-e0910b81bfa7}</x14:id>
        </ext>
      </extLst>
    </cfRule>
  </conditionalFormatting>
  <conditionalFormatting sqref="E217:F223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{6e47c369-8a54-431e-8572-67a1c3ced428}</x14:id>
        </ext>
      </extLst>
    </cfRule>
  </conditionalFormatting>
  <conditionalFormatting sqref="E224:F230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{27e36dcb-7bcb-4d17-8e65-c94ee47b40f2}</x14:id>
        </ext>
      </extLst>
    </cfRule>
  </conditionalFormatting>
  <conditionalFormatting sqref="E231:F237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{59029c9e-d1f4-49e9-a3b0-f45618ca5d27}</x14:id>
        </ext>
      </extLst>
    </cfRule>
  </conditionalFormatting>
  <conditionalFormatting sqref="E238:F244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{cc88872c-db91-43d0-88ba-4029becc2cb2}</x14:id>
        </ext>
      </extLst>
    </cfRule>
  </conditionalFormatting>
  <conditionalFormatting sqref="E245:F251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{ab0e7024-9909-4491-b118-81a76305b29f}</x14:id>
        </ext>
      </extLst>
    </cfRule>
  </conditionalFormatting>
  <conditionalFormatting sqref="E252:F258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{bd026065-37b6-4735-b650-3c86869c6485}</x14:id>
        </ext>
      </extLst>
    </cfRule>
  </conditionalFormatting>
  <conditionalFormatting sqref="E259:F265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{b6849187-b4d6-48a8-8728-9ad68f79b3bb}</x14:id>
        </ext>
      </extLst>
    </cfRule>
  </conditionalFormatting>
  <conditionalFormatting sqref="E266:F272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{504b3bb6-38bf-403f-a889-2c003cbc3128}</x14:id>
        </ext>
      </extLst>
    </cfRule>
  </conditionalFormatting>
  <conditionalFormatting sqref="E273:F279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{dd3e484b-d4c0-4a9f-b4b3-9a44b3aae3a8}</x14:id>
        </ext>
      </extLst>
    </cfRule>
  </conditionalFormatting>
  <conditionalFormatting sqref="E280:F286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{82fa8eb4-3315-4552-92e8-ef0e8d2ab530}</x14:id>
        </ext>
      </extLst>
    </cfRule>
  </conditionalFormatting>
  <conditionalFormatting sqref="E287:F293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{cebf05ea-2c01-492e-ad15-be8c89621c63}</x14:id>
        </ext>
      </extLst>
    </cfRule>
  </conditionalFormatting>
  <conditionalFormatting sqref="E294:F300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{7d0341ef-cc0c-4182-9b76-3f25555831ab}</x14:id>
        </ext>
      </extLst>
    </cfRule>
  </conditionalFormatting>
  <conditionalFormatting sqref="E301:F306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{3c0d7802-1e75-455e-871d-fa5106429b8f}</x14:id>
        </ext>
      </extLst>
    </cfRule>
  </conditionalFormatting>
  <conditionalFormatting sqref="E307:F308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{8f5e5e8c-b91b-4417-9a87-8070a223d670}</x14:id>
        </ext>
      </extLst>
    </cfRule>
  </conditionalFormatting>
  <conditionalFormatting sqref="E309:F310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{eb376a58-feb4-475a-a909-d7b2a4bd044e}</x14:id>
        </ext>
      </extLst>
    </cfRule>
  </conditionalFormatting>
  <conditionalFormatting sqref="E311:F312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{6d3e55dd-e5c4-448a-af9b-6898e64c053f}</x14:id>
        </ext>
      </extLst>
    </cfRule>
  </conditionalFormatting>
  <conditionalFormatting sqref="E313:F314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{bb2d752e-1cf4-446d-8789-27679cc5bbf3}</x14:id>
        </ext>
      </extLst>
    </cfRule>
  </conditionalFormatting>
  <conditionalFormatting sqref="E315:F316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{0b089010-5246-4767-a386-6a427ceda4ae}</x14:id>
        </ext>
      </extLst>
    </cfRule>
  </conditionalFormatting>
  <conditionalFormatting sqref="E317:F318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{5f4f2628-2c13-44e8-b815-c20d3eae4ddf}</x14:id>
        </ext>
      </extLst>
    </cfRule>
  </conditionalFormatting>
  <conditionalFormatting sqref="E319:F320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{0f008cf9-1d81-4c8a-a370-fa7aa9b8f871}</x14:id>
        </ext>
      </extLst>
    </cfRule>
  </conditionalFormatting>
  <conditionalFormatting sqref="E321:F32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{c9e79dba-dc8f-4c89-b53b-50ca265e5b5f}</x14:id>
        </ext>
      </extLst>
    </cfRule>
  </conditionalFormatting>
  <conditionalFormatting sqref="E323:F324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{fcc84e37-05bf-4fad-ad26-4c8dc9d57cac}</x14:id>
        </ext>
      </extLst>
    </cfRule>
  </conditionalFormatting>
  <conditionalFormatting sqref="E325:F326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{4c7ba900-7487-43f9-b9cc-58102087bd33}</x14:id>
        </ext>
      </extLst>
    </cfRule>
  </conditionalFormatting>
  <conditionalFormatting sqref="E327:F328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{b63c4e1e-780d-472f-98a2-54e34d9c16ce}</x14:id>
        </ext>
      </extLst>
    </cfRule>
  </conditionalFormatting>
  <conditionalFormatting sqref="E329:F330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{9bac2efd-5720-41c5-a7c0-d3f646c8b5c8}</x14:id>
        </ext>
      </extLst>
    </cfRule>
  </conditionalFormatting>
  <conditionalFormatting sqref="E331:F332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{054176b8-b566-400d-9215-00587aac655e}</x14:id>
        </ext>
      </extLst>
    </cfRule>
  </conditionalFormatting>
  <conditionalFormatting sqref="E333:F334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{bffad13f-8bc7-43b9-ae0f-96eacbda7b18}</x14:id>
        </ext>
      </extLst>
    </cfRule>
  </conditionalFormatting>
  <conditionalFormatting sqref="E335:F336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{35ccf2d3-714f-43d8-af8a-dc8c4c837b5b}</x14:id>
        </ext>
      </extLst>
    </cfRule>
  </conditionalFormatting>
  <conditionalFormatting sqref="E337:F338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{2e8cacdf-ce0c-4d86-91d1-34082f6926e2}</x14:id>
        </ext>
      </extLst>
    </cfRule>
  </conditionalFormatting>
  <conditionalFormatting sqref="E339:F340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{5a62596b-347c-414c-8fe6-5df34361acb7}</x14:id>
        </ext>
      </extLst>
    </cfRule>
  </conditionalFormatting>
  <conditionalFormatting sqref="E341:F342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{adc2b8a2-a530-43d7-a00e-d12576bf0ba8}</x14:id>
        </ext>
      </extLst>
    </cfRule>
  </conditionalFormatting>
  <conditionalFormatting sqref="E343:F344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{b9403d93-7c63-4360-9825-ef9d53a8fceb}</x14:id>
        </ext>
      </extLst>
    </cfRule>
  </conditionalFormatting>
  <conditionalFormatting sqref="E345:F346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{9481f448-a1f5-4a5a-bf1c-df423003e975}</x14:id>
        </ext>
      </extLst>
    </cfRule>
  </conditionalFormatting>
  <conditionalFormatting sqref="E347:F348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{3040c201-f73b-44b8-abf2-ab13b45bf8b7}</x14:id>
        </ext>
      </extLst>
    </cfRule>
  </conditionalFormatting>
  <conditionalFormatting sqref="E349:F350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{824470f8-01ff-480d-9ae2-e0c966d4dee3}</x14:id>
        </ext>
      </extLst>
    </cfRule>
  </conditionalFormatting>
  <conditionalFormatting sqref="E351:F352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{9db2defe-8260-4d78-9168-46f357f58b5d}</x14:id>
        </ext>
      </extLst>
    </cfRule>
  </conditionalFormatting>
  <conditionalFormatting sqref="E353:F354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{f730b681-ca88-4b28-85df-8dc7545229d9}</x14:id>
        </ext>
      </extLst>
    </cfRule>
  </conditionalFormatting>
  <conditionalFormatting sqref="E355:F356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{c017c2a7-230e-4a83-bdea-f21ad57c50b1}</x14:id>
        </ext>
      </extLst>
    </cfRule>
  </conditionalFormatting>
  <conditionalFormatting sqref="E357:F358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{fb4fb2ac-c16e-4cc2-8b5b-9da25ffd8bf6}</x14:id>
        </ext>
      </extLst>
    </cfRule>
  </conditionalFormatting>
  <conditionalFormatting sqref="E359:F360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{40d31e91-9878-4f3d-8c9c-994baaa3a5d2}</x14:id>
        </ext>
      </extLst>
    </cfRule>
  </conditionalFormatting>
  <conditionalFormatting sqref="E361:F362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{82d66ce4-a01f-4fe5-ad2b-87d8ea30c4a5}</x14:id>
        </ext>
      </extLst>
    </cfRule>
  </conditionalFormatting>
  <conditionalFormatting sqref="E363:F364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{332273f0-baa2-4385-bca5-0c4af48e4c08}</x14:id>
        </ext>
      </extLst>
    </cfRule>
  </conditionalFormatting>
  <conditionalFormatting sqref="E365:F366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{9618b3b2-103c-45c4-bd87-4417017d20c6}</x14:id>
        </ext>
      </extLst>
    </cfRule>
  </conditionalFormatting>
  <conditionalFormatting sqref="E367:F368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{53c6b137-41f1-427a-8b6c-08e65ec65b7e}</x14:id>
        </ext>
      </extLst>
    </cfRule>
  </conditionalFormatting>
  <conditionalFormatting sqref="E369:F370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{e184cb97-f633-4d2a-b0a8-9801af7b750a}</x14:id>
        </ext>
      </extLst>
    </cfRule>
  </conditionalFormatting>
  <conditionalFormatting sqref="E371:F372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{bdab6452-beb9-495f-832b-3cd7147bde77}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5d3870-bd8a-46a3-aec1-e854b73256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E22</xm:sqref>
        </x14:conditionalFormatting>
        <x14:conditionalFormatting xmlns:xm="http://schemas.microsoft.com/office/excel/2006/main">
          <x14:cfRule type="dataBar" id="{849ef1a8-5b77-4674-bbbc-2eed3748970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F22</xm:sqref>
        </x14:conditionalFormatting>
        <x14:conditionalFormatting xmlns:xm="http://schemas.microsoft.com/office/excel/2006/main">
          <x14:cfRule type="dataBar" id="{a98c4431-51b1-4b6d-9d22-d81335f6691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4b28307-84ed-48ef-aa6e-7afa3ca2e20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G22</xm:sqref>
        </x14:conditionalFormatting>
        <x14:conditionalFormatting xmlns:xm="http://schemas.microsoft.com/office/excel/2006/main">
          <x14:cfRule type="dataBar" id="{7a3fbd84-8f35-4f15-b9c7-c9dffb49798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c58ea9d-ae8d-4216-bbca-4d015fed7f4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H22</xm:sqref>
        </x14:conditionalFormatting>
        <x14:conditionalFormatting xmlns:xm="http://schemas.microsoft.com/office/excel/2006/main">
          <x14:cfRule type="dataBar" id="{0c338922-b366-46f3-8215-5e113a8f929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4751e5b-4467-479a-ac4b-9ef08198ee8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</xm:sqref>
        </x14:conditionalFormatting>
        <x14:conditionalFormatting xmlns:xm="http://schemas.microsoft.com/office/excel/2006/main">
          <x14:cfRule type="dataBar" id="{6950997d-3efa-4a5c-babc-e70c2bbf78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E23:F23</xm:sqref>
        </x14:conditionalFormatting>
        <x14:conditionalFormatting xmlns:xm="http://schemas.microsoft.com/office/excel/2006/main">
          <x14:cfRule type="dataBar" id="{a5892208-aa95-48a1-a578-c21ae1f39d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6bfa490-3876-4239-afbf-1c8aabba247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F23</xm:sqref>
        </x14:conditionalFormatting>
        <x14:conditionalFormatting xmlns:xm="http://schemas.microsoft.com/office/excel/2006/main">
          <x14:cfRule type="dataBar" id="{2c7023b1-9c62-4dd3-b86a-5c6ae300837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3c54eab-4c21-4165-be8d-8fdd82db6dc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5cc9d26-150b-4694-83df-c85f68a1985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994be66-019f-43ad-aadb-294e6ed42fc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G23</xm:sqref>
        </x14:conditionalFormatting>
        <x14:conditionalFormatting xmlns:xm="http://schemas.microsoft.com/office/excel/2006/main">
          <x14:cfRule type="dataBar" id="{242cb13d-6cb9-498c-b19f-1361ba37c42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228e3da-d29d-40fe-957c-3e114074c71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c3664e5-6bbb-421c-ac56-2a231b68fe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H23</xm:sqref>
        </x14:conditionalFormatting>
        <x14:conditionalFormatting xmlns:xm="http://schemas.microsoft.com/office/excel/2006/main">
          <x14:cfRule type="dataBar" id="{55ac74a2-d6f1-4447-a474-688e2b74420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E7:E21</xm:sqref>
        </x14:conditionalFormatting>
        <x14:conditionalFormatting xmlns:xm="http://schemas.microsoft.com/office/excel/2006/main">
          <x14:cfRule type="dataBar" id="{1b3adb83-61f8-474c-830d-dd86dc0824e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E7:E34</xm:sqref>
        </x14:conditionalFormatting>
        <x14:conditionalFormatting xmlns:xm="http://schemas.microsoft.com/office/excel/2006/main">
          <x14:cfRule type="dataBar" id="{f3aa5861-0c45-4229-b6eb-8d682735f75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b8cd0a7-113b-415b-a19b-42670f15f40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E35:E41</xm:sqref>
        </x14:conditionalFormatting>
        <x14:conditionalFormatting xmlns:xm="http://schemas.microsoft.com/office/excel/2006/main">
          <x14:cfRule type="dataBar" id="{301f2bdb-1e79-4df1-9244-c9b5626d2f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e3b96bd-40db-492c-bfdd-da594506fd2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E42:E48</xm:sqref>
        </x14:conditionalFormatting>
        <x14:conditionalFormatting xmlns:xm="http://schemas.microsoft.com/office/excel/2006/main">
          <x14:cfRule type="dataBar" id="{ee02d2ff-bb12-47e6-878c-ad13e7ac54c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bb08523-83cc-4599-89e4-15bfa9bdd7f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E49:E55</xm:sqref>
        </x14:conditionalFormatting>
        <x14:conditionalFormatting xmlns:xm="http://schemas.microsoft.com/office/excel/2006/main">
          <x14:cfRule type="dataBar" id="{9ab7fdc3-2557-4d13-a6b8-275732ed4c7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8e19c52-572b-4281-be2d-7aeef1447b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E56:E62</xm:sqref>
        </x14:conditionalFormatting>
        <x14:conditionalFormatting xmlns:xm="http://schemas.microsoft.com/office/excel/2006/main">
          <x14:cfRule type="dataBar" id="{ca65a309-f322-4bfd-9db7-15543d59e2b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747cfd8-3bd2-4650-9755-b9ad100205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E63:E69</xm:sqref>
        </x14:conditionalFormatting>
        <x14:conditionalFormatting xmlns:xm="http://schemas.microsoft.com/office/excel/2006/main">
          <x14:cfRule type="dataBar" id="{686ad740-ffef-4e24-95ad-966ee6fa597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df87186-be51-4d59-ae9f-ba6e4e56d7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E70:E76</xm:sqref>
        </x14:conditionalFormatting>
        <x14:conditionalFormatting xmlns:xm="http://schemas.microsoft.com/office/excel/2006/main">
          <x14:cfRule type="dataBar" id="{16c5f16d-0533-4818-86ca-712975f88e0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08c137a-af4b-44fe-a826-ffa1214ba0f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E77:E83</xm:sqref>
        </x14:conditionalFormatting>
        <x14:conditionalFormatting xmlns:xm="http://schemas.microsoft.com/office/excel/2006/main">
          <x14:cfRule type="dataBar" id="{c5cd96e6-ce1f-4745-aba1-e7c53d1798c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657c232-8111-4e87-9fb5-cd08ab4e2c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E84:E90</xm:sqref>
        </x14:conditionalFormatting>
        <x14:conditionalFormatting xmlns:xm="http://schemas.microsoft.com/office/excel/2006/main">
          <x14:cfRule type="dataBar" id="{3d21f2bd-55b5-4459-9767-5a77b87bc87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5489291-a3c0-470b-9215-0c8baeb59b1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E91:E97</xm:sqref>
        </x14:conditionalFormatting>
        <x14:conditionalFormatting xmlns:xm="http://schemas.microsoft.com/office/excel/2006/main">
          <x14:cfRule type="dataBar" id="{f1b6355d-0d13-4ddd-8d3d-9c74346adc4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a5e9a37-ae39-4f04-811e-6f1b72ccbd5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E98:E104</xm:sqref>
        </x14:conditionalFormatting>
        <x14:conditionalFormatting xmlns:xm="http://schemas.microsoft.com/office/excel/2006/main">
          <x14:cfRule type="dataBar" id="{320af278-606e-4a39-acee-e5239e8e32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8035900-199a-4a66-9a34-bffdd8e29ae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E105:E111</xm:sqref>
        </x14:conditionalFormatting>
        <x14:conditionalFormatting xmlns:xm="http://schemas.microsoft.com/office/excel/2006/main">
          <x14:cfRule type="dataBar" id="{8beea22b-0fea-44e8-b2a4-6035e618d84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c028fb1-b59d-412b-8368-2238f06e493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E112:E118</xm:sqref>
        </x14:conditionalFormatting>
        <x14:conditionalFormatting xmlns:xm="http://schemas.microsoft.com/office/excel/2006/main">
          <x14:cfRule type="dataBar" id="{43246295-3497-4eda-a738-4ee5bc4715b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c85eaf1-d4f3-4409-89ce-9ab26b5a0ec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E119:E125</xm:sqref>
        </x14:conditionalFormatting>
        <x14:conditionalFormatting xmlns:xm="http://schemas.microsoft.com/office/excel/2006/main">
          <x14:cfRule type="dataBar" id="{8c07ae85-3f5f-4a05-a9fb-cb2fdf11bfc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e50b256-10ba-483a-9e58-48966625afd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E126:E132</xm:sqref>
        </x14:conditionalFormatting>
        <x14:conditionalFormatting xmlns:xm="http://schemas.microsoft.com/office/excel/2006/main">
          <x14:cfRule type="dataBar" id="{abd0694b-8394-4822-b51b-646ff1d0945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ae7a54b-91e4-4601-a798-cf22230a173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E133:E139</xm:sqref>
        </x14:conditionalFormatting>
        <x14:conditionalFormatting xmlns:xm="http://schemas.microsoft.com/office/excel/2006/main">
          <x14:cfRule type="dataBar" id="{ccd81f04-ee4b-44c1-8c8f-72b80538fe7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12b053e-fda7-488b-b31e-d28e786ec4c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E140:E146</xm:sqref>
        </x14:conditionalFormatting>
        <x14:conditionalFormatting xmlns:xm="http://schemas.microsoft.com/office/excel/2006/main">
          <x14:cfRule type="dataBar" id="{8759dad9-78cb-41d6-bf7f-012d032ee77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842192c-71c0-4fec-8827-a5d388ab5b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E147:E153</xm:sqref>
        </x14:conditionalFormatting>
        <x14:conditionalFormatting xmlns:xm="http://schemas.microsoft.com/office/excel/2006/main">
          <x14:cfRule type="dataBar" id="{05dee064-ffb5-4e3c-942f-aa00bff7316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7edc241-d0bd-448e-8001-0646a077137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E154:E160</xm:sqref>
        </x14:conditionalFormatting>
        <x14:conditionalFormatting xmlns:xm="http://schemas.microsoft.com/office/excel/2006/main">
          <x14:cfRule type="dataBar" id="{1634b45e-fb84-4426-badf-b283f64085c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efd767c-d971-45b4-9398-af28fce2b7e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E161:E167</xm:sqref>
        </x14:conditionalFormatting>
        <x14:conditionalFormatting xmlns:xm="http://schemas.microsoft.com/office/excel/2006/main">
          <x14:cfRule type="dataBar" id="{2a6826e0-22a5-4007-9b60-f7028aa2806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6cbe421-dff6-472b-addd-d97cd14f392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E168:E174</xm:sqref>
        </x14:conditionalFormatting>
        <x14:conditionalFormatting xmlns:xm="http://schemas.microsoft.com/office/excel/2006/main">
          <x14:cfRule type="dataBar" id="{58c0761e-3c07-4f70-a148-b9baa4610cc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42b1493-7a9a-4d16-8e55-49fc7e83572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E175:E181</xm:sqref>
        </x14:conditionalFormatting>
        <x14:conditionalFormatting xmlns:xm="http://schemas.microsoft.com/office/excel/2006/main">
          <x14:cfRule type="dataBar" id="{e4e37410-c227-4aef-ad7d-0a269f68fc2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75b09d3-0130-4bd8-9b0a-09ff19a9dd5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E182:E188</xm:sqref>
        </x14:conditionalFormatting>
        <x14:conditionalFormatting xmlns:xm="http://schemas.microsoft.com/office/excel/2006/main">
          <x14:cfRule type="dataBar" id="{98c66c2e-1461-4f18-b57f-da4a99a31a0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2dfbeab-decd-42eb-9094-4988b4d9a00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E189:E195</xm:sqref>
        </x14:conditionalFormatting>
        <x14:conditionalFormatting xmlns:xm="http://schemas.microsoft.com/office/excel/2006/main">
          <x14:cfRule type="dataBar" id="{0c525ce0-982b-497a-9832-374275f1ac4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0d2f624-b186-45ac-b46d-8040754142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E196:E202</xm:sqref>
        </x14:conditionalFormatting>
        <x14:conditionalFormatting xmlns:xm="http://schemas.microsoft.com/office/excel/2006/main">
          <x14:cfRule type="dataBar" id="{b5d71167-de1f-4948-a405-0f6f1cd0c74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164f63f-ac98-499a-8300-f4c5608ab76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E203:E209</xm:sqref>
        </x14:conditionalFormatting>
        <x14:conditionalFormatting xmlns:xm="http://schemas.microsoft.com/office/excel/2006/main">
          <x14:cfRule type="dataBar" id="{227189ff-f41c-4d87-b003-7c64505c1ea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bb6b447-8b7d-4870-842f-c961b166115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E210:E216</xm:sqref>
        </x14:conditionalFormatting>
        <x14:conditionalFormatting xmlns:xm="http://schemas.microsoft.com/office/excel/2006/main">
          <x14:cfRule type="dataBar" id="{e9a0f87e-998c-4eab-9b04-f289133faef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7a46c76-5df1-407d-ae41-b86d7fb110f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E217:E223</xm:sqref>
        </x14:conditionalFormatting>
        <x14:conditionalFormatting xmlns:xm="http://schemas.microsoft.com/office/excel/2006/main">
          <x14:cfRule type="dataBar" id="{21dd95b4-4cce-41e2-9ed0-c3eaad21e2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4a9467d-5040-4709-babd-ebaee198d1d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E224:E230</xm:sqref>
        </x14:conditionalFormatting>
        <x14:conditionalFormatting xmlns:xm="http://schemas.microsoft.com/office/excel/2006/main">
          <x14:cfRule type="dataBar" id="{d4ac9185-eff3-4a3b-963d-090155de05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3380c43-8d3b-45a3-a5f7-276e96bbc8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E231:E237</xm:sqref>
        </x14:conditionalFormatting>
        <x14:conditionalFormatting xmlns:xm="http://schemas.microsoft.com/office/excel/2006/main">
          <x14:cfRule type="dataBar" id="{b43bf21a-a0c6-4ac0-9f0d-220b8003f83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fc9c210-ed31-42f6-812f-0364d283c75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E238:E244</xm:sqref>
        </x14:conditionalFormatting>
        <x14:conditionalFormatting xmlns:xm="http://schemas.microsoft.com/office/excel/2006/main">
          <x14:cfRule type="dataBar" id="{379a2a6b-b002-463c-a4f7-1ce4fe235fc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1cf7781-6939-42b6-9d6b-23c522602a1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E245:E251</xm:sqref>
        </x14:conditionalFormatting>
        <x14:conditionalFormatting xmlns:xm="http://schemas.microsoft.com/office/excel/2006/main">
          <x14:cfRule type="dataBar" id="{906ee00b-8b61-4c72-8f5e-3bc194bec5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55c498f-1e2a-485e-b59b-3dbb0b7dd1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E252:E258</xm:sqref>
        </x14:conditionalFormatting>
        <x14:conditionalFormatting xmlns:xm="http://schemas.microsoft.com/office/excel/2006/main">
          <x14:cfRule type="dataBar" id="{fc3963a4-823b-4732-86d6-dbf017e3030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be7243c-69c0-4d42-a88d-d85d37c7cfc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E259:E265</xm:sqref>
        </x14:conditionalFormatting>
        <x14:conditionalFormatting xmlns:xm="http://schemas.microsoft.com/office/excel/2006/main">
          <x14:cfRule type="dataBar" id="{5b09fc12-e274-4f60-9195-3d8852e80f2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522479d-a78e-4c63-a280-820bd407568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E266:E272</xm:sqref>
        </x14:conditionalFormatting>
        <x14:conditionalFormatting xmlns:xm="http://schemas.microsoft.com/office/excel/2006/main">
          <x14:cfRule type="dataBar" id="{dd55028b-0c18-42df-b08a-dbc7ca468a5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9419b6d-400c-4638-987e-6668261a817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E273:E279</xm:sqref>
        </x14:conditionalFormatting>
        <x14:conditionalFormatting xmlns:xm="http://schemas.microsoft.com/office/excel/2006/main">
          <x14:cfRule type="dataBar" id="{957d351c-317c-4643-a562-0b4c22ed945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a3ac7e9-e6ec-452a-84eb-c1190074a80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E280:E286</xm:sqref>
        </x14:conditionalFormatting>
        <x14:conditionalFormatting xmlns:xm="http://schemas.microsoft.com/office/excel/2006/main">
          <x14:cfRule type="dataBar" id="{d5c7be85-d6a0-4662-ac24-25c1477d462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219bdfe-36b4-4eb0-9e39-645a2697db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E287:E293</xm:sqref>
        </x14:conditionalFormatting>
        <x14:conditionalFormatting xmlns:xm="http://schemas.microsoft.com/office/excel/2006/main">
          <x14:cfRule type="dataBar" id="{3a3c7b58-9f48-474f-adab-3155a55302f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5d8a49a-4d89-4002-a330-d3fb1d86a2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E294:E300</xm:sqref>
        </x14:conditionalFormatting>
        <x14:conditionalFormatting xmlns:xm="http://schemas.microsoft.com/office/excel/2006/main">
          <x14:cfRule type="dataBar" id="{07fa34dc-55db-48db-9eeb-8d17732bf6f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14eb3ef-cc30-4b1d-bda9-249c762e60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E301:E306</xm:sqref>
        </x14:conditionalFormatting>
        <x14:conditionalFormatting xmlns:xm="http://schemas.microsoft.com/office/excel/2006/main">
          <x14:cfRule type="dataBar" id="{01654a52-34aa-4e0e-b487-94fec3ad531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d6be133-deff-4134-a0e5-682e4bd24b9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E307:E308</xm:sqref>
        </x14:conditionalFormatting>
        <x14:conditionalFormatting xmlns:xm="http://schemas.microsoft.com/office/excel/2006/main">
          <x14:cfRule type="dataBar" id="{253906ad-d043-400b-928c-8829185e0c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9a69ba1-4b4b-4a98-8a50-fcdefa7d41e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E309:E310</xm:sqref>
        </x14:conditionalFormatting>
        <x14:conditionalFormatting xmlns:xm="http://schemas.microsoft.com/office/excel/2006/main">
          <x14:cfRule type="dataBar" id="{8a20add3-07bc-46ee-b6e4-c79f927b96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e84cb55-e10e-4e87-a9fe-2879b822561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E311:E312</xm:sqref>
        </x14:conditionalFormatting>
        <x14:conditionalFormatting xmlns:xm="http://schemas.microsoft.com/office/excel/2006/main">
          <x14:cfRule type="dataBar" id="{8b251044-223b-4b14-a51b-42d4f9a2a4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b9f33de-d0ad-444b-b12a-8c8d310c00a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E313:E314</xm:sqref>
        </x14:conditionalFormatting>
        <x14:conditionalFormatting xmlns:xm="http://schemas.microsoft.com/office/excel/2006/main">
          <x14:cfRule type="dataBar" id="{b678d758-5209-4a78-87f5-3194db163c8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dde0c10-d8b5-4d77-a03d-8e569319f49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E315:E316</xm:sqref>
        </x14:conditionalFormatting>
        <x14:conditionalFormatting xmlns:xm="http://schemas.microsoft.com/office/excel/2006/main">
          <x14:cfRule type="dataBar" id="{48389384-66d3-41c4-912d-393e484b5b0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a551a60-1c36-4142-93f9-82216773d88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E317:E318</xm:sqref>
        </x14:conditionalFormatting>
        <x14:conditionalFormatting xmlns:xm="http://schemas.microsoft.com/office/excel/2006/main">
          <x14:cfRule type="dataBar" id="{4a156534-5a52-457a-aeef-f7310f124e3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c96fd79-3b2e-4fc1-aa84-500354872ea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E319:E320</xm:sqref>
        </x14:conditionalFormatting>
        <x14:conditionalFormatting xmlns:xm="http://schemas.microsoft.com/office/excel/2006/main">
          <x14:cfRule type="dataBar" id="{75049305-79ca-4de9-9ad2-90f4fa0920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0539d11-1272-438e-94ff-b9726f28ac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E321:E322</xm:sqref>
        </x14:conditionalFormatting>
        <x14:conditionalFormatting xmlns:xm="http://schemas.microsoft.com/office/excel/2006/main">
          <x14:cfRule type="dataBar" id="{d35c3419-2f12-45c1-b505-476a2183040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33fb5d9-839b-4384-b7e0-e801f31fe5a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E323:E324</xm:sqref>
        </x14:conditionalFormatting>
        <x14:conditionalFormatting xmlns:xm="http://schemas.microsoft.com/office/excel/2006/main">
          <x14:cfRule type="dataBar" id="{85d438f8-66af-4891-8b46-5df797263e6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df63734-5415-4e2e-9ac8-7a275a5489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E325:E326</xm:sqref>
        </x14:conditionalFormatting>
        <x14:conditionalFormatting xmlns:xm="http://schemas.microsoft.com/office/excel/2006/main">
          <x14:cfRule type="dataBar" id="{fe138aa7-7733-4c24-972c-110845cbb8d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89d78ea-f9ed-4f31-8380-10126cd4900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E327:E328</xm:sqref>
        </x14:conditionalFormatting>
        <x14:conditionalFormatting xmlns:xm="http://schemas.microsoft.com/office/excel/2006/main">
          <x14:cfRule type="dataBar" id="{9bc21f93-d979-4aed-b0e2-49cbf73cb1c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bc9239c-232d-4c7b-8150-3c2b11a6eb2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E329:E330</xm:sqref>
        </x14:conditionalFormatting>
        <x14:conditionalFormatting xmlns:xm="http://schemas.microsoft.com/office/excel/2006/main">
          <x14:cfRule type="dataBar" id="{38ca4ebf-2ba2-4429-a5d7-12c1a53bd29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5d75b75-16be-4680-a913-dbd0e4652e3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E331:E332</xm:sqref>
        </x14:conditionalFormatting>
        <x14:conditionalFormatting xmlns:xm="http://schemas.microsoft.com/office/excel/2006/main">
          <x14:cfRule type="dataBar" id="{9b51b3d8-2f4f-4942-8e40-46f4f4afde5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53d1b83-d5f9-49e6-8239-66065942c71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E333:E334</xm:sqref>
        </x14:conditionalFormatting>
        <x14:conditionalFormatting xmlns:xm="http://schemas.microsoft.com/office/excel/2006/main">
          <x14:cfRule type="dataBar" id="{cf14bef9-4c44-4c45-9721-7d401fa7d9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7547751-a0d1-4f4d-9fc1-13c34923ca5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E335:E336</xm:sqref>
        </x14:conditionalFormatting>
        <x14:conditionalFormatting xmlns:xm="http://schemas.microsoft.com/office/excel/2006/main">
          <x14:cfRule type="dataBar" id="{ca3f4e69-f0fb-440c-8fa9-e865cd33721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a8e9377-6a38-4af4-b7a9-7c3ef550de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E337:E338</xm:sqref>
        </x14:conditionalFormatting>
        <x14:conditionalFormatting xmlns:xm="http://schemas.microsoft.com/office/excel/2006/main">
          <x14:cfRule type="dataBar" id="{06347bd8-baa5-42b3-a56c-a9675beb8fc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6835f17-d084-4c73-9198-c14eaed26f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E339:E340</xm:sqref>
        </x14:conditionalFormatting>
        <x14:conditionalFormatting xmlns:xm="http://schemas.microsoft.com/office/excel/2006/main">
          <x14:cfRule type="dataBar" id="{f7a5ae8d-e4ce-4458-bb2d-353b79b698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ed87d96-029a-4c8b-ac97-c59faea9bb2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E341:E342</xm:sqref>
        </x14:conditionalFormatting>
        <x14:conditionalFormatting xmlns:xm="http://schemas.microsoft.com/office/excel/2006/main">
          <x14:cfRule type="dataBar" id="{a0ae05d1-7c73-4084-b536-43fb69fbd1b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eba2dde-7d88-44b4-8b5b-ba555be98d9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E343:E344</xm:sqref>
        </x14:conditionalFormatting>
        <x14:conditionalFormatting xmlns:xm="http://schemas.microsoft.com/office/excel/2006/main">
          <x14:cfRule type="dataBar" id="{e4d168aa-f26a-4655-a208-b2005e030a2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1d59e59-25b2-45d0-8cd0-ba3be532c50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E345:E346</xm:sqref>
        </x14:conditionalFormatting>
        <x14:conditionalFormatting xmlns:xm="http://schemas.microsoft.com/office/excel/2006/main">
          <x14:cfRule type="dataBar" id="{db7f4d73-ecb7-4bdd-a376-b73f923b70a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5b46257-47a6-4c35-9b37-bc7cc87cf02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E347:E348</xm:sqref>
        </x14:conditionalFormatting>
        <x14:conditionalFormatting xmlns:xm="http://schemas.microsoft.com/office/excel/2006/main">
          <x14:cfRule type="dataBar" id="{3be55c8b-59cc-4ba0-a1e3-56afa0e3c70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6c8f846-4391-4bbc-ae68-92e742e3ca4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E349:E350</xm:sqref>
        </x14:conditionalFormatting>
        <x14:conditionalFormatting xmlns:xm="http://schemas.microsoft.com/office/excel/2006/main">
          <x14:cfRule type="dataBar" id="{e908ca24-d1fd-4bc5-9d58-6a13aa49cc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ff70a72-6cbe-4fae-898d-68646506fc1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E351:E352</xm:sqref>
        </x14:conditionalFormatting>
        <x14:conditionalFormatting xmlns:xm="http://schemas.microsoft.com/office/excel/2006/main">
          <x14:cfRule type="dataBar" id="{b4b0fe44-46a0-43de-9784-2365283773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fc89f3f-d299-400c-8f14-4073f6caca0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E353:E354</xm:sqref>
        </x14:conditionalFormatting>
        <x14:conditionalFormatting xmlns:xm="http://schemas.microsoft.com/office/excel/2006/main">
          <x14:cfRule type="dataBar" id="{02a7e41b-a123-438b-bc15-66f51fde39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b1eb540-8e79-4df6-8d61-89216d5ac3d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E355:E356</xm:sqref>
        </x14:conditionalFormatting>
        <x14:conditionalFormatting xmlns:xm="http://schemas.microsoft.com/office/excel/2006/main">
          <x14:cfRule type="dataBar" id="{102ecd79-4297-4ee2-9645-b0a2e7bce0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03de4d1-7ebb-45d3-a123-0041febc091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E357:E358</xm:sqref>
        </x14:conditionalFormatting>
        <x14:conditionalFormatting xmlns:xm="http://schemas.microsoft.com/office/excel/2006/main">
          <x14:cfRule type="dataBar" id="{6839f3e4-fb0f-4a74-9263-0aef899fda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0385f6a-6024-4079-aa89-b07d73f3d52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E359:E360</xm:sqref>
        </x14:conditionalFormatting>
        <x14:conditionalFormatting xmlns:xm="http://schemas.microsoft.com/office/excel/2006/main">
          <x14:cfRule type="dataBar" id="{64f02cc6-285d-4ade-9632-8fc2f28543f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6b2d446-9652-4d83-94f3-f5a457236fd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E361:E362</xm:sqref>
        </x14:conditionalFormatting>
        <x14:conditionalFormatting xmlns:xm="http://schemas.microsoft.com/office/excel/2006/main">
          <x14:cfRule type="dataBar" id="{07e00636-5158-4335-b389-9115ae53ed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9f3d651-6349-4daf-8a55-281bc4d52e3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E363:E364</xm:sqref>
        </x14:conditionalFormatting>
        <x14:conditionalFormatting xmlns:xm="http://schemas.microsoft.com/office/excel/2006/main">
          <x14:cfRule type="dataBar" id="{aa42f6d0-c5ef-4f27-891e-66749cf7e07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82aa72b-9c02-49bb-87c4-3e90a540e0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E365:E366</xm:sqref>
        </x14:conditionalFormatting>
        <x14:conditionalFormatting xmlns:xm="http://schemas.microsoft.com/office/excel/2006/main">
          <x14:cfRule type="dataBar" id="{4e60d0bf-bd8c-4831-8306-d98a3dafce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3e96ea6-a58f-4276-9f2d-d9bcc99d27f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E367:E368</xm:sqref>
        </x14:conditionalFormatting>
        <x14:conditionalFormatting xmlns:xm="http://schemas.microsoft.com/office/excel/2006/main">
          <x14:cfRule type="dataBar" id="{2bf0a215-e62f-431b-8f41-d311ca48635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59ca873-2818-497e-9d20-27860ad38c9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E369:E370</xm:sqref>
        </x14:conditionalFormatting>
        <x14:conditionalFormatting xmlns:xm="http://schemas.microsoft.com/office/excel/2006/main">
          <x14:cfRule type="dataBar" id="{3a012956-8735-4726-8a31-d838afcb888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a5127ec-910f-4b89-8f62-ebfea59909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E371:E372</xm:sqref>
        </x14:conditionalFormatting>
        <x14:conditionalFormatting xmlns:xm="http://schemas.microsoft.com/office/excel/2006/main">
          <x14:cfRule type="dataBar" id="{11bbc8d2-eb4e-4ab8-907b-bc12cdd9c51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F7:F21</xm:sqref>
        </x14:conditionalFormatting>
        <x14:conditionalFormatting xmlns:xm="http://schemas.microsoft.com/office/excel/2006/main">
          <x14:cfRule type="dataBar" id="{3d5e2f24-d300-45f0-b428-92d8dbcc3e5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F7:F34</xm:sqref>
        </x14:conditionalFormatting>
        <x14:conditionalFormatting xmlns:xm="http://schemas.microsoft.com/office/excel/2006/main">
          <x14:cfRule type="dataBar" id="{047c9075-6c73-496b-91bc-f73df5cba6c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0a07d63-fa6b-4c22-be20-db8983f8ad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F35:F41</xm:sqref>
        </x14:conditionalFormatting>
        <x14:conditionalFormatting xmlns:xm="http://schemas.microsoft.com/office/excel/2006/main">
          <x14:cfRule type="dataBar" id="{71c4c3b2-75a9-43a4-90a1-6434ef85489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cedb326-c0f9-4f16-bfaa-5ab195b74ed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F42:F48</xm:sqref>
        </x14:conditionalFormatting>
        <x14:conditionalFormatting xmlns:xm="http://schemas.microsoft.com/office/excel/2006/main">
          <x14:cfRule type="dataBar" id="{0673a643-0e4f-4745-8f77-781ae31dcfc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51d5387-fc3c-4255-94c0-2c3b521ce42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F49:F55</xm:sqref>
        </x14:conditionalFormatting>
        <x14:conditionalFormatting xmlns:xm="http://schemas.microsoft.com/office/excel/2006/main">
          <x14:cfRule type="dataBar" id="{fa69e24b-6b10-48f0-b4e4-e5937d3b0eb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0b244f7-1bc4-404a-99f6-ad3ae48e0d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F56:F62</xm:sqref>
        </x14:conditionalFormatting>
        <x14:conditionalFormatting xmlns:xm="http://schemas.microsoft.com/office/excel/2006/main">
          <x14:cfRule type="dataBar" id="{a613cbe9-7189-4dbb-8fd2-fa661eee7e9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ed3f6a3-913a-4259-9097-8d248339b3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F63:F69</xm:sqref>
        </x14:conditionalFormatting>
        <x14:conditionalFormatting xmlns:xm="http://schemas.microsoft.com/office/excel/2006/main">
          <x14:cfRule type="dataBar" id="{cde4ab94-4a36-4abf-bd47-642b868c5af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742c81b-857e-4879-a3f2-c34c09fd58e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F70:F76</xm:sqref>
        </x14:conditionalFormatting>
        <x14:conditionalFormatting xmlns:xm="http://schemas.microsoft.com/office/excel/2006/main">
          <x14:cfRule type="dataBar" id="{c9f8ca31-2ade-4434-9f62-2e2ab05e005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6c1164c-7a99-4b1a-bcc2-b6f747bba8e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F77:F83</xm:sqref>
        </x14:conditionalFormatting>
        <x14:conditionalFormatting xmlns:xm="http://schemas.microsoft.com/office/excel/2006/main">
          <x14:cfRule type="dataBar" id="{28d7129b-36cf-4296-a5b6-a0d866f9d0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7334896-1076-403c-b15c-d4a7ed53fb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F84:F90</xm:sqref>
        </x14:conditionalFormatting>
        <x14:conditionalFormatting xmlns:xm="http://schemas.microsoft.com/office/excel/2006/main">
          <x14:cfRule type="dataBar" id="{7c3ccb37-1e3b-4030-adfe-638956894bf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925a41b-baec-4c7c-b064-8f184d0637b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F91:F97</xm:sqref>
        </x14:conditionalFormatting>
        <x14:conditionalFormatting xmlns:xm="http://schemas.microsoft.com/office/excel/2006/main">
          <x14:cfRule type="dataBar" id="{e505372d-83fa-4c66-b2d5-c5780748ddb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15e4fd7-362c-4dda-b3fd-4ee1a2a4d69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F98:F104</xm:sqref>
        </x14:conditionalFormatting>
        <x14:conditionalFormatting xmlns:xm="http://schemas.microsoft.com/office/excel/2006/main">
          <x14:cfRule type="dataBar" id="{11451fab-1442-42be-b90b-47b6f839f6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e290978-ae8f-4e95-85e5-57d5bfbd9c5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F105:F111</xm:sqref>
        </x14:conditionalFormatting>
        <x14:conditionalFormatting xmlns:xm="http://schemas.microsoft.com/office/excel/2006/main">
          <x14:cfRule type="dataBar" id="{c55d3b11-12ea-4213-9a9e-3bec9ec18c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92933af-331b-41d3-9d2a-b0d85760d11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F112:F118</xm:sqref>
        </x14:conditionalFormatting>
        <x14:conditionalFormatting xmlns:xm="http://schemas.microsoft.com/office/excel/2006/main">
          <x14:cfRule type="dataBar" id="{b7af52e7-e18e-4378-ab8d-2fdca707c9c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64d7a77-6810-47fc-9b01-6052dac686c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F119:F125</xm:sqref>
        </x14:conditionalFormatting>
        <x14:conditionalFormatting xmlns:xm="http://schemas.microsoft.com/office/excel/2006/main">
          <x14:cfRule type="dataBar" id="{0183c4b3-0a11-4a75-af8a-10bbe577159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7d421b4-72bb-416a-8de8-f62b636c449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F126:F132</xm:sqref>
        </x14:conditionalFormatting>
        <x14:conditionalFormatting xmlns:xm="http://schemas.microsoft.com/office/excel/2006/main">
          <x14:cfRule type="dataBar" id="{57e4141f-aed6-4acb-a0ee-ebb9d00f696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3845bba-9f21-4f32-8143-62545933cac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F133:F139</xm:sqref>
        </x14:conditionalFormatting>
        <x14:conditionalFormatting xmlns:xm="http://schemas.microsoft.com/office/excel/2006/main">
          <x14:cfRule type="dataBar" id="{f1ef060c-03aa-446b-8646-f37ae2c62ba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f4e90cd-088f-48da-8465-f54aaac2f73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F140:F146</xm:sqref>
        </x14:conditionalFormatting>
        <x14:conditionalFormatting xmlns:xm="http://schemas.microsoft.com/office/excel/2006/main">
          <x14:cfRule type="dataBar" id="{ab5ca9cb-9dc8-4f3f-87f8-104cbc6991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efd610f-3f5c-4dca-a50b-3026f1c128c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F147:F153</xm:sqref>
        </x14:conditionalFormatting>
        <x14:conditionalFormatting xmlns:xm="http://schemas.microsoft.com/office/excel/2006/main">
          <x14:cfRule type="dataBar" id="{280d5bc2-055b-4f26-85a6-724279cb865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d4282b8-3d6b-4358-8971-055b9db0ce3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F154:F160</xm:sqref>
        </x14:conditionalFormatting>
        <x14:conditionalFormatting xmlns:xm="http://schemas.microsoft.com/office/excel/2006/main">
          <x14:cfRule type="dataBar" id="{b2fb3169-43f4-4dc8-8599-41df448497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a5531ec-f1b2-4510-b8ce-c8238609120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F161:F167</xm:sqref>
        </x14:conditionalFormatting>
        <x14:conditionalFormatting xmlns:xm="http://schemas.microsoft.com/office/excel/2006/main">
          <x14:cfRule type="dataBar" id="{56c35cc3-354c-4f7b-b2a1-4c0b8a0f21f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84cf864-3817-4569-8ec4-2526c45231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F168:F174</xm:sqref>
        </x14:conditionalFormatting>
        <x14:conditionalFormatting xmlns:xm="http://schemas.microsoft.com/office/excel/2006/main">
          <x14:cfRule type="dataBar" id="{17159cbc-8a74-4ded-87a3-e9453ea7e3e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4ba080c-a659-44a0-89bf-46fb21bd00f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F175:F181</xm:sqref>
        </x14:conditionalFormatting>
        <x14:conditionalFormatting xmlns:xm="http://schemas.microsoft.com/office/excel/2006/main">
          <x14:cfRule type="dataBar" id="{b5267261-8c63-44cc-a1d0-bfac8eec9f0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0807d2e-a00e-4684-934d-e9f0d077a3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F182:F188</xm:sqref>
        </x14:conditionalFormatting>
        <x14:conditionalFormatting xmlns:xm="http://schemas.microsoft.com/office/excel/2006/main">
          <x14:cfRule type="dataBar" id="{038cb7c1-e694-4a05-977b-19f72b8caff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1ef7ab0-d701-49cd-b0ef-3a430708b7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F189:F195</xm:sqref>
        </x14:conditionalFormatting>
        <x14:conditionalFormatting xmlns:xm="http://schemas.microsoft.com/office/excel/2006/main">
          <x14:cfRule type="dataBar" id="{9fe0b2ad-6ceb-4fe0-b25f-fb7b49e572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af076d7-445a-4752-86b7-f1a38fa08dd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F196:F202</xm:sqref>
        </x14:conditionalFormatting>
        <x14:conditionalFormatting xmlns:xm="http://schemas.microsoft.com/office/excel/2006/main">
          <x14:cfRule type="dataBar" id="{4be2c139-6904-4acc-ab63-f63d825f30d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68c8e04-5260-4917-9c27-44d250b430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F203:F209</xm:sqref>
        </x14:conditionalFormatting>
        <x14:conditionalFormatting xmlns:xm="http://schemas.microsoft.com/office/excel/2006/main">
          <x14:cfRule type="dataBar" id="{330906c8-67f8-4bd4-95f9-8dae130c9d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32438c1-adc9-49d6-b0b9-2ce0b330aa3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F210:F216</xm:sqref>
        </x14:conditionalFormatting>
        <x14:conditionalFormatting xmlns:xm="http://schemas.microsoft.com/office/excel/2006/main">
          <x14:cfRule type="dataBar" id="{839d0b7b-b2b6-4ff8-81e3-1bb107059c5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3fb956e-4bed-4861-a76d-221a4dfb276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F217:F223</xm:sqref>
        </x14:conditionalFormatting>
        <x14:conditionalFormatting xmlns:xm="http://schemas.microsoft.com/office/excel/2006/main">
          <x14:cfRule type="dataBar" id="{18b8f67f-55aa-48ea-adc3-2e3d0dbe924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9548495-d240-45de-a790-385596f0790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F224:F230</xm:sqref>
        </x14:conditionalFormatting>
        <x14:conditionalFormatting xmlns:xm="http://schemas.microsoft.com/office/excel/2006/main">
          <x14:cfRule type="dataBar" id="{a6965416-3305-4217-8321-f19eab6bd4f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d2e6b4f-3106-4dd7-8025-78bc8b7de23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F231:F237</xm:sqref>
        </x14:conditionalFormatting>
        <x14:conditionalFormatting xmlns:xm="http://schemas.microsoft.com/office/excel/2006/main">
          <x14:cfRule type="dataBar" id="{cb34dfb1-595f-4018-81fc-df13a41d20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82e7892-46ab-4ef5-a1aa-f1e3a46e7ea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F238:F244</xm:sqref>
        </x14:conditionalFormatting>
        <x14:conditionalFormatting xmlns:xm="http://schemas.microsoft.com/office/excel/2006/main">
          <x14:cfRule type="dataBar" id="{1bec953e-fec9-4b49-b8ec-ed6b0848ddd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8b4c1dd-2adf-4d74-b174-7725736141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F245:F251</xm:sqref>
        </x14:conditionalFormatting>
        <x14:conditionalFormatting xmlns:xm="http://schemas.microsoft.com/office/excel/2006/main">
          <x14:cfRule type="dataBar" id="{1a429312-d113-4236-a13e-5ee8f64c3df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6f74021-9d78-44a6-a832-1c64964739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F252:F258</xm:sqref>
        </x14:conditionalFormatting>
        <x14:conditionalFormatting xmlns:xm="http://schemas.microsoft.com/office/excel/2006/main">
          <x14:cfRule type="dataBar" id="{21e9470d-4c84-422b-be49-1e650fabe1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7d8e4d2-e5b3-4b44-ada3-e0a21cc6b49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F259:F265</xm:sqref>
        </x14:conditionalFormatting>
        <x14:conditionalFormatting xmlns:xm="http://schemas.microsoft.com/office/excel/2006/main">
          <x14:cfRule type="dataBar" id="{b77ba5bc-71d0-4861-8551-5e0e9a7a3fb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04a5c30-7fca-4415-a0f0-ffb12e3d809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F266:F272</xm:sqref>
        </x14:conditionalFormatting>
        <x14:conditionalFormatting xmlns:xm="http://schemas.microsoft.com/office/excel/2006/main">
          <x14:cfRule type="dataBar" id="{606ebf67-c2e3-4180-9e57-90af983eb6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3ba4fa7-0ce3-4e98-9c6f-ab59bfbbe9b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F273:F279</xm:sqref>
        </x14:conditionalFormatting>
        <x14:conditionalFormatting xmlns:xm="http://schemas.microsoft.com/office/excel/2006/main">
          <x14:cfRule type="dataBar" id="{551f3d5e-e857-47e3-a5db-fbdeb1d3d9f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d2c89ab-82f3-456a-b0fe-4430afdd841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F280:F286</xm:sqref>
        </x14:conditionalFormatting>
        <x14:conditionalFormatting xmlns:xm="http://schemas.microsoft.com/office/excel/2006/main">
          <x14:cfRule type="dataBar" id="{d070b115-772f-45cf-a4dd-365adcf875d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c2eff5c-d254-4591-a09b-f287eda523b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F287:F293</xm:sqref>
        </x14:conditionalFormatting>
        <x14:conditionalFormatting xmlns:xm="http://schemas.microsoft.com/office/excel/2006/main">
          <x14:cfRule type="dataBar" id="{a7375d9a-1ee5-4b2b-b1ce-382c84bf26f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ee18f68-e548-445a-9291-9be0c1b921d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F294:F300</xm:sqref>
        </x14:conditionalFormatting>
        <x14:conditionalFormatting xmlns:xm="http://schemas.microsoft.com/office/excel/2006/main">
          <x14:cfRule type="dataBar" id="{c0b65ae5-f87f-408d-850e-3e7c896e2b6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fda7edd-59a8-4c98-9abe-3f416acf568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F301:F306</xm:sqref>
        </x14:conditionalFormatting>
        <x14:conditionalFormatting xmlns:xm="http://schemas.microsoft.com/office/excel/2006/main">
          <x14:cfRule type="dataBar" id="{5c8d79ec-c162-4c5e-a73e-75d51ec853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340122a-64bb-400e-8db4-dd78bae215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F307:F308</xm:sqref>
        </x14:conditionalFormatting>
        <x14:conditionalFormatting xmlns:xm="http://schemas.microsoft.com/office/excel/2006/main">
          <x14:cfRule type="dataBar" id="{4d3aa598-2f31-497d-9e56-94d43ccac61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f9e9419-f197-4234-bb73-f9490865df3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F309:F310</xm:sqref>
        </x14:conditionalFormatting>
        <x14:conditionalFormatting xmlns:xm="http://schemas.microsoft.com/office/excel/2006/main">
          <x14:cfRule type="dataBar" id="{f38ad835-3019-4f6d-88db-d6ecf365e4c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ccb7ac5-210c-4a06-96f2-621d7c1d6a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F311:F312</xm:sqref>
        </x14:conditionalFormatting>
        <x14:conditionalFormatting xmlns:xm="http://schemas.microsoft.com/office/excel/2006/main">
          <x14:cfRule type="dataBar" id="{e53d0bb6-b127-4cce-84c2-a240d6a2484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eb8084c-4644-4ee7-a189-3d722790339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F313:F314</xm:sqref>
        </x14:conditionalFormatting>
        <x14:conditionalFormatting xmlns:xm="http://schemas.microsoft.com/office/excel/2006/main">
          <x14:cfRule type="dataBar" id="{a31543eb-300f-4a11-af5b-7126c945fae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3b34fba-e835-494a-bda8-259f57c25b3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F315:F316</xm:sqref>
        </x14:conditionalFormatting>
        <x14:conditionalFormatting xmlns:xm="http://schemas.microsoft.com/office/excel/2006/main">
          <x14:cfRule type="dataBar" id="{3aacf507-63d0-4acc-b9d4-887e4ac1e35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0cd1c1e-a072-41c7-b96e-a74908dfa1d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F317:F318</xm:sqref>
        </x14:conditionalFormatting>
        <x14:conditionalFormatting xmlns:xm="http://schemas.microsoft.com/office/excel/2006/main">
          <x14:cfRule type="dataBar" id="{562fc9f6-29c0-44fb-a76b-266ff16ee9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6914197-3dc3-406c-a506-a5e5641d62f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F319:F320</xm:sqref>
        </x14:conditionalFormatting>
        <x14:conditionalFormatting xmlns:xm="http://schemas.microsoft.com/office/excel/2006/main">
          <x14:cfRule type="dataBar" id="{d4db60de-5292-4ff0-a9b8-cddc0a0e61f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6b92895-7ee4-4516-b998-e172e2a0a96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F321:F322</xm:sqref>
        </x14:conditionalFormatting>
        <x14:conditionalFormatting xmlns:xm="http://schemas.microsoft.com/office/excel/2006/main">
          <x14:cfRule type="dataBar" id="{54c9eaa8-a2f6-43bc-86ae-71a58efef00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a79e917-053e-412f-9bc5-f1fce9dcf46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F323:F324</xm:sqref>
        </x14:conditionalFormatting>
        <x14:conditionalFormatting xmlns:xm="http://schemas.microsoft.com/office/excel/2006/main">
          <x14:cfRule type="dataBar" id="{f6de7a50-4951-49ad-a22f-3c293816e1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5c6f41a-e850-4871-897e-8ab3dcd007b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F325:F326</xm:sqref>
        </x14:conditionalFormatting>
        <x14:conditionalFormatting xmlns:xm="http://schemas.microsoft.com/office/excel/2006/main">
          <x14:cfRule type="dataBar" id="{69623f6e-35d2-4451-905d-c9c0ced1fe4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d437f43-0384-445e-bf31-79fa640c475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F327:F328</xm:sqref>
        </x14:conditionalFormatting>
        <x14:conditionalFormatting xmlns:xm="http://schemas.microsoft.com/office/excel/2006/main">
          <x14:cfRule type="dataBar" id="{5cce19c3-36a9-4d95-afa1-7038b0a587f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5e5397f-475f-45fc-85eb-d69e9e271d0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F329:F330</xm:sqref>
        </x14:conditionalFormatting>
        <x14:conditionalFormatting xmlns:xm="http://schemas.microsoft.com/office/excel/2006/main">
          <x14:cfRule type="dataBar" id="{65e150fb-4045-4f73-bfe1-3e6a476d09f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c697d6b-a361-4b93-8075-b7f82149c9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F331:F332</xm:sqref>
        </x14:conditionalFormatting>
        <x14:conditionalFormatting xmlns:xm="http://schemas.microsoft.com/office/excel/2006/main">
          <x14:cfRule type="dataBar" id="{4eb0bbe7-295c-49f5-a5e1-938bb8e066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4f96f01-cc5c-4b0a-a9ec-770f465956d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F333:F334</xm:sqref>
        </x14:conditionalFormatting>
        <x14:conditionalFormatting xmlns:xm="http://schemas.microsoft.com/office/excel/2006/main">
          <x14:cfRule type="dataBar" id="{bbfc6b48-13d6-4f8b-91ff-85f856cee6a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2329e1a-865e-42fa-8921-3dfcb79fb57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F335:F336</xm:sqref>
        </x14:conditionalFormatting>
        <x14:conditionalFormatting xmlns:xm="http://schemas.microsoft.com/office/excel/2006/main">
          <x14:cfRule type="dataBar" id="{ffce076c-d247-4deb-9ded-7f92ff629c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3b84ae6-ec79-438d-a80c-2f64b222656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F337:F338</xm:sqref>
        </x14:conditionalFormatting>
        <x14:conditionalFormatting xmlns:xm="http://schemas.microsoft.com/office/excel/2006/main">
          <x14:cfRule type="dataBar" id="{9a644ac6-4c4f-4c92-a007-eb617a1f8fe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231ee83-8b34-4395-b403-510f6008aea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F339:F340</xm:sqref>
        </x14:conditionalFormatting>
        <x14:conditionalFormatting xmlns:xm="http://schemas.microsoft.com/office/excel/2006/main">
          <x14:cfRule type="dataBar" id="{a37edda8-c1d9-4618-82fa-d2ecec053af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c74c47a-b143-4481-8f3a-f6c075c4e0f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F341:F342</xm:sqref>
        </x14:conditionalFormatting>
        <x14:conditionalFormatting xmlns:xm="http://schemas.microsoft.com/office/excel/2006/main">
          <x14:cfRule type="dataBar" id="{eab9ab04-8130-4b16-a04d-63f01efa9e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9afb0aa-0cfe-4513-9ba8-a17fe4ad14a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F343:F344</xm:sqref>
        </x14:conditionalFormatting>
        <x14:conditionalFormatting xmlns:xm="http://schemas.microsoft.com/office/excel/2006/main">
          <x14:cfRule type="dataBar" id="{090ed154-f55d-499d-a407-97c177b21a6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74eb151-0356-4974-8e27-d94bf6ebdd4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F345:F346</xm:sqref>
        </x14:conditionalFormatting>
        <x14:conditionalFormatting xmlns:xm="http://schemas.microsoft.com/office/excel/2006/main">
          <x14:cfRule type="dataBar" id="{25672446-f649-494b-bddf-56ac322498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8996768-64e2-42d8-af59-2c59991359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F347:F348</xm:sqref>
        </x14:conditionalFormatting>
        <x14:conditionalFormatting xmlns:xm="http://schemas.microsoft.com/office/excel/2006/main">
          <x14:cfRule type="dataBar" id="{37cd98c4-39d3-4c12-b798-9f5d2a61a73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e6ba8e7-709f-4d68-b531-4d83864873e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F349:F350</xm:sqref>
        </x14:conditionalFormatting>
        <x14:conditionalFormatting xmlns:xm="http://schemas.microsoft.com/office/excel/2006/main">
          <x14:cfRule type="dataBar" id="{8b8c19fb-e4d1-4666-b466-2226155fa85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47b6960-9191-4d78-a3e7-f98604b40c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F351:F352</xm:sqref>
        </x14:conditionalFormatting>
        <x14:conditionalFormatting xmlns:xm="http://schemas.microsoft.com/office/excel/2006/main">
          <x14:cfRule type="dataBar" id="{74e57bfd-c76d-4973-b076-9b468fc59d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41d8b97-8dca-40e0-90dd-03fc1e44c84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F353:F354</xm:sqref>
        </x14:conditionalFormatting>
        <x14:conditionalFormatting xmlns:xm="http://schemas.microsoft.com/office/excel/2006/main">
          <x14:cfRule type="dataBar" id="{2b64fe55-e915-4100-a260-cf5edc87da5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e29613b-1786-4e1f-b41e-e819f938f3e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F355:F356</xm:sqref>
        </x14:conditionalFormatting>
        <x14:conditionalFormatting xmlns:xm="http://schemas.microsoft.com/office/excel/2006/main">
          <x14:cfRule type="dataBar" id="{7de1dd8d-4bf7-4a27-926b-7b771dd6d4d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7624863-b664-424f-835c-60e574a674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F357:F358</xm:sqref>
        </x14:conditionalFormatting>
        <x14:conditionalFormatting xmlns:xm="http://schemas.microsoft.com/office/excel/2006/main">
          <x14:cfRule type="dataBar" id="{9d97baea-0097-4f0c-80f4-f1dabcf03b2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b4853d5-ada5-47ac-8271-90d2dd8b14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F359:F360</xm:sqref>
        </x14:conditionalFormatting>
        <x14:conditionalFormatting xmlns:xm="http://schemas.microsoft.com/office/excel/2006/main">
          <x14:cfRule type="dataBar" id="{dbcd25bd-9fb7-4157-8ccb-54a05d9fb2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ddc1361-0731-47f1-9743-cf0a3ff5007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F361:F362</xm:sqref>
        </x14:conditionalFormatting>
        <x14:conditionalFormatting xmlns:xm="http://schemas.microsoft.com/office/excel/2006/main">
          <x14:cfRule type="dataBar" id="{854ec2bd-9abe-4933-a89e-d7fe2036d5b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0dc62fb-1b7c-41f6-8c70-c8f4d06031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F363:F364</xm:sqref>
        </x14:conditionalFormatting>
        <x14:conditionalFormatting xmlns:xm="http://schemas.microsoft.com/office/excel/2006/main">
          <x14:cfRule type="dataBar" id="{2df6dea7-b2bc-4b42-a22d-0f2a8d8a725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0777fca-ae24-4d9e-b59d-214beda1e07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F365:F366</xm:sqref>
        </x14:conditionalFormatting>
        <x14:conditionalFormatting xmlns:xm="http://schemas.microsoft.com/office/excel/2006/main">
          <x14:cfRule type="dataBar" id="{4249e4d6-632e-4af4-89d9-44e2eb9d463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1838144-64e2-4bd8-914f-418538ad31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F367:F368</xm:sqref>
        </x14:conditionalFormatting>
        <x14:conditionalFormatting xmlns:xm="http://schemas.microsoft.com/office/excel/2006/main">
          <x14:cfRule type="dataBar" id="{7c82b6fc-576a-449d-b13b-b30340670b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d86febc-0e3f-47d6-946a-1baa109f846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F369:F370</xm:sqref>
        </x14:conditionalFormatting>
        <x14:conditionalFormatting xmlns:xm="http://schemas.microsoft.com/office/excel/2006/main">
          <x14:cfRule type="dataBar" id="{81ba2b7b-5d13-4ba4-8bf6-3102f875ddd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4869e9e-1ebd-41dd-824a-574cb42c4c1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F371:F372</xm:sqref>
        </x14:conditionalFormatting>
        <x14:conditionalFormatting xmlns:xm="http://schemas.microsoft.com/office/excel/2006/main">
          <x14:cfRule type="dataBar" id="{4d2f05eb-2d71-4e58-986b-bdeac64661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G7:G21</xm:sqref>
        </x14:conditionalFormatting>
        <x14:conditionalFormatting xmlns:xm="http://schemas.microsoft.com/office/excel/2006/main">
          <x14:cfRule type="dataBar" id="{8037e7ac-d59c-4986-b579-62d78ab21b0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G7:G23</xm:sqref>
        </x14:conditionalFormatting>
        <x14:conditionalFormatting xmlns:xm="http://schemas.microsoft.com/office/excel/2006/main">
          <x14:cfRule type="dataBar" id="{deb243a5-d0df-4030-8982-5400e80fec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d5220c0-0e18-4b51-9c5f-f02e6389367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G35:G41</xm:sqref>
        </x14:conditionalFormatting>
        <x14:conditionalFormatting xmlns:xm="http://schemas.microsoft.com/office/excel/2006/main">
          <x14:cfRule type="dataBar" id="{e35532b8-8aca-4a3f-9cbf-1ed039d0bc1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cbc4975-7f38-4903-8a7a-4b201ba15ca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G42:G48</xm:sqref>
        </x14:conditionalFormatting>
        <x14:conditionalFormatting xmlns:xm="http://schemas.microsoft.com/office/excel/2006/main">
          <x14:cfRule type="dataBar" id="{c1f60211-e5e9-4742-9729-3eb4a7e6bbe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7d2b472-ee96-4f99-8c01-60e75640127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G49:G55</xm:sqref>
        </x14:conditionalFormatting>
        <x14:conditionalFormatting xmlns:xm="http://schemas.microsoft.com/office/excel/2006/main">
          <x14:cfRule type="dataBar" id="{b814c529-73ab-4c1d-b482-ddeefb5c384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5415673-4aaa-44e0-b6c2-a5ded716532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G56:G62</xm:sqref>
        </x14:conditionalFormatting>
        <x14:conditionalFormatting xmlns:xm="http://schemas.microsoft.com/office/excel/2006/main">
          <x14:cfRule type="dataBar" id="{211e4c69-0027-448d-93b6-a22e1390154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f92ae93-acf4-4df6-9cbf-da06c392b9c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G63:G69</xm:sqref>
        </x14:conditionalFormatting>
        <x14:conditionalFormatting xmlns:xm="http://schemas.microsoft.com/office/excel/2006/main">
          <x14:cfRule type="dataBar" id="{e14a5253-0b6a-48f7-b671-aa55858d687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e065331-e692-4aa7-bb57-e3daad5a768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G70:G76</xm:sqref>
        </x14:conditionalFormatting>
        <x14:conditionalFormatting xmlns:xm="http://schemas.microsoft.com/office/excel/2006/main">
          <x14:cfRule type="dataBar" id="{68009de3-7aca-4535-8b48-4e24dc199d8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5b549ef-e077-45c2-a1f7-cb4f403bb8a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G77:G83</xm:sqref>
        </x14:conditionalFormatting>
        <x14:conditionalFormatting xmlns:xm="http://schemas.microsoft.com/office/excel/2006/main">
          <x14:cfRule type="dataBar" id="{4330c3c6-11d5-43a1-ab19-6fc9d3de01f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841bfe4-e77f-478e-97b6-98f1139989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G84:G90</xm:sqref>
        </x14:conditionalFormatting>
        <x14:conditionalFormatting xmlns:xm="http://schemas.microsoft.com/office/excel/2006/main">
          <x14:cfRule type="dataBar" id="{1902e5e1-0270-4419-bad1-5ddce3fa26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64a3eb3-1c1b-4c2f-979d-c2bfa2660c8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G91:G97</xm:sqref>
        </x14:conditionalFormatting>
        <x14:conditionalFormatting xmlns:xm="http://schemas.microsoft.com/office/excel/2006/main">
          <x14:cfRule type="dataBar" id="{17cd7abd-5d39-4278-9bce-26b68ab3735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74f0a96-e70c-49e7-a44f-1f43982f750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G98:G104</xm:sqref>
        </x14:conditionalFormatting>
        <x14:conditionalFormatting xmlns:xm="http://schemas.microsoft.com/office/excel/2006/main">
          <x14:cfRule type="dataBar" id="{4c413fba-5a20-44b0-8d82-6b370800ec5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1625971-e0d6-4b42-8790-afb7480e30e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G105:G111</xm:sqref>
        </x14:conditionalFormatting>
        <x14:conditionalFormatting xmlns:xm="http://schemas.microsoft.com/office/excel/2006/main">
          <x14:cfRule type="dataBar" id="{7c29d821-5335-4928-a0ff-1c356d4a125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262ab52-8ba8-4c07-80af-19548d9400f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G112:G118</xm:sqref>
        </x14:conditionalFormatting>
        <x14:conditionalFormatting xmlns:xm="http://schemas.microsoft.com/office/excel/2006/main">
          <x14:cfRule type="dataBar" id="{58fe18ce-b223-45b6-a3ab-6c16e9e8ebc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253c453-557e-4fd5-8f3c-159e8889ed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G119:G125</xm:sqref>
        </x14:conditionalFormatting>
        <x14:conditionalFormatting xmlns:xm="http://schemas.microsoft.com/office/excel/2006/main">
          <x14:cfRule type="dataBar" id="{d90c113a-b6df-4c01-b4a1-33e1e4a78bf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08c364a-959d-4e1a-8e27-85b86fb113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G126:G132</xm:sqref>
        </x14:conditionalFormatting>
        <x14:conditionalFormatting xmlns:xm="http://schemas.microsoft.com/office/excel/2006/main">
          <x14:cfRule type="dataBar" id="{3df66a53-3701-4e54-8478-faa7867b6a2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555f0eb-8c17-444e-a73e-58f86e17202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G133:G139</xm:sqref>
        </x14:conditionalFormatting>
        <x14:conditionalFormatting xmlns:xm="http://schemas.microsoft.com/office/excel/2006/main">
          <x14:cfRule type="dataBar" id="{60b5b573-58cd-4e6f-8248-4f453c4e3f3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621a25c-32c0-4cd4-8b00-77ca36b7dd8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G140:G146</xm:sqref>
        </x14:conditionalFormatting>
        <x14:conditionalFormatting xmlns:xm="http://schemas.microsoft.com/office/excel/2006/main">
          <x14:cfRule type="dataBar" id="{de68f4df-69b8-4d10-9b73-83c18a63667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b8a2cba-45d2-4464-90ed-b1a74393a8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G147:G153</xm:sqref>
        </x14:conditionalFormatting>
        <x14:conditionalFormatting xmlns:xm="http://schemas.microsoft.com/office/excel/2006/main">
          <x14:cfRule type="dataBar" id="{1982cb6d-6d3c-40c3-b4c1-1ba793aea60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a14ce94-ac0b-4054-8c38-17363288fbb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G154:G160</xm:sqref>
        </x14:conditionalFormatting>
        <x14:conditionalFormatting xmlns:xm="http://schemas.microsoft.com/office/excel/2006/main">
          <x14:cfRule type="dataBar" id="{e2cd6859-1731-4538-9462-fbe1b0841b1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c682501-fdcd-483d-b3fc-9be7e61a004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G161:G167</xm:sqref>
        </x14:conditionalFormatting>
        <x14:conditionalFormatting xmlns:xm="http://schemas.microsoft.com/office/excel/2006/main">
          <x14:cfRule type="dataBar" id="{64ff3cfc-0caf-413c-a18b-9b268a65d11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1449532-c694-4f8a-bd6d-8ba730bd0d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G168:G174</xm:sqref>
        </x14:conditionalFormatting>
        <x14:conditionalFormatting xmlns:xm="http://schemas.microsoft.com/office/excel/2006/main">
          <x14:cfRule type="dataBar" id="{ed47a016-2ae4-4ef4-8301-2bc443ece0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d226583-682f-451f-8fc6-120887cdfdf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G175:G181</xm:sqref>
        </x14:conditionalFormatting>
        <x14:conditionalFormatting xmlns:xm="http://schemas.microsoft.com/office/excel/2006/main">
          <x14:cfRule type="dataBar" id="{b5706eb6-7164-497e-8b31-9ad012af622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0043da8-9269-4d0b-95d9-a88311bb495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G182:G188</xm:sqref>
        </x14:conditionalFormatting>
        <x14:conditionalFormatting xmlns:xm="http://schemas.microsoft.com/office/excel/2006/main">
          <x14:cfRule type="dataBar" id="{3470e1f6-3e30-42cc-87bf-951ce6b3e98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e7f2fe8-8704-450e-bbe7-7424e203c6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G189:G195</xm:sqref>
        </x14:conditionalFormatting>
        <x14:conditionalFormatting xmlns:xm="http://schemas.microsoft.com/office/excel/2006/main">
          <x14:cfRule type="dataBar" id="{0152889e-c1be-4328-b5f4-090aec5bd2d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2f905be-d448-4433-9c6f-e224d73a49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G196:G202</xm:sqref>
        </x14:conditionalFormatting>
        <x14:conditionalFormatting xmlns:xm="http://schemas.microsoft.com/office/excel/2006/main">
          <x14:cfRule type="dataBar" id="{bb4fc122-ee3e-4467-b650-465f6d1f14b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8449a10-ea2b-4b76-8e27-b7e2914a49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G203:G209</xm:sqref>
        </x14:conditionalFormatting>
        <x14:conditionalFormatting xmlns:xm="http://schemas.microsoft.com/office/excel/2006/main">
          <x14:cfRule type="dataBar" id="{0ee34511-803d-4d67-ac29-1288942f44a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2c0a4c3-0cc6-4cde-a6e4-149b750327b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G210:G216</xm:sqref>
        </x14:conditionalFormatting>
        <x14:conditionalFormatting xmlns:xm="http://schemas.microsoft.com/office/excel/2006/main">
          <x14:cfRule type="dataBar" id="{f34351d0-b99c-43d8-aacd-92e9b15437d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21ffc09-c8eb-425f-8cab-8494dbfddfe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G217:G223</xm:sqref>
        </x14:conditionalFormatting>
        <x14:conditionalFormatting xmlns:xm="http://schemas.microsoft.com/office/excel/2006/main">
          <x14:cfRule type="dataBar" id="{b905d937-d4e3-48bc-b34a-665942b000f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85f4dae-0281-4f3f-a46f-d75b6fb1165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G224:G230</xm:sqref>
        </x14:conditionalFormatting>
        <x14:conditionalFormatting xmlns:xm="http://schemas.microsoft.com/office/excel/2006/main">
          <x14:cfRule type="dataBar" id="{5ce39640-cd3d-40c7-822f-dbe79c23744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30c09b9-7ed8-4987-b7cf-2e5759a5763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G231:G237</xm:sqref>
        </x14:conditionalFormatting>
        <x14:conditionalFormatting xmlns:xm="http://schemas.microsoft.com/office/excel/2006/main">
          <x14:cfRule type="dataBar" id="{5315f4e6-d639-458e-b61b-641da65f94a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fc03f89-3abd-4d9e-a467-37171859c11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G238:G244</xm:sqref>
        </x14:conditionalFormatting>
        <x14:conditionalFormatting xmlns:xm="http://schemas.microsoft.com/office/excel/2006/main">
          <x14:cfRule type="dataBar" id="{19247c0e-6d17-452f-a5a2-e3f7eaee4d7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5f02a78-a425-4540-b0c3-be0b01ab5ef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G245:G251</xm:sqref>
        </x14:conditionalFormatting>
        <x14:conditionalFormatting xmlns:xm="http://schemas.microsoft.com/office/excel/2006/main">
          <x14:cfRule type="dataBar" id="{9c5d0759-fe90-40b2-95dd-b5eae2855a9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815c8ef-bf38-4a77-96a3-cf624d14f86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G252:G258</xm:sqref>
        </x14:conditionalFormatting>
        <x14:conditionalFormatting xmlns:xm="http://schemas.microsoft.com/office/excel/2006/main">
          <x14:cfRule type="dataBar" id="{4ac2b8f6-85b3-4c9a-91ab-79447f631b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7c56b95-c9bf-4c83-9d9c-92c286b9781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G259:G265</xm:sqref>
        </x14:conditionalFormatting>
        <x14:conditionalFormatting xmlns:xm="http://schemas.microsoft.com/office/excel/2006/main">
          <x14:cfRule type="dataBar" id="{cf90626e-e88e-44c7-b8b9-0cd782c9ff9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8bb59e2-941e-4515-ab9c-7be2dab6f2c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G266:G272</xm:sqref>
        </x14:conditionalFormatting>
        <x14:conditionalFormatting xmlns:xm="http://schemas.microsoft.com/office/excel/2006/main">
          <x14:cfRule type="dataBar" id="{ae29f804-43fe-437c-8a68-2fd3036324c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0013eed-7347-499d-a817-5714157e5ca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G273:G279</xm:sqref>
        </x14:conditionalFormatting>
        <x14:conditionalFormatting xmlns:xm="http://schemas.microsoft.com/office/excel/2006/main">
          <x14:cfRule type="dataBar" id="{43191967-cb90-423c-9336-63c405f945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cda2977-2639-44f3-b649-d77d4704563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G280:G286</xm:sqref>
        </x14:conditionalFormatting>
        <x14:conditionalFormatting xmlns:xm="http://schemas.microsoft.com/office/excel/2006/main">
          <x14:cfRule type="dataBar" id="{be622349-8003-4bb7-97f7-2eafe4af815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a43c52b-b1c9-412f-a5cc-42290ac640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G287:G293</xm:sqref>
        </x14:conditionalFormatting>
        <x14:conditionalFormatting xmlns:xm="http://schemas.microsoft.com/office/excel/2006/main">
          <x14:cfRule type="dataBar" id="{1f1507c7-6bff-4512-b6fe-11adf23409f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7ea3fde-de93-4263-9559-d76ec5a91ca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G294:G300</xm:sqref>
        </x14:conditionalFormatting>
        <x14:conditionalFormatting xmlns:xm="http://schemas.microsoft.com/office/excel/2006/main">
          <x14:cfRule type="dataBar" id="{3a085122-4f87-4f54-ba77-8978d2d1651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0ed70f8-9cc1-44b1-9015-037c99dd044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G301:G306</xm:sqref>
        </x14:conditionalFormatting>
        <x14:conditionalFormatting xmlns:xm="http://schemas.microsoft.com/office/excel/2006/main">
          <x14:cfRule type="dataBar" id="{809a6c1d-69b3-4764-998d-b7ca4c983d3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37c8664-fa61-4a1d-9711-35fbaa94e3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G307:G308</xm:sqref>
        </x14:conditionalFormatting>
        <x14:conditionalFormatting xmlns:xm="http://schemas.microsoft.com/office/excel/2006/main">
          <x14:cfRule type="dataBar" id="{d521853b-8192-4900-a248-6933d939483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97f264b-6ec7-435b-b000-ef1bd780f67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G309:G310</xm:sqref>
        </x14:conditionalFormatting>
        <x14:conditionalFormatting xmlns:xm="http://schemas.microsoft.com/office/excel/2006/main">
          <x14:cfRule type="dataBar" id="{f5873bf9-e878-4f06-9dce-265033edc14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66a6fe1-a3cd-49ed-9434-a6dc894fa49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G311:G312</xm:sqref>
        </x14:conditionalFormatting>
        <x14:conditionalFormatting xmlns:xm="http://schemas.microsoft.com/office/excel/2006/main">
          <x14:cfRule type="dataBar" id="{15327588-2b46-4def-be4b-3130b804b18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550894a-7f08-4c28-9cce-9fbd9c3d1c8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G313:G314</xm:sqref>
        </x14:conditionalFormatting>
        <x14:conditionalFormatting xmlns:xm="http://schemas.microsoft.com/office/excel/2006/main">
          <x14:cfRule type="dataBar" id="{62c8188e-0b6c-468d-99ec-4093237a93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c86c906-cfb4-4b8c-a94b-726b0dc0943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G315:G316</xm:sqref>
        </x14:conditionalFormatting>
        <x14:conditionalFormatting xmlns:xm="http://schemas.microsoft.com/office/excel/2006/main">
          <x14:cfRule type="dataBar" id="{3b3df723-a6d3-4311-bd4f-c491afe09a2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afdde70-2f0e-4e36-b448-267a4d7f77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G317:G318</xm:sqref>
        </x14:conditionalFormatting>
        <x14:conditionalFormatting xmlns:xm="http://schemas.microsoft.com/office/excel/2006/main">
          <x14:cfRule type="dataBar" id="{88542052-0947-42f5-a2e1-6c63c6d4685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cc4a2a0-353a-433f-970d-756d2b41be3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G319:G320</xm:sqref>
        </x14:conditionalFormatting>
        <x14:conditionalFormatting xmlns:xm="http://schemas.microsoft.com/office/excel/2006/main">
          <x14:cfRule type="dataBar" id="{c4c3b8a8-82e9-411d-8db9-f2b322fe7eb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6ab94fd-2228-48aa-a83f-530c5e2da87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G321:G322</xm:sqref>
        </x14:conditionalFormatting>
        <x14:conditionalFormatting xmlns:xm="http://schemas.microsoft.com/office/excel/2006/main">
          <x14:cfRule type="dataBar" id="{0a9639f4-57bc-4c13-9443-f0c0d7aab7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61f9f74-2649-491d-9f50-269b9b5c26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G323:G324</xm:sqref>
        </x14:conditionalFormatting>
        <x14:conditionalFormatting xmlns:xm="http://schemas.microsoft.com/office/excel/2006/main">
          <x14:cfRule type="dataBar" id="{d8b9de07-a7f1-48c5-a827-dad92f40053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f9dc5c0-a4ea-4687-a79a-0434b34478a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G325:G326</xm:sqref>
        </x14:conditionalFormatting>
        <x14:conditionalFormatting xmlns:xm="http://schemas.microsoft.com/office/excel/2006/main">
          <x14:cfRule type="dataBar" id="{f9da1de7-578e-43ff-935e-62bc472ec8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46f1ddd-94f5-4191-bc0a-c92806c52b3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G327:G328</xm:sqref>
        </x14:conditionalFormatting>
        <x14:conditionalFormatting xmlns:xm="http://schemas.microsoft.com/office/excel/2006/main">
          <x14:cfRule type="dataBar" id="{677d66d9-5fcb-4169-8524-7ac1aa306a9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e417213-d9b2-4ba1-b3a6-70d35d7a421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G329:G330</xm:sqref>
        </x14:conditionalFormatting>
        <x14:conditionalFormatting xmlns:xm="http://schemas.microsoft.com/office/excel/2006/main">
          <x14:cfRule type="dataBar" id="{54dcf4fa-bc7c-4f21-86c6-d38ead8d06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472bb9e-fada-4920-bd70-a5f56db7232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G331:G332</xm:sqref>
        </x14:conditionalFormatting>
        <x14:conditionalFormatting xmlns:xm="http://schemas.microsoft.com/office/excel/2006/main">
          <x14:cfRule type="dataBar" id="{573b7924-de81-4e21-bbaa-973c29bf969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1d9924b-db5f-4350-8360-fc9d908ff14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G333:G334</xm:sqref>
        </x14:conditionalFormatting>
        <x14:conditionalFormatting xmlns:xm="http://schemas.microsoft.com/office/excel/2006/main">
          <x14:cfRule type="dataBar" id="{d1e17710-605c-4fee-991a-c02c078a1bc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2649277-c384-4793-b0dd-4a9328b788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G335:G336</xm:sqref>
        </x14:conditionalFormatting>
        <x14:conditionalFormatting xmlns:xm="http://schemas.microsoft.com/office/excel/2006/main">
          <x14:cfRule type="dataBar" id="{fe929b55-a9fc-413d-a658-ca1541b2819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273a855-596e-4255-9229-3b5c1957284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G337:G338</xm:sqref>
        </x14:conditionalFormatting>
        <x14:conditionalFormatting xmlns:xm="http://schemas.microsoft.com/office/excel/2006/main">
          <x14:cfRule type="dataBar" id="{11a21e73-6103-4719-8691-679355fe026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888f076-c533-4df6-bbf8-7e9e2d17890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G339:G340</xm:sqref>
        </x14:conditionalFormatting>
        <x14:conditionalFormatting xmlns:xm="http://schemas.microsoft.com/office/excel/2006/main">
          <x14:cfRule type="dataBar" id="{1850bb07-e85c-4ed0-8298-2c17168bbc8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3351e59-a874-44ff-bab9-fc9464410d7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G341:G342</xm:sqref>
        </x14:conditionalFormatting>
        <x14:conditionalFormatting xmlns:xm="http://schemas.microsoft.com/office/excel/2006/main">
          <x14:cfRule type="dataBar" id="{96368c39-64d4-4031-9db9-7e0d7e5424a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bd40802-d368-468a-97af-a0aa728d667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G343:G344</xm:sqref>
        </x14:conditionalFormatting>
        <x14:conditionalFormatting xmlns:xm="http://schemas.microsoft.com/office/excel/2006/main">
          <x14:cfRule type="dataBar" id="{13fe7964-b4b7-4ef1-9d6e-45aaa93025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1f91455-00f8-4508-b573-0528ee5050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G345:G346</xm:sqref>
        </x14:conditionalFormatting>
        <x14:conditionalFormatting xmlns:xm="http://schemas.microsoft.com/office/excel/2006/main">
          <x14:cfRule type="dataBar" id="{3ca163f6-f9bf-4175-9d16-de9f8d3b57d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d5bbca6-72c0-4856-a651-3a5ede86c65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G347:G348</xm:sqref>
        </x14:conditionalFormatting>
        <x14:conditionalFormatting xmlns:xm="http://schemas.microsoft.com/office/excel/2006/main">
          <x14:cfRule type="dataBar" id="{9aef09ff-f76c-4326-bfae-7c1ffe66be5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d12e662-8a6f-4f9b-9aed-9c79020a7a1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G349:G350</xm:sqref>
        </x14:conditionalFormatting>
        <x14:conditionalFormatting xmlns:xm="http://schemas.microsoft.com/office/excel/2006/main">
          <x14:cfRule type="dataBar" id="{7dc4b1f7-7a67-4b8e-97eb-8e06348a1ca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2aa6cfd-be89-4ed3-90b0-28384e7b914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G351:G352</xm:sqref>
        </x14:conditionalFormatting>
        <x14:conditionalFormatting xmlns:xm="http://schemas.microsoft.com/office/excel/2006/main">
          <x14:cfRule type="dataBar" id="{8de5c217-e9d9-4f35-a7cd-6e3398170d1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9212515-17b8-41ba-b4f2-9b2faa22c68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G353:G354</xm:sqref>
        </x14:conditionalFormatting>
        <x14:conditionalFormatting xmlns:xm="http://schemas.microsoft.com/office/excel/2006/main">
          <x14:cfRule type="dataBar" id="{25ff774f-c026-40d9-b7ac-f60c825022f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a7c7524-4638-4872-b98d-6d4eaf321bd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G355:G356</xm:sqref>
        </x14:conditionalFormatting>
        <x14:conditionalFormatting xmlns:xm="http://schemas.microsoft.com/office/excel/2006/main">
          <x14:cfRule type="dataBar" id="{c6689424-6c70-4729-843f-501a35b6a23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0be348f-55d9-4728-a5c1-38a81a11fde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G357:G358</xm:sqref>
        </x14:conditionalFormatting>
        <x14:conditionalFormatting xmlns:xm="http://schemas.microsoft.com/office/excel/2006/main">
          <x14:cfRule type="dataBar" id="{c371dec2-786c-43f7-8698-a6695061da5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5aaac4c-24db-4201-b23f-04c326e5c86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G359:G360</xm:sqref>
        </x14:conditionalFormatting>
        <x14:conditionalFormatting xmlns:xm="http://schemas.microsoft.com/office/excel/2006/main">
          <x14:cfRule type="dataBar" id="{7bfe25f0-d505-4b85-98ee-97f0313c93e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76ecc8c-b97e-4c16-a660-b696ba26ab7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G361:G362</xm:sqref>
        </x14:conditionalFormatting>
        <x14:conditionalFormatting xmlns:xm="http://schemas.microsoft.com/office/excel/2006/main">
          <x14:cfRule type="dataBar" id="{60352945-06ba-4c23-84d2-26669516eb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984323a-7609-468c-9ed4-ff681afe452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G363:G364</xm:sqref>
        </x14:conditionalFormatting>
        <x14:conditionalFormatting xmlns:xm="http://schemas.microsoft.com/office/excel/2006/main">
          <x14:cfRule type="dataBar" id="{8ada1f82-b5c2-4d31-b8b0-e138a7532bb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cd4f865-e46d-49c6-81d6-ef9341fbb3f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G365:G366</xm:sqref>
        </x14:conditionalFormatting>
        <x14:conditionalFormatting xmlns:xm="http://schemas.microsoft.com/office/excel/2006/main">
          <x14:cfRule type="dataBar" id="{6bb54bec-5acc-4187-8e9e-8a3220b3b5c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c65cec3-ea0e-4946-a7d6-1f094b44580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G367:G368</xm:sqref>
        </x14:conditionalFormatting>
        <x14:conditionalFormatting xmlns:xm="http://schemas.microsoft.com/office/excel/2006/main">
          <x14:cfRule type="dataBar" id="{8a91d14b-2c65-48f1-9dfa-b0a677282fe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cfcab5e-3d31-416d-9a84-ba00dadefbc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G369:G370</xm:sqref>
        </x14:conditionalFormatting>
        <x14:conditionalFormatting xmlns:xm="http://schemas.microsoft.com/office/excel/2006/main">
          <x14:cfRule type="dataBar" id="{26cc7751-168a-4ff4-8e6a-a7e75d940b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784b661-4fc4-4d65-a9b1-a51c2acc6d3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G371:G372</xm:sqref>
        </x14:conditionalFormatting>
        <x14:conditionalFormatting xmlns:xm="http://schemas.microsoft.com/office/excel/2006/main">
          <x14:cfRule type="dataBar" id="{63e60d3b-6522-415d-be64-2e5880bea5e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H7:H21</xm:sqref>
        </x14:conditionalFormatting>
        <x14:conditionalFormatting xmlns:xm="http://schemas.microsoft.com/office/excel/2006/main">
          <x14:cfRule type="dataBar" id="{75aaf3d9-efab-46e5-bd28-52691a52094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H7:H23</xm:sqref>
        </x14:conditionalFormatting>
        <x14:conditionalFormatting xmlns:xm="http://schemas.microsoft.com/office/excel/2006/main">
          <x14:cfRule type="dataBar" id="{552435c6-3668-4f96-a584-e2fef4a7071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H35:H41</xm:sqref>
        </x14:conditionalFormatting>
        <x14:conditionalFormatting xmlns:xm="http://schemas.microsoft.com/office/excel/2006/main">
          <x14:cfRule type="dataBar" id="{50805e38-9880-4b79-b6d9-39699b7a454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H42:H48</xm:sqref>
        </x14:conditionalFormatting>
        <x14:conditionalFormatting xmlns:xm="http://schemas.microsoft.com/office/excel/2006/main">
          <x14:cfRule type="dataBar" id="{6521ab24-825b-4bdd-b06f-d5bd18eee0c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H49:H55</xm:sqref>
        </x14:conditionalFormatting>
        <x14:conditionalFormatting xmlns:xm="http://schemas.microsoft.com/office/excel/2006/main">
          <x14:cfRule type="dataBar" id="{fcad91f2-aa77-4b7b-9216-5e4216eb749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H56:H62</xm:sqref>
        </x14:conditionalFormatting>
        <x14:conditionalFormatting xmlns:xm="http://schemas.microsoft.com/office/excel/2006/main">
          <x14:cfRule type="dataBar" id="{7f78e5f2-a0af-4216-bee9-4dea39c364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H63:H69</xm:sqref>
        </x14:conditionalFormatting>
        <x14:conditionalFormatting xmlns:xm="http://schemas.microsoft.com/office/excel/2006/main">
          <x14:cfRule type="dataBar" id="{1808afad-8c79-4395-ba8b-f33f77ae2b2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H70:H76</xm:sqref>
        </x14:conditionalFormatting>
        <x14:conditionalFormatting xmlns:xm="http://schemas.microsoft.com/office/excel/2006/main">
          <x14:cfRule type="dataBar" id="{68baf546-a7b0-4204-8e70-215cc71f6ec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H77:H83</xm:sqref>
        </x14:conditionalFormatting>
        <x14:conditionalFormatting xmlns:xm="http://schemas.microsoft.com/office/excel/2006/main">
          <x14:cfRule type="dataBar" id="{f4e910d2-53e2-42aa-8881-4a1d6e58537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H84:H90</xm:sqref>
        </x14:conditionalFormatting>
        <x14:conditionalFormatting xmlns:xm="http://schemas.microsoft.com/office/excel/2006/main">
          <x14:cfRule type="dataBar" id="{8badd853-1a8e-43fb-a278-294c340f00d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H91:H97</xm:sqref>
        </x14:conditionalFormatting>
        <x14:conditionalFormatting xmlns:xm="http://schemas.microsoft.com/office/excel/2006/main">
          <x14:cfRule type="dataBar" id="{6e3b9301-40c8-4348-bd85-aef4639f22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H98:H104</xm:sqref>
        </x14:conditionalFormatting>
        <x14:conditionalFormatting xmlns:xm="http://schemas.microsoft.com/office/excel/2006/main">
          <x14:cfRule type="dataBar" id="{53141102-219e-4df8-847e-7810b9bcced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H105:H111</xm:sqref>
        </x14:conditionalFormatting>
        <x14:conditionalFormatting xmlns:xm="http://schemas.microsoft.com/office/excel/2006/main">
          <x14:cfRule type="dataBar" id="{eff8e2af-5416-4091-937f-871fc242c4e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H112:H118</xm:sqref>
        </x14:conditionalFormatting>
        <x14:conditionalFormatting xmlns:xm="http://schemas.microsoft.com/office/excel/2006/main">
          <x14:cfRule type="dataBar" id="{4c3c9723-549d-4d9c-b937-91fd857873a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H119:H125</xm:sqref>
        </x14:conditionalFormatting>
        <x14:conditionalFormatting xmlns:xm="http://schemas.microsoft.com/office/excel/2006/main">
          <x14:cfRule type="dataBar" id="{df64799b-8554-4f2a-a9e7-a39d518088a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H126:H132</xm:sqref>
        </x14:conditionalFormatting>
        <x14:conditionalFormatting xmlns:xm="http://schemas.microsoft.com/office/excel/2006/main">
          <x14:cfRule type="dataBar" id="{91afa0bf-7588-435a-91e5-f9e9685923a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H133:H139</xm:sqref>
        </x14:conditionalFormatting>
        <x14:conditionalFormatting xmlns:xm="http://schemas.microsoft.com/office/excel/2006/main">
          <x14:cfRule type="dataBar" id="{2aa1fd7b-456c-40f1-9899-97c269e9d7f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H140:H146</xm:sqref>
        </x14:conditionalFormatting>
        <x14:conditionalFormatting xmlns:xm="http://schemas.microsoft.com/office/excel/2006/main">
          <x14:cfRule type="dataBar" id="{0966304e-9575-4869-9201-4bfcea5231a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H147:H153</xm:sqref>
        </x14:conditionalFormatting>
        <x14:conditionalFormatting xmlns:xm="http://schemas.microsoft.com/office/excel/2006/main">
          <x14:cfRule type="dataBar" id="{30b7841e-c674-4b04-aeff-cf7be12978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H154:H160</xm:sqref>
        </x14:conditionalFormatting>
        <x14:conditionalFormatting xmlns:xm="http://schemas.microsoft.com/office/excel/2006/main">
          <x14:cfRule type="dataBar" id="{b5fe1655-3ad8-456f-9b84-2645e5041f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H161:H167</xm:sqref>
        </x14:conditionalFormatting>
        <x14:conditionalFormatting xmlns:xm="http://schemas.microsoft.com/office/excel/2006/main">
          <x14:cfRule type="dataBar" id="{ef8776b1-e661-45eb-b6a5-4d44ff1ab6c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H168:H174</xm:sqref>
        </x14:conditionalFormatting>
        <x14:conditionalFormatting xmlns:xm="http://schemas.microsoft.com/office/excel/2006/main">
          <x14:cfRule type="dataBar" id="{a1cec4d1-144a-49a9-a660-203f9c542d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H175:H181</xm:sqref>
        </x14:conditionalFormatting>
        <x14:conditionalFormatting xmlns:xm="http://schemas.microsoft.com/office/excel/2006/main">
          <x14:cfRule type="dataBar" id="{b9f1307f-d9e6-4cea-91fa-2168b046ebd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H182:H188</xm:sqref>
        </x14:conditionalFormatting>
        <x14:conditionalFormatting xmlns:xm="http://schemas.microsoft.com/office/excel/2006/main">
          <x14:cfRule type="dataBar" id="{59b588d8-3c3e-49ab-8343-c00a8db5dc5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H189:H195</xm:sqref>
        </x14:conditionalFormatting>
        <x14:conditionalFormatting xmlns:xm="http://schemas.microsoft.com/office/excel/2006/main">
          <x14:cfRule type="dataBar" id="{1fe8fe36-d7a6-4b8a-b879-e340ad38ae0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H196:H202</xm:sqref>
        </x14:conditionalFormatting>
        <x14:conditionalFormatting xmlns:xm="http://schemas.microsoft.com/office/excel/2006/main">
          <x14:cfRule type="dataBar" id="{2136b2bb-920d-4edc-adc3-1cc4fb3cfe9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H203:H209</xm:sqref>
        </x14:conditionalFormatting>
        <x14:conditionalFormatting xmlns:xm="http://schemas.microsoft.com/office/excel/2006/main">
          <x14:cfRule type="dataBar" id="{c68df5c2-4347-4ba6-a327-9a6c3a75742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H210:H216</xm:sqref>
        </x14:conditionalFormatting>
        <x14:conditionalFormatting xmlns:xm="http://schemas.microsoft.com/office/excel/2006/main">
          <x14:cfRule type="dataBar" id="{e7b595d5-19f5-4c01-8283-ec6b70f3bfd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H217:H223</xm:sqref>
        </x14:conditionalFormatting>
        <x14:conditionalFormatting xmlns:xm="http://schemas.microsoft.com/office/excel/2006/main">
          <x14:cfRule type="dataBar" id="{74b67d39-f01b-4a62-bbac-0e2325cc8a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H224:H230</xm:sqref>
        </x14:conditionalFormatting>
        <x14:conditionalFormatting xmlns:xm="http://schemas.microsoft.com/office/excel/2006/main">
          <x14:cfRule type="dataBar" id="{ca59c808-54c5-46f5-935e-0cbdba2ab5f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H231:H237</xm:sqref>
        </x14:conditionalFormatting>
        <x14:conditionalFormatting xmlns:xm="http://schemas.microsoft.com/office/excel/2006/main">
          <x14:cfRule type="dataBar" id="{e1944f4b-ac25-4aa7-8fe1-206ab273cf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H238:H244</xm:sqref>
        </x14:conditionalFormatting>
        <x14:conditionalFormatting xmlns:xm="http://schemas.microsoft.com/office/excel/2006/main">
          <x14:cfRule type="dataBar" id="{bd504ed7-7826-4c77-a70c-e997bacb305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H245:H251</xm:sqref>
        </x14:conditionalFormatting>
        <x14:conditionalFormatting xmlns:xm="http://schemas.microsoft.com/office/excel/2006/main">
          <x14:cfRule type="dataBar" id="{cc94f535-e0e0-4ad0-ba40-28ecfb0c788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H252:H258</xm:sqref>
        </x14:conditionalFormatting>
        <x14:conditionalFormatting xmlns:xm="http://schemas.microsoft.com/office/excel/2006/main">
          <x14:cfRule type="dataBar" id="{dfffbdb7-09db-4235-aa2f-e94e1b92274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H259:H265</xm:sqref>
        </x14:conditionalFormatting>
        <x14:conditionalFormatting xmlns:xm="http://schemas.microsoft.com/office/excel/2006/main">
          <x14:cfRule type="dataBar" id="{1dae27db-476e-4ba3-bf16-2e6774f803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H266:H272</xm:sqref>
        </x14:conditionalFormatting>
        <x14:conditionalFormatting xmlns:xm="http://schemas.microsoft.com/office/excel/2006/main">
          <x14:cfRule type="dataBar" id="{280425fa-2b3b-4517-ba9f-a2d017ff88d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H273:H279</xm:sqref>
        </x14:conditionalFormatting>
        <x14:conditionalFormatting xmlns:xm="http://schemas.microsoft.com/office/excel/2006/main">
          <x14:cfRule type="dataBar" id="{02fa46ff-a23c-4158-a5fc-069f1f122a1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H280:H286</xm:sqref>
        </x14:conditionalFormatting>
        <x14:conditionalFormatting xmlns:xm="http://schemas.microsoft.com/office/excel/2006/main">
          <x14:cfRule type="dataBar" id="{9733c1c0-e85f-4bcc-856f-0675b8e443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H287:H293</xm:sqref>
        </x14:conditionalFormatting>
        <x14:conditionalFormatting xmlns:xm="http://schemas.microsoft.com/office/excel/2006/main">
          <x14:cfRule type="dataBar" id="{4ff115f4-342b-41e7-9709-42aa263e8f8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H294:H300</xm:sqref>
        </x14:conditionalFormatting>
        <x14:conditionalFormatting xmlns:xm="http://schemas.microsoft.com/office/excel/2006/main">
          <x14:cfRule type="dataBar" id="{29851d07-e457-4a38-89c2-7fdccb7d784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H301:H306</xm:sqref>
        </x14:conditionalFormatting>
        <x14:conditionalFormatting xmlns:xm="http://schemas.microsoft.com/office/excel/2006/main">
          <x14:cfRule type="dataBar" id="{6ff3e515-e480-47eb-916a-a609802ddcd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H307:H308</xm:sqref>
        </x14:conditionalFormatting>
        <x14:conditionalFormatting xmlns:xm="http://schemas.microsoft.com/office/excel/2006/main">
          <x14:cfRule type="dataBar" id="{884b5251-b3ac-403a-b266-57d3461f718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H309:H310</xm:sqref>
        </x14:conditionalFormatting>
        <x14:conditionalFormatting xmlns:xm="http://schemas.microsoft.com/office/excel/2006/main">
          <x14:cfRule type="dataBar" id="{e01df119-0c62-4510-9b3d-290e270569d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H311:H312</xm:sqref>
        </x14:conditionalFormatting>
        <x14:conditionalFormatting xmlns:xm="http://schemas.microsoft.com/office/excel/2006/main">
          <x14:cfRule type="dataBar" id="{6cbde771-f0fd-4b77-97fe-aac5fe4947f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H313:H314</xm:sqref>
        </x14:conditionalFormatting>
        <x14:conditionalFormatting xmlns:xm="http://schemas.microsoft.com/office/excel/2006/main">
          <x14:cfRule type="dataBar" id="{aa8606f9-6b55-4ce1-a8a0-6f9e4a5ae99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H315:H316</xm:sqref>
        </x14:conditionalFormatting>
        <x14:conditionalFormatting xmlns:xm="http://schemas.microsoft.com/office/excel/2006/main">
          <x14:cfRule type="dataBar" id="{fbc8e42b-9f34-4e21-8b21-1bb1af33957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H317:H318</xm:sqref>
        </x14:conditionalFormatting>
        <x14:conditionalFormatting xmlns:xm="http://schemas.microsoft.com/office/excel/2006/main">
          <x14:cfRule type="dataBar" id="{b608e70f-d226-4600-98e8-63384c6f553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H319:H320</xm:sqref>
        </x14:conditionalFormatting>
        <x14:conditionalFormatting xmlns:xm="http://schemas.microsoft.com/office/excel/2006/main">
          <x14:cfRule type="dataBar" id="{6ae96145-2114-4329-9f43-ca6ab8575b6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H321:H322</xm:sqref>
        </x14:conditionalFormatting>
        <x14:conditionalFormatting xmlns:xm="http://schemas.microsoft.com/office/excel/2006/main">
          <x14:cfRule type="dataBar" id="{41848817-e04e-431b-a8f3-679df786916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H323:H324</xm:sqref>
        </x14:conditionalFormatting>
        <x14:conditionalFormatting xmlns:xm="http://schemas.microsoft.com/office/excel/2006/main">
          <x14:cfRule type="dataBar" id="{4ceb6715-a62e-4975-b1a5-6201d3e7ad1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H325:H326</xm:sqref>
        </x14:conditionalFormatting>
        <x14:conditionalFormatting xmlns:xm="http://schemas.microsoft.com/office/excel/2006/main">
          <x14:cfRule type="dataBar" id="{8d8e8a2a-c34b-429c-b984-3a6eb02b3e4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H327:H328</xm:sqref>
        </x14:conditionalFormatting>
        <x14:conditionalFormatting xmlns:xm="http://schemas.microsoft.com/office/excel/2006/main">
          <x14:cfRule type="dataBar" id="{16d03e06-ec3c-41e4-be07-83c26ea1bf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H329:H330</xm:sqref>
        </x14:conditionalFormatting>
        <x14:conditionalFormatting xmlns:xm="http://schemas.microsoft.com/office/excel/2006/main">
          <x14:cfRule type="dataBar" id="{1edc23d2-7370-4cc6-ad1c-e8b579ac0a8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H331:H332</xm:sqref>
        </x14:conditionalFormatting>
        <x14:conditionalFormatting xmlns:xm="http://schemas.microsoft.com/office/excel/2006/main">
          <x14:cfRule type="dataBar" id="{dbb86dba-46cf-4420-bd33-75f96133447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H333:H334</xm:sqref>
        </x14:conditionalFormatting>
        <x14:conditionalFormatting xmlns:xm="http://schemas.microsoft.com/office/excel/2006/main">
          <x14:cfRule type="dataBar" id="{2d7a4bb2-b9b0-4cb3-ad1c-91bd9dabb73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H335:H336</xm:sqref>
        </x14:conditionalFormatting>
        <x14:conditionalFormatting xmlns:xm="http://schemas.microsoft.com/office/excel/2006/main">
          <x14:cfRule type="dataBar" id="{67da85ee-1cb1-4cd8-b121-b706b8a5fb7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H337:H338</xm:sqref>
        </x14:conditionalFormatting>
        <x14:conditionalFormatting xmlns:xm="http://schemas.microsoft.com/office/excel/2006/main">
          <x14:cfRule type="dataBar" id="{56f5c388-aef5-4583-88d6-b23d10a54ea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H339:H340</xm:sqref>
        </x14:conditionalFormatting>
        <x14:conditionalFormatting xmlns:xm="http://schemas.microsoft.com/office/excel/2006/main">
          <x14:cfRule type="dataBar" id="{fe034ada-9ac1-49d5-a1ba-0beb300af8f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H341:H342</xm:sqref>
        </x14:conditionalFormatting>
        <x14:conditionalFormatting xmlns:xm="http://schemas.microsoft.com/office/excel/2006/main">
          <x14:cfRule type="dataBar" id="{1ed8ecbd-b955-4997-a3de-0646fdee6e5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H343:H344</xm:sqref>
        </x14:conditionalFormatting>
        <x14:conditionalFormatting xmlns:xm="http://schemas.microsoft.com/office/excel/2006/main">
          <x14:cfRule type="dataBar" id="{54e35a06-6968-41fb-9653-7a92eed4573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H345:H346</xm:sqref>
        </x14:conditionalFormatting>
        <x14:conditionalFormatting xmlns:xm="http://schemas.microsoft.com/office/excel/2006/main">
          <x14:cfRule type="dataBar" id="{a9405b58-1a9b-402f-ba30-a1c47fabd66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H347:H348</xm:sqref>
        </x14:conditionalFormatting>
        <x14:conditionalFormatting xmlns:xm="http://schemas.microsoft.com/office/excel/2006/main">
          <x14:cfRule type="dataBar" id="{71ab8757-05a5-4387-9128-a8578c0f89c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H349:H350</xm:sqref>
        </x14:conditionalFormatting>
        <x14:conditionalFormatting xmlns:xm="http://schemas.microsoft.com/office/excel/2006/main">
          <x14:cfRule type="dataBar" id="{aabacdad-bdd1-4dee-b883-e47373b8f15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H351:H352</xm:sqref>
        </x14:conditionalFormatting>
        <x14:conditionalFormatting xmlns:xm="http://schemas.microsoft.com/office/excel/2006/main">
          <x14:cfRule type="dataBar" id="{272650a6-5665-4430-bfee-c24eee485b1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H353:H354</xm:sqref>
        </x14:conditionalFormatting>
        <x14:conditionalFormatting xmlns:xm="http://schemas.microsoft.com/office/excel/2006/main">
          <x14:cfRule type="dataBar" id="{126643cb-956d-4a0f-8144-ca2e881879f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H355:H356</xm:sqref>
        </x14:conditionalFormatting>
        <x14:conditionalFormatting xmlns:xm="http://schemas.microsoft.com/office/excel/2006/main">
          <x14:cfRule type="dataBar" id="{5de727e9-bf9d-4fa4-bc93-d123e0cb72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H357:H358</xm:sqref>
        </x14:conditionalFormatting>
        <x14:conditionalFormatting xmlns:xm="http://schemas.microsoft.com/office/excel/2006/main">
          <x14:cfRule type="dataBar" id="{3eb45ce5-66fa-47d6-b102-aa21b64545c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H359:H360</xm:sqref>
        </x14:conditionalFormatting>
        <x14:conditionalFormatting xmlns:xm="http://schemas.microsoft.com/office/excel/2006/main">
          <x14:cfRule type="dataBar" id="{7f805deb-56ba-4c1b-a85b-f3e198c670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H361:H362</xm:sqref>
        </x14:conditionalFormatting>
        <x14:conditionalFormatting xmlns:xm="http://schemas.microsoft.com/office/excel/2006/main">
          <x14:cfRule type="dataBar" id="{c33b42d3-ab79-485d-8479-c0cf41f070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H363:H364</xm:sqref>
        </x14:conditionalFormatting>
        <x14:conditionalFormatting xmlns:xm="http://schemas.microsoft.com/office/excel/2006/main">
          <x14:cfRule type="dataBar" id="{0cbb5b41-b707-4f6e-9746-19d28276464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H365:H366</xm:sqref>
        </x14:conditionalFormatting>
        <x14:conditionalFormatting xmlns:xm="http://schemas.microsoft.com/office/excel/2006/main">
          <x14:cfRule type="dataBar" id="{7d43b94c-9e0a-44c3-a124-572fc12a24f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H367:H368</xm:sqref>
        </x14:conditionalFormatting>
        <x14:conditionalFormatting xmlns:xm="http://schemas.microsoft.com/office/excel/2006/main">
          <x14:cfRule type="dataBar" id="{7cc04822-3afe-4028-a0b2-dde5c932f7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H369:H370</xm:sqref>
        </x14:conditionalFormatting>
        <x14:conditionalFormatting xmlns:xm="http://schemas.microsoft.com/office/excel/2006/main">
          <x14:cfRule type="dataBar" id="{1f525cf5-ab47-4dd5-9b8f-cb9264b433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H371:H372</xm:sqref>
        </x14:conditionalFormatting>
        <x14:conditionalFormatting xmlns:xm="http://schemas.microsoft.com/office/excel/2006/main">
          <x14:cfRule type="dataBar" id="{7e255b15-9a9a-45b3-bc87-41ddd437a53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E24:E34 E7:E22</xm:sqref>
        </x14:conditionalFormatting>
        <x14:conditionalFormatting xmlns:xm="http://schemas.microsoft.com/office/excel/2006/main">
          <x14:cfRule type="dataBar" id="{2d15317c-a6d8-4003-b3c9-87c8c345935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E24:F34 E7:F22</xm:sqref>
        </x14:conditionalFormatting>
        <x14:conditionalFormatting xmlns:xm="http://schemas.microsoft.com/office/excel/2006/main">
          <x14:cfRule type="dataBar" id="{f6328da4-6fe9-4d17-9b1f-c7f796cb15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F24:F34 F7:F22</xm:sqref>
        </x14:conditionalFormatting>
        <x14:conditionalFormatting xmlns:xm="http://schemas.microsoft.com/office/excel/2006/main">
          <x14:cfRule type="dataBar" id="{9e797f80-e048-48eb-920b-6d9aa8c9c07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G24 G7:G21</xm:sqref>
        </x14:conditionalFormatting>
        <x14:conditionalFormatting xmlns:xm="http://schemas.microsoft.com/office/excel/2006/main">
          <x14:cfRule type="dataBar" id="{2559000c-7532-4065-a060-b24e363ccea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24bc1eb-97da-47e4-ad12-f04b9081389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G24:G34 G7:G22</xm:sqref>
        </x14:conditionalFormatting>
        <x14:conditionalFormatting xmlns:xm="http://schemas.microsoft.com/office/excel/2006/main">
          <x14:cfRule type="dataBar" id="{92181e2f-9b81-4729-a1fa-dff75fea4ed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H24 H7:H21</xm:sqref>
        </x14:conditionalFormatting>
        <x14:conditionalFormatting xmlns:xm="http://schemas.microsoft.com/office/excel/2006/main">
          <x14:cfRule type="dataBar" id="{ca946869-5284-4ff8-a351-7c288f8826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H24:H34 H7:H22</xm:sqref>
        </x14:conditionalFormatting>
        <x14:conditionalFormatting xmlns:xm="http://schemas.microsoft.com/office/excel/2006/main">
          <x14:cfRule type="dataBar" id="{fb8b76b2-a9c0-4d26-b4a8-8064fdbf93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E35:F41</xm:sqref>
        </x14:conditionalFormatting>
        <x14:conditionalFormatting xmlns:xm="http://schemas.microsoft.com/office/excel/2006/main">
          <x14:cfRule type="dataBar" id="{660acb1a-6583-4c34-a987-806897b73e7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E42:F48</xm:sqref>
        </x14:conditionalFormatting>
        <x14:conditionalFormatting xmlns:xm="http://schemas.microsoft.com/office/excel/2006/main">
          <x14:cfRule type="dataBar" id="{7755a763-0079-42eb-8b9d-05a234d5c0f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E49:F55</xm:sqref>
        </x14:conditionalFormatting>
        <x14:conditionalFormatting xmlns:xm="http://schemas.microsoft.com/office/excel/2006/main">
          <x14:cfRule type="dataBar" id="{c1d67ffb-e3ed-4247-8ac7-32355beeed0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E56:F62</xm:sqref>
        </x14:conditionalFormatting>
        <x14:conditionalFormatting xmlns:xm="http://schemas.microsoft.com/office/excel/2006/main">
          <x14:cfRule type="dataBar" id="{d4664ae7-28c1-46d7-8cde-c44bd67360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E63:F69</xm:sqref>
        </x14:conditionalFormatting>
        <x14:conditionalFormatting xmlns:xm="http://schemas.microsoft.com/office/excel/2006/main">
          <x14:cfRule type="dataBar" id="{d96276b6-9c85-40b4-b034-72c3ac33f7f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E70:F76</xm:sqref>
        </x14:conditionalFormatting>
        <x14:conditionalFormatting xmlns:xm="http://schemas.microsoft.com/office/excel/2006/main">
          <x14:cfRule type="dataBar" id="{510676c1-cf2c-4962-8c7f-30cc816fdb2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E77:F83</xm:sqref>
        </x14:conditionalFormatting>
        <x14:conditionalFormatting xmlns:xm="http://schemas.microsoft.com/office/excel/2006/main">
          <x14:cfRule type="dataBar" id="{e7f8d675-14c5-44b3-aa2b-843a383e3f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E84:F90</xm:sqref>
        </x14:conditionalFormatting>
        <x14:conditionalFormatting xmlns:xm="http://schemas.microsoft.com/office/excel/2006/main">
          <x14:cfRule type="dataBar" id="{d64ec9a0-ebb4-4d32-8279-f16bc48390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E91:F97</xm:sqref>
        </x14:conditionalFormatting>
        <x14:conditionalFormatting xmlns:xm="http://schemas.microsoft.com/office/excel/2006/main">
          <x14:cfRule type="dataBar" id="{2d679374-f9a1-45e1-b719-30f68a570cd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E98:F104</xm:sqref>
        </x14:conditionalFormatting>
        <x14:conditionalFormatting xmlns:xm="http://schemas.microsoft.com/office/excel/2006/main">
          <x14:cfRule type="dataBar" id="{e544c2db-9c38-425b-8b72-5e9ff5347fa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E105:F111</xm:sqref>
        </x14:conditionalFormatting>
        <x14:conditionalFormatting xmlns:xm="http://schemas.microsoft.com/office/excel/2006/main">
          <x14:cfRule type="dataBar" id="{78255cbc-f440-415a-8218-53f7b60a359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E112:F118</xm:sqref>
        </x14:conditionalFormatting>
        <x14:conditionalFormatting xmlns:xm="http://schemas.microsoft.com/office/excel/2006/main">
          <x14:cfRule type="dataBar" id="{4a1199ae-7560-4d0e-8878-7470f61f8f8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E119:F125</xm:sqref>
        </x14:conditionalFormatting>
        <x14:conditionalFormatting xmlns:xm="http://schemas.microsoft.com/office/excel/2006/main">
          <x14:cfRule type="dataBar" id="{e758c230-26e5-4898-8408-526aa79dd6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E126:F132</xm:sqref>
        </x14:conditionalFormatting>
        <x14:conditionalFormatting xmlns:xm="http://schemas.microsoft.com/office/excel/2006/main">
          <x14:cfRule type="dataBar" id="{470044f0-d1cd-400e-9ba8-71417e073d6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E133:F139</xm:sqref>
        </x14:conditionalFormatting>
        <x14:conditionalFormatting xmlns:xm="http://schemas.microsoft.com/office/excel/2006/main">
          <x14:cfRule type="dataBar" id="{eb746ef7-6dd1-4fe2-a65d-ee0e8a66b55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E140:F146</xm:sqref>
        </x14:conditionalFormatting>
        <x14:conditionalFormatting xmlns:xm="http://schemas.microsoft.com/office/excel/2006/main">
          <x14:cfRule type="dataBar" id="{f5b159c7-a9f2-410d-b9b2-918e49fd7ec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E147:F153</xm:sqref>
        </x14:conditionalFormatting>
        <x14:conditionalFormatting xmlns:xm="http://schemas.microsoft.com/office/excel/2006/main">
          <x14:cfRule type="dataBar" id="{16baf41f-9a65-4683-8910-538181c69f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E154:F160</xm:sqref>
        </x14:conditionalFormatting>
        <x14:conditionalFormatting xmlns:xm="http://schemas.microsoft.com/office/excel/2006/main">
          <x14:cfRule type="dataBar" id="{805a36ff-8663-4edd-99d3-1e6861d8b1a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E161:F167</xm:sqref>
        </x14:conditionalFormatting>
        <x14:conditionalFormatting xmlns:xm="http://schemas.microsoft.com/office/excel/2006/main">
          <x14:cfRule type="dataBar" id="{68d1ddff-60e2-431e-b347-524f30de8d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E168:F174</xm:sqref>
        </x14:conditionalFormatting>
        <x14:conditionalFormatting xmlns:xm="http://schemas.microsoft.com/office/excel/2006/main">
          <x14:cfRule type="dataBar" id="{81ce98e6-f473-40f8-8312-9337dfc86a4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E175:F181</xm:sqref>
        </x14:conditionalFormatting>
        <x14:conditionalFormatting xmlns:xm="http://schemas.microsoft.com/office/excel/2006/main">
          <x14:cfRule type="dataBar" id="{9244fc68-b997-4eab-9936-021b21b892d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E182:F188</xm:sqref>
        </x14:conditionalFormatting>
        <x14:conditionalFormatting xmlns:xm="http://schemas.microsoft.com/office/excel/2006/main">
          <x14:cfRule type="dataBar" id="{3fcbe5a2-513e-4924-8ac8-43013f709a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E189:F195</xm:sqref>
        </x14:conditionalFormatting>
        <x14:conditionalFormatting xmlns:xm="http://schemas.microsoft.com/office/excel/2006/main">
          <x14:cfRule type="dataBar" id="{7194742e-3cb7-4d22-b38a-5b6d5edbe3e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E196:F202</xm:sqref>
        </x14:conditionalFormatting>
        <x14:conditionalFormatting xmlns:xm="http://schemas.microsoft.com/office/excel/2006/main">
          <x14:cfRule type="dataBar" id="{d07cab03-18a6-4e99-898b-fc5956b131f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E203:F209</xm:sqref>
        </x14:conditionalFormatting>
        <x14:conditionalFormatting xmlns:xm="http://schemas.microsoft.com/office/excel/2006/main">
          <x14:cfRule type="dataBar" id="{6176927b-5e17-4de7-bed0-e0910b81bfa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E210:F216</xm:sqref>
        </x14:conditionalFormatting>
        <x14:conditionalFormatting xmlns:xm="http://schemas.microsoft.com/office/excel/2006/main">
          <x14:cfRule type="dataBar" id="{6e47c369-8a54-431e-8572-67a1c3ced42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E217:F223</xm:sqref>
        </x14:conditionalFormatting>
        <x14:conditionalFormatting xmlns:xm="http://schemas.microsoft.com/office/excel/2006/main">
          <x14:cfRule type="dataBar" id="{27e36dcb-7bcb-4d17-8e65-c94ee47b40f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E224:F230</xm:sqref>
        </x14:conditionalFormatting>
        <x14:conditionalFormatting xmlns:xm="http://schemas.microsoft.com/office/excel/2006/main">
          <x14:cfRule type="dataBar" id="{59029c9e-d1f4-49e9-a3b0-f45618ca5d2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E231:F237</xm:sqref>
        </x14:conditionalFormatting>
        <x14:conditionalFormatting xmlns:xm="http://schemas.microsoft.com/office/excel/2006/main">
          <x14:cfRule type="dataBar" id="{cc88872c-db91-43d0-88ba-4029becc2c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E238:F244</xm:sqref>
        </x14:conditionalFormatting>
        <x14:conditionalFormatting xmlns:xm="http://schemas.microsoft.com/office/excel/2006/main">
          <x14:cfRule type="dataBar" id="{ab0e7024-9909-4491-b118-81a76305b29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E245:F251</xm:sqref>
        </x14:conditionalFormatting>
        <x14:conditionalFormatting xmlns:xm="http://schemas.microsoft.com/office/excel/2006/main">
          <x14:cfRule type="dataBar" id="{bd026065-37b6-4735-b650-3c86869c64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E252:F258</xm:sqref>
        </x14:conditionalFormatting>
        <x14:conditionalFormatting xmlns:xm="http://schemas.microsoft.com/office/excel/2006/main">
          <x14:cfRule type="dataBar" id="{b6849187-b4d6-48a8-8728-9ad68f79b3b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E259:F265</xm:sqref>
        </x14:conditionalFormatting>
        <x14:conditionalFormatting xmlns:xm="http://schemas.microsoft.com/office/excel/2006/main">
          <x14:cfRule type="dataBar" id="{504b3bb6-38bf-403f-a889-2c003cbc312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E266:F272</xm:sqref>
        </x14:conditionalFormatting>
        <x14:conditionalFormatting xmlns:xm="http://schemas.microsoft.com/office/excel/2006/main">
          <x14:cfRule type="dataBar" id="{dd3e484b-d4c0-4a9f-b4b3-9a44b3aae3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E273:F279</xm:sqref>
        </x14:conditionalFormatting>
        <x14:conditionalFormatting xmlns:xm="http://schemas.microsoft.com/office/excel/2006/main">
          <x14:cfRule type="dataBar" id="{82fa8eb4-3315-4552-92e8-ef0e8d2ab53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E280:F286</xm:sqref>
        </x14:conditionalFormatting>
        <x14:conditionalFormatting xmlns:xm="http://schemas.microsoft.com/office/excel/2006/main">
          <x14:cfRule type="dataBar" id="{cebf05ea-2c01-492e-ad15-be8c89621c6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E287:F293</xm:sqref>
        </x14:conditionalFormatting>
        <x14:conditionalFormatting xmlns:xm="http://schemas.microsoft.com/office/excel/2006/main">
          <x14:cfRule type="dataBar" id="{7d0341ef-cc0c-4182-9b76-3f25555831a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E294:F300</xm:sqref>
        </x14:conditionalFormatting>
        <x14:conditionalFormatting xmlns:xm="http://schemas.microsoft.com/office/excel/2006/main">
          <x14:cfRule type="dataBar" id="{3c0d7802-1e75-455e-871d-fa5106429b8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E301:F306</xm:sqref>
        </x14:conditionalFormatting>
        <x14:conditionalFormatting xmlns:xm="http://schemas.microsoft.com/office/excel/2006/main">
          <x14:cfRule type="dataBar" id="{8f5e5e8c-b91b-4417-9a87-8070a223d6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E307:F308</xm:sqref>
        </x14:conditionalFormatting>
        <x14:conditionalFormatting xmlns:xm="http://schemas.microsoft.com/office/excel/2006/main">
          <x14:cfRule type="dataBar" id="{eb376a58-feb4-475a-a909-d7b2a4bd04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E309:F310</xm:sqref>
        </x14:conditionalFormatting>
        <x14:conditionalFormatting xmlns:xm="http://schemas.microsoft.com/office/excel/2006/main">
          <x14:cfRule type="dataBar" id="{6d3e55dd-e5c4-448a-af9b-6898e64c053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E311:F312</xm:sqref>
        </x14:conditionalFormatting>
        <x14:conditionalFormatting xmlns:xm="http://schemas.microsoft.com/office/excel/2006/main">
          <x14:cfRule type="dataBar" id="{bb2d752e-1cf4-446d-8789-27679cc5bbf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E313:F314</xm:sqref>
        </x14:conditionalFormatting>
        <x14:conditionalFormatting xmlns:xm="http://schemas.microsoft.com/office/excel/2006/main">
          <x14:cfRule type="dataBar" id="{0b089010-5246-4767-a386-6a427ceda4a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E315:F316</xm:sqref>
        </x14:conditionalFormatting>
        <x14:conditionalFormatting xmlns:xm="http://schemas.microsoft.com/office/excel/2006/main">
          <x14:cfRule type="dataBar" id="{5f4f2628-2c13-44e8-b815-c20d3eae4dd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E317:F318</xm:sqref>
        </x14:conditionalFormatting>
        <x14:conditionalFormatting xmlns:xm="http://schemas.microsoft.com/office/excel/2006/main">
          <x14:cfRule type="dataBar" id="{0f008cf9-1d81-4c8a-a370-fa7aa9b8f87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E319:F320</xm:sqref>
        </x14:conditionalFormatting>
        <x14:conditionalFormatting xmlns:xm="http://schemas.microsoft.com/office/excel/2006/main">
          <x14:cfRule type="dataBar" id="{c9e79dba-dc8f-4c89-b53b-50ca265e5b5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E321:F322</xm:sqref>
        </x14:conditionalFormatting>
        <x14:conditionalFormatting xmlns:xm="http://schemas.microsoft.com/office/excel/2006/main">
          <x14:cfRule type="dataBar" id="{fcc84e37-05bf-4fad-ad26-4c8dc9d57ca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E323:F324</xm:sqref>
        </x14:conditionalFormatting>
        <x14:conditionalFormatting xmlns:xm="http://schemas.microsoft.com/office/excel/2006/main">
          <x14:cfRule type="dataBar" id="{4c7ba900-7487-43f9-b9cc-58102087bd3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E325:F326</xm:sqref>
        </x14:conditionalFormatting>
        <x14:conditionalFormatting xmlns:xm="http://schemas.microsoft.com/office/excel/2006/main">
          <x14:cfRule type="dataBar" id="{b63c4e1e-780d-472f-98a2-54e34d9c16c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E327:F328</xm:sqref>
        </x14:conditionalFormatting>
        <x14:conditionalFormatting xmlns:xm="http://schemas.microsoft.com/office/excel/2006/main">
          <x14:cfRule type="dataBar" id="{9bac2efd-5720-41c5-a7c0-d3f646c8b5c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E329:F330</xm:sqref>
        </x14:conditionalFormatting>
        <x14:conditionalFormatting xmlns:xm="http://schemas.microsoft.com/office/excel/2006/main">
          <x14:cfRule type="dataBar" id="{054176b8-b566-400d-9215-00587aac655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E331:F332</xm:sqref>
        </x14:conditionalFormatting>
        <x14:conditionalFormatting xmlns:xm="http://schemas.microsoft.com/office/excel/2006/main">
          <x14:cfRule type="dataBar" id="{bffad13f-8bc7-43b9-ae0f-96eacbda7b1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E333:F334</xm:sqref>
        </x14:conditionalFormatting>
        <x14:conditionalFormatting xmlns:xm="http://schemas.microsoft.com/office/excel/2006/main">
          <x14:cfRule type="dataBar" id="{35ccf2d3-714f-43d8-af8a-dc8c4c837b5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E335:F336</xm:sqref>
        </x14:conditionalFormatting>
        <x14:conditionalFormatting xmlns:xm="http://schemas.microsoft.com/office/excel/2006/main">
          <x14:cfRule type="dataBar" id="{2e8cacdf-ce0c-4d86-91d1-34082f6926e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E337:F338</xm:sqref>
        </x14:conditionalFormatting>
        <x14:conditionalFormatting xmlns:xm="http://schemas.microsoft.com/office/excel/2006/main">
          <x14:cfRule type="dataBar" id="{5a62596b-347c-414c-8fe6-5df34361acb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E339:F340</xm:sqref>
        </x14:conditionalFormatting>
        <x14:conditionalFormatting xmlns:xm="http://schemas.microsoft.com/office/excel/2006/main">
          <x14:cfRule type="dataBar" id="{adc2b8a2-a530-43d7-a00e-d12576bf0b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E341:F342</xm:sqref>
        </x14:conditionalFormatting>
        <x14:conditionalFormatting xmlns:xm="http://schemas.microsoft.com/office/excel/2006/main">
          <x14:cfRule type="dataBar" id="{b9403d93-7c63-4360-9825-ef9d53a8fce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E343:F344</xm:sqref>
        </x14:conditionalFormatting>
        <x14:conditionalFormatting xmlns:xm="http://schemas.microsoft.com/office/excel/2006/main">
          <x14:cfRule type="dataBar" id="{9481f448-a1f5-4a5a-bf1c-df423003e97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E345:F346</xm:sqref>
        </x14:conditionalFormatting>
        <x14:conditionalFormatting xmlns:xm="http://schemas.microsoft.com/office/excel/2006/main">
          <x14:cfRule type="dataBar" id="{3040c201-f73b-44b8-abf2-ab13b45bf8b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E347:F348</xm:sqref>
        </x14:conditionalFormatting>
        <x14:conditionalFormatting xmlns:xm="http://schemas.microsoft.com/office/excel/2006/main">
          <x14:cfRule type="dataBar" id="{824470f8-01ff-480d-9ae2-e0c966d4dee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E349:F350</xm:sqref>
        </x14:conditionalFormatting>
        <x14:conditionalFormatting xmlns:xm="http://schemas.microsoft.com/office/excel/2006/main">
          <x14:cfRule type="dataBar" id="{9db2defe-8260-4d78-9168-46f357f58b5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E351:F352</xm:sqref>
        </x14:conditionalFormatting>
        <x14:conditionalFormatting xmlns:xm="http://schemas.microsoft.com/office/excel/2006/main">
          <x14:cfRule type="dataBar" id="{f730b681-ca88-4b28-85df-8dc7545229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E353:F354</xm:sqref>
        </x14:conditionalFormatting>
        <x14:conditionalFormatting xmlns:xm="http://schemas.microsoft.com/office/excel/2006/main">
          <x14:cfRule type="dataBar" id="{c017c2a7-230e-4a83-bdea-f21ad57c50b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E355:F356</xm:sqref>
        </x14:conditionalFormatting>
        <x14:conditionalFormatting xmlns:xm="http://schemas.microsoft.com/office/excel/2006/main">
          <x14:cfRule type="dataBar" id="{fb4fb2ac-c16e-4cc2-8b5b-9da25ffd8bf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E357:F358</xm:sqref>
        </x14:conditionalFormatting>
        <x14:conditionalFormatting xmlns:xm="http://schemas.microsoft.com/office/excel/2006/main">
          <x14:cfRule type="dataBar" id="{40d31e91-9878-4f3d-8c9c-994baaa3a5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E359:F360</xm:sqref>
        </x14:conditionalFormatting>
        <x14:conditionalFormatting xmlns:xm="http://schemas.microsoft.com/office/excel/2006/main">
          <x14:cfRule type="dataBar" id="{82d66ce4-a01f-4fe5-ad2b-87d8ea30c4a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E361:F362</xm:sqref>
        </x14:conditionalFormatting>
        <x14:conditionalFormatting xmlns:xm="http://schemas.microsoft.com/office/excel/2006/main">
          <x14:cfRule type="dataBar" id="{332273f0-baa2-4385-bca5-0c4af48e4c0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E363:F364</xm:sqref>
        </x14:conditionalFormatting>
        <x14:conditionalFormatting xmlns:xm="http://schemas.microsoft.com/office/excel/2006/main">
          <x14:cfRule type="dataBar" id="{9618b3b2-103c-45c4-bd87-4417017d20c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E365:F366</xm:sqref>
        </x14:conditionalFormatting>
        <x14:conditionalFormatting xmlns:xm="http://schemas.microsoft.com/office/excel/2006/main">
          <x14:cfRule type="dataBar" id="{53c6b137-41f1-427a-8b6c-08e65ec65b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E367:F368</xm:sqref>
        </x14:conditionalFormatting>
        <x14:conditionalFormatting xmlns:xm="http://schemas.microsoft.com/office/excel/2006/main">
          <x14:cfRule type="dataBar" id="{e184cb97-f633-4d2a-b0a8-9801af7b750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E369:F370</xm:sqref>
        </x14:conditionalFormatting>
        <x14:conditionalFormatting xmlns:xm="http://schemas.microsoft.com/office/excel/2006/main">
          <x14:cfRule type="dataBar" id="{bdab6452-beb9-495f-832b-3cd7147bde7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E371:F372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操作记录</vt:lpstr>
      <vt:lpstr>板块强度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2020-01-29T23:31:00Z</dcterms:created>
  <dcterms:modified xsi:type="dcterms:W3CDTF">2021-11-08T22:57:50Z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