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bout" sheetId="1" r:id="rId4"/>
    <sheet state="visible" name="100 annotated sections" sheetId="2" r:id="rId5"/>
  </sheets>
  <definedNames>
    <definedName hidden="1" localSheetId="1" name="_xlnm._FilterDatabase">'100 annotated sections'!$A$1:$L$101</definedName>
  </definedNames>
  <calcPr/>
</workbook>
</file>

<file path=xl/sharedStrings.xml><?xml version="1.0" encoding="utf-8"?>
<sst xmlns="http://schemas.openxmlformats.org/spreadsheetml/2006/main" count="922" uniqueCount="123">
  <si>
    <t>Description</t>
  </si>
  <si>
    <t>Goal was to have 50 expected "relevant", and 50 expected "non relevant" sections. Because each video is independent and there is no inherent ordering to the rows in each file, the first 10-15 unique vid ids (aka rows) are arbitrarily selected from each file until the 50-50 ratio is achieved for manual annotation. The results are then passed through gpt4o for comparison. Accuracy of deepseek tagging and gpt relevancy tag is calculated and confusion values are noted.</t>
  </si>
  <si>
    <t>file</t>
  </si>
  <si>
    <t>video_id</t>
  </si>
  <si>
    <t>section</t>
  </si>
  <si>
    <t>expected_relevancy</t>
  </si>
  <si>
    <t>deepseek_relevancy</t>
  </si>
  <si>
    <t>expected_deepseek_category</t>
  </si>
  <si>
    <t>deepseek_category</t>
  </si>
  <si>
    <t>gpt_tag (relevant is superceded by non relevant if tagged as covid)</t>
  </si>
  <si>
    <t>deepseek_relevancy_accuracy</t>
  </si>
  <si>
    <t>deepseek_category_accuracy</t>
  </si>
  <si>
    <t>gpt_relevancy_accuracy</t>
  </si>
  <si>
    <t>confusion_value_deepseek_accuracy</t>
  </si>
  <si>
    <t>kept_meetings_testing_deepseek_11_2023</t>
  </si>
  <si>
    <t>_wV5kbk1eHI</t>
  </si>
  <si>
    <t>[0]</t>
  </si>
  <si>
    <t>relevant</t>
  </si>
  <si>
    <t>(LongTermSchoolClosureOrReassignment)</t>
  </si>
  <si>
    <t>TP</t>
  </si>
  <si>
    <t>[1]</t>
  </si>
  <si>
    <t>not_relevant</t>
  </si>
  <si>
    <t>09di1fl9uL4</t>
  </si>
  <si>
    <t>9QaXCqscNSk</t>
  </si>
  <si>
    <t>ddAt-txdyXg</t>
  </si>
  <si>
    <t>KaEHoPPz7j8</t>
  </si>
  <si>
    <t>[2]</t>
  </si>
  <si>
    <t>N8N2zz1HRzU</t>
  </si>
  <si>
    <t>phnAOXx8zAw</t>
  </si>
  <si>
    <t>PocKk7ZqzFM</t>
  </si>
  <si>
    <t>SP7eCQ8KHnk</t>
  </si>
  <si>
    <t>teayZeCwpIc</t>
  </si>
  <si>
    <t>tY3SycNArLw</t>
  </si>
  <si>
    <t>[3]</t>
  </si>
  <si>
    <t>WbIjnYc1VP0</t>
  </si>
  <si>
    <t>XIkfejcl4bg</t>
  </si>
  <si>
    <t>zUxwrW5nWbo</t>
  </si>
  <si>
    <t>oLfJggazbAI</t>
  </si>
  <si>
    <t>(NoneOfTheAbove)</t>
  </si>
  <si>
    <t>FP</t>
  </si>
  <si>
    <t>kept_meetings_testing_deepseek_windows_sentences_10_2023_meetings_with_kw</t>
  </si>
  <si>
    <t>4bu8moCnCy0</t>
  </si>
  <si>
    <t>9Wpkw7jkHKw</t>
  </si>
  <si>
    <t>db7Xp0BmiJ0</t>
  </si>
  <si>
    <t>Jramu-JREKQ</t>
  </si>
  <si>
    <t>[4]</t>
  </si>
  <si>
    <t>[5]</t>
  </si>
  <si>
    <t>KI5KlROPwPE</t>
  </si>
  <si>
    <t>luDsl-hHTg0</t>
  </si>
  <si>
    <t>TP_deepseek</t>
  </si>
  <si>
    <t>FP_deepseek</t>
  </si>
  <si>
    <t>u2t6z61vTcs</t>
  </si>
  <si>
    <t>TN_deepseek</t>
  </si>
  <si>
    <t>FN_deepseek</t>
  </si>
  <si>
    <t>[10]</t>
  </si>
  <si>
    <t>XtyeK4n37cQ</t>
  </si>
  <si>
    <t>NOTE: XtyeK4n37cQ and 5JAnI4k4vVg are the same meeting!</t>
  </si>
  <si>
    <t>testing_deepseek_11_2023</t>
  </si>
  <si>
    <t>KFAFT47aZLs</t>
  </si>
  <si>
    <t>(MinorShortTermSchoolClosure)</t>
  </si>
  <si>
    <t>FN</t>
  </si>
  <si>
    <t>gpt relevancy accuracy</t>
  </si>
  <si>
    <t>_km_DP7R-jI</t>
  </si>
  <si>
    <t>TN</t>
  </si>
  <si>
    <t xml:space="preserve">deepseek relevancy accuracy </t>
  </si>
  <si>
    <t>_mOKzvY5dEM</t>
  </si>
  <si>
    <t>deepseek category accuracy</t>
  </si>
  <si>
    <t>0Nn0apJidDQ</t>
  </si>
  <si>
    <t>GDsLHkVfs-4</t>
  </si>
  <si>
    <t>I6jf4Pnbug4</t>
  </si>
  <si>
    <t>non_relevant</t>
  </si>
  <si>
    <t>l56nKXO2npY</t>
  </si>
  <si>
    <t>Nd9OTDW16Pg</t>
  </si>
  <si>
    <t>(SchoolClosureDueToHealthIssue)</t>
  </si>
  <si>
    <t>R6Tdl65tlTs</t>
  </si>
  <si>
    <t>sBmxcpG7MmQ</t>
  </si>
  <si>
    <t>SnHzPF64kGE</t>
  </si>
  <si>
    <t>json error</t>
  </si>
  <si>
    <t>testing_deepseek_windows_sentences_10_2023_meetings_with_kw_0225</t>
  </si>
  <si>
    <t>2cf1DM-b6_Q</t>
  </si>
  <si>
    <t>-7AM6-CBhMc</t>
  </si>
  <si>
    <t>baI9yMqdv2Y</t>
  </si>
  <si>
    <t>KsIJv44Gvwo</t>
  </si>
  <si>
    <t>mR3MBRlPFsI</t>
  </si>
  <si>
    <t>oAUw6cm1hVw</t>
  </si>
  <si>
    <t>QS-2jrhYWPw</t>
  </si>
  <si>
    <t>tp-4_9shwwc</t>
  </si>
  <si>
    <t>uqhAwHg2bKo</t>
  </si>
  <si>
    <t>UVEq2ufAqlc</t>
  </si>
  <si>
    <t>yykucBPSgPc</t>
  </si>
  <si>
    <t>kept_meetings_testing_deepseek_windows_sentences_9_2023_meetings_with_kw</t>
  </si>
  <si>
    <t>AJbDzY7gNTM</t>
  </si>
  <si>
    <t>xrEgISVBAbM</t>
  </si>
  <si>
    <t>18g53AYHEWo</t>
  </si>
  <si>
    <t>KfOq4Xl--1k</t>
  </si>
  <si>
    <t>XapZydY1PQM</t>
  </si>
  <si>
    <t>VmbP1CiA9KQ</t>
  </si>
  <si>
    <t>LSfYPTXW6T8</t>
  </si>
  <si>
    <t>KjpW8moDJjM</t>
  </si>
  <si>
    <t>5wDPF_ABKXQ</t>
  </si>
  <si>
    <t>zv4tra-y3qU</t>
  </si>
  <si>
    <t>testing_deepseek_windows_sentences_9_2023_meetings_with_kw_0225</t>
  </si>
  <si>
    <t>OgCp2HokBNw</t>
  </si>
  <si>
    <t>VD-MogzaGso</t>
  </si>
  <si>
    <t>RbWQbR3oQOw</t>
  </si>
  <si>
    <t>AXNuYeuZewI</t>
  </si>
  <si>
    <t>wKBPt0PnnA4</t>
  </si>
  <si>
    <t>KBYdfle-X8s</t>
  </si>
  <si>
    <t>bE7_RQyK3yY</t>
  </si>
  <si>
    <t>-rFJOBvMjCU</t>
  </si>
  <si>
    <t>Tn1jtyRC9cA</t>
  </si>
  <si>
    <t>_iTRQmUgSFc</t>
  </si>
  <si>
    <t>kept_meetings_testing_deepseek_windows_sentences_8_2023_meetings_with_kw</t>
  </si>
  <si>
    <t>S29zm2cF6Fc</t>
  </si>
  <si>
    <t>IZ-ToJW_nek</t>
  </si>
  <si>
    <t>RrdJJn-KOQs</t>
  </si>
  <si>
    <t>8119XO9ZJ94</t>
  </si>
  <si>
    <t>rjcVzAPwRYk</t>
  </si>
  <si>
    <t>testing_deepseek_windows_sentences_8_2023_meetings_with_kw_0225</t>
  </si>
  <si>
    <t>TP1uYnV74gY</t>
  </si>
  <si>
    <t>dGA_6zEahaE</t>
  </si>
  <si>
    <t>7ILDbmMAPTA</t>
  </si>
  <si>
    <t>PFiP-3f5-K8</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</si>
</sst>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color theme="1"/>
      <name val="Arial"/>
      <scheme val="minor"/>
    </font>
    <font>
      <color theme="1"/>
      <name val="Arial"/>
      <scheme val="minor"/>
    </font>
  </fonts>
  <fills count="3">
    <fill>
      <patternFill patternType="none"/>
    </fill>
    <fill>
      <patternFill patternType="lightGray"/>
    </fill>
    <fill>
      <patternFill patternType="solid">
        <fgColor rgb="FF356854"/>
        <bgColor rgb="FF356854"/>
      </patternFill>
    </fill>
  </fills>
  <borders count="16">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B7E1CD"/>
      </left>
      <right style="thin">
        <color rgb="FFB7E1CD"/>
      </right>
      <top style="thin">
        <color rgb="FFB7E1CD"/>
      </top>
      <bottom style="thin">
        <color rgb="FFB7E1CD"/>
      </bottom>
    </border>
    <border>
      <left style="thin">
        <color rgb="FFFFFFFF"/>
      </left>
      <right style="thin">
        <color rgb="FF284E3F"/>
      </right>
      <top style="thin">
        <color rgb="FFFFFFFF"/>
      </top>
      <bottom style="thin">
        <color rgb="FFFFFFFF"/>
      </bottom>
    </border>
    <border>
      <left style="thin">
        <color rgb="FF284E3F"/>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E6B8AF"/>
      </left>
      <right style="thin">
        <color rgb="FFE6B8AF"/>
      </right>
      <top style="thin">
        <color rgb="FFE6B8AF"/>
      </top>
      <bottom style="thin">
        <color rgb="FFE6B8AF"/>
      </bottom>
    </border>
    <border>
      <left style="thin">
        <color rgb="FFF8F9FA"/>
      </left>
      <right style="thin">
        <color rgb="FF284E3F"/>
      </right>
      <top style="thin">
        <color rgb="FFF8F9FA"/>
      </top>
      <bottom style="thin">
        <color rgb="FFF8F9FA"/>
      </bottom>
    </border>
    <border>
      <left style="thin">
        <color rgb="FF284E3F"/>
      </left>
      <right style="thin">
        <color rgb="FFF8F9FA"/>
      </right>
      <top style="thin">
        <color rgb="FFF8F9FA"/>
      </top>
      <bottom style="thin">
        <color rgb="FF284E3F"/>
      </bottom>
    </border>
    <border>
      <left style="thin">
        <color rgb="FFF8F9FA"/>
      </left>
      <right style="thin">
        <color rgb="FFF8F9FA"/>
      </right>
      <top style="thin">
        <color rgb="FFF8F9FA"/>
      </top>
      <bottom style="thin">
        <color rgb="FF284E3F"/>
      </bottom>
    </border>
    <border>
      <left style="thin">
        <color rgb="FFB7E1CD"/>
      </left>
      <right style="thin">
        <color rgb="FFB7E1CD"/>
      </right>
      <top style="thin">
        <color rgb="FFB7E1CD"/>
      </top>
      <bottom style="thin">
        <color rgb="FF284E3F"/>
      </bottom>
    </border>
    <border>
      <left style="thin">
        <color rgb="FFF8F9FA"/>
      </left>
      <right style="thin">
        <color rgb="FF284E3F"/>
      </right>
      <top style="thin">
        <color rgb="FFF8F9FA"/>
      </top>
      <bottom style="thin">
        <color rgb="FF284E3F"/>
      </bottom>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shrinkToFit="0" wrapText="1"/>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2" fillId="0" fontId="1" numFmtId="49" xfId="0" applyAlignment="1" applyBorder="1" applyFont="1" applyNumberFormat="1">
      <alignment horizontal="left" readingOrder="0" shrinkToFit="0" vertical="center" wrapText="0"/>
    </xf>
    <xf borderId="2" fillId="0" fontId="2" numFmtId="0" xfId="0" applyAlignment="1" applyBorder="1" applyFont="1">
      <alignment horizontal="left" readingOrder="0" shrinkToFit="0" vertical="center" wrapText="0"/>
    </xf>
    <xf borderId="2" fillId="0" fontId="2" numFmtId="0" xfId="0" applyAlignment="1" applyBorder="1" applyFont="1">
      <alignment horizontal="left" readingOrder="0" shrinkToFit="0" vertical="center" wrapText="0"/>
    </xf>
    <xf borderId="2" fillId="2" fontId="2" numFmtId="0" xfId="0" applyAlignment="1" applyBorder="1" applyFill="1" applyFont="1">
      <alignment horizontal="left" readingOrder="0" shrinkToFit="0" vertical="center" wrapText="0"/>
    </xf>
    <xf borderId="3" fillId="2" fontId="2" numFmtId="0" xfId="0" applyAlignment="1" applyBorder="1" applyFont="1">
      <alignment horizontal="left" readingOrder="0" shrinkToFit="0" vertical="center" wrapText="0"/>
    </xf>
    <xf borderId="0" fillId="0" fontId="2" numFmtId="0" xfId="0" applyAlignment="1" applyFont="1">
      <alignment shrinkToFit="0" wrapText="1"/>
    </xf>
    <xf borderId="4"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6" fillId="0" fontId="2" numFmtId="0" xfId="0" applyAlignment="1" applyBorder="1" applyFont="1">
      <alignment shrinkToFit="0" vertical="center" wrapText="0"/>
    </xf>
    <xf borderId="6" fillId="0" fontId="2" numFmtId="0" xfId="0" applyAlignment="1" applyBorder="1" applyFont="1">
      <alignment shrinkToFit="0" vertical="center" wrapText="0"/>
    </xf>
    <xf borderId="7" fillId="0" fontId="2" numFmtId="0" xfId="0" applyAlignment="1" applyBorder="1" applyFont="1">
      <alignment readingOrder="0" shrinkToFit="0" vertical="center" wrapText="0"/>
    </xf>
    <xf borderId="8" fillId="0" fontId="2" numFmtId="0" xfId="0" applyAlignment="1" applyBorder="1" applyFont="1">
      <alignment readingOrder="0" shrinkToFit="0" vertical="center" wrapText="0"/>
    </xf>
    <xf borderId="9" fillId="0" fontId="2" numFmtId="0" xfId="0" applyAlignment="1" applyBorder="1" applyFont="1">
      <alignment readingOrder="0" shrinkToFit="0" vertical="center" wrapText="0"/>
    </xf>
    <xf borderId="10" fillId="0" fontId="2" numFmtId="0" xfId="0" applyAlignment="1" applyBorder="1" applyFont="1">
      <alignment shrinkToFit="0" vertical="center" wrapText="0"/>
    </xf>
    <xf borderId="11" fillId="0" fontId="2" numFmtId="0" xfId="0" applyAlignment="1" applyBorder="1" applyFont="1">
      <alignment readingOrder="0" shrinkToFit="0" vertical="center" wrapText="0"/>
    </xf>
    <xf borderId="10" fillId="0" fontId="2" numFmtId="0" xfId="0" applyAlignment="1" applyBorder="1" applyFont="1">
      <alignment shrinkToFit="0" vertical="center" wrapText="0"/>
    </xf>
    <xf borderId="5" fillId="0" fontId="2" numFmtId="49" xfId="0" applyAlignment="1" applyBorder="1" applyFont="1" applyNumberFormat="1">
      <alignment readingOrder="0" shrinkToFit="0" vertical="center" wrapText="0"/>
    </xf>
    <xf borderId="9" fillId="0" fontId="2" numFmtId="49" xfId="0" applyAlignment="1" applyBorder="1" applyFont="1" applyNumberFormat="1">
      <alignment readingOrder="0" shrinkToFit="0" vertical="center" wrapText="0"/>
    </xf>
    <xf borderId="8" fillId="0" fontId="2" numFmtId="49" xfId="0" applyAlignment="1" applyBorder="1" applyFont="1" applyNumberFormat="1">
      <alignment readingOrder="0" shrinkToFit="0" vertical="center" wrapText="0"/>
    </xf>
    <xf borderId="4" fillId="0" fontId="2" numFmtId="49" xfId="0" applyAlignment="1" applyBorder="1" applyFont="1" applyNumberFormat="1">
      <alignment readingOrder="0" shrinkToFit="0" vertical="center" wrapText="0"/>
    </xf>
    <xf borderId="0" fillId="0" fontId="1" numFmtId="0" xfId="0" applyAlignment="1" applyFont="1">
      <alignment readingOrder="0" shrinkToFit="0" wrapText="1"/>
    </xf>
    <xf borderId="0" fillId="0" fontId="2" numFmtId="0" xfId="0" applyFont="1"/>
    <xf borderId="0" fillId="0" fontId="2" numFmtId="0" xfId="0" applyAlignment="1" applyFont="1">
      <alignment readingOrder="0"/>
    </xf>
    <xf borderId="5" fillId="0" fontId="2" numFmtId="0" xfId="0" applyAlignment="1" applyBorder="1" applyFont="1">
      <alignment readingOrder="0" shrinkToFit="0" vertical="center" wrapText="0"/>
    </xf>
    <xf borderId="7" fillId="0" fontId="2" numFmtId="0" xfId="0" applyAlignment="1" applyBorder="1" applyFont="1">
      <alignment readingOrder="0" shrinkToFit="0" vertical="center" wrapText="0"/>
    </xf>
    <xf borderId="12" fillId="0" fontId="2" numFmtId="49" xfId="0" applyAlignment="1" applyBorder="1" applyFont="1" applyNumberFormat="1">
      <alignment readingOrder="0" shrinkToFit="0" vertical="center" wrapText="0"/>
    </xf>
    <xf borderId="13" fillId="0" fontId="2" numFmtId="49" xfId="0" applyAlignment="1" applyBorder="1" applyFont="1" applyNumberFormat="1">
      <alignment readingOrder="0" shrinkToFit="0" vertical="center" wrapText="0"/>
    </xf>
    <xf borderId="13" fillId="0" fontId="2" numFmtId="0" xfId="0" applyAlignment="1" applyBorder="1" applyFont="1">
      <alignment readingOrder="0" shrinkToFit="0" vertical="center" wrapText="0"/>
    </xf>
    <xf borderId="14" fillId="0" fontId="2" numFmtId="0" xfId="0" applyAlignment="1" applyBorder="1" applyFont="1">
      <alignment shrinkToFit="0" vertical="center" wrapText="0"/>
    </xf>
    <xf borderId="14" fillId="0" fontId="2" numFmtId="0" xfId="0" applyAlignment="1" applyBorder="1" applyFont="1">
      <alignment shrinkToFit="0" vertical="center" wrapText="0"/>
    </xf>
    <xf borderId="15" fillId="0" fontId="2" numFmtId="0" xfId="0" applyAlignment="1" applyBorder="1" applyFont="1">
      <alignment readingOrder="0" shrinkToFit="0" vertical="center" wrapText="0"/>
    </xf>
  </cellXfs>
  <cellStyles count="1">
    <cellStyle xfId="0" name="Normal" builtinId="0"/>
  </cellStyles>
  <dxfs count="7">
    <dxf>
      <font/>
      <fill>
        <patternFill patternType="solid">
          <fgColor rgb="FFB7E1CD"/>
          <bgColor rgb="FFB7E1CD"/>
        </patternFill>
      </fill>
      <border/>
    </dxf>
    <dxf>
      <font/>
      <fill>
        <patternFill patternType="solid">
          <fgColor rgb="FFE6B8AF"/>
          <bgColor rgb="FFE6B8AF"/>
        </patternFill>
      </fill>
      <border/>
    </dxf>
    <dxf>
      <font/>
      <fill>
        <patternFill patternType="solid">
          <fgColor theme="0"/>
          <bgColor theme="0"/>
        </patternFill>
      </fill>
      <border/>
    </dxf>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s>
  <tableStyles count="1">
    <tableStyle count="3" pivot="0" name="100 annotated sections-style">
      <tableStyleElement dxfId="4" type="headerRow"/>
      <tableStyleElement dxfId="5"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L101" displayName="Table1" name="Table1" id="1">
  <autoFilter ref="$A$1:$L$101"/>
  <tableColumns count="12">
    <tableColumn name="file" id="1"/>
    <tableColumn name="video_id" id="2"/>
    <tableColumn name="section" id="3"/>
    <tableColumn name="expected_relevancy" id="4"/>
    <tableColumn name="deepseek_relevancy" id="5"/>
    <tableColumn name="expected_deepseek_category" id="6"/>
    <tableColumn name="deepseek_category" id="7"/>
    <tableColumn name="gpt_tag (relevant is superceded by non relevant if tagged as covid)" id="8"/>
    <tableColumn name="deepseek_relevancy_accuracy" id="9"/>
    <tableColumn name="deepseek_category_accuracy" id="10"/>
    <tableColumn name="gpt_relevancy_accuracy" id="11"/>
    <tableColumn name="confusion_value_deepseek_accuracy" id="12"/>
  </tableColumns>
  <tableStyleInfo name="100 annotated section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row>
    <row r="2">
      <c r="A2" s="2" t="s">
        <v>1</v>
      </c>
    </row>
  </sheetData>
  <mergeCells count="2">
    <mergeCell ref="A1:D1"/>
    <mergeCell ref="A2:D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5.75"/>
    <col customWidth="1" min="2" max="2" width="13.5"/>
    <col customWidth="1" min="3" max="3" width="14.25"/>
    <col customWidth="1" min="4" max="4" width="20.25"/>
    <col customWidth="1" min="5" max="5" width="20.63"/>
    <col customWidth="1" min="6" max="6" width="34.0"/>
    <col customWidth="1" min="7" max="8" width="33.75"/>
    <col customWidth="1" min="9" max="9" width="27.5"/>
    <col customWidth="1" min="10" max="10" width="27.25"/>
    <col customWidth="1" min="11" max="11" width="23.13"/>
    <col customWidth="1" min="12" max="12" width="32.88"/>
    <col customWidth="1" min="13" max="13" width="18.0"/>
    <col customWidth="1" min="14" max="14" width="2.88"/>
    <col customWidth="1" min="16" max="16" width="11.63"/>
  </cols>
  <sheetData>
    <row r="1">
      <c r="A1" s="3" t="s">
        <v>2</v>
      </c>
      <c r="B1" s="4" t="s">
        <v>3</v>
      </c>
      <c r="C1" s="4" t="s">
        <v>4</v>
      </c>
      <c r="D1" s="4" t="s">
        <v>5</v>
      </c>
      <c r="E1" s="4" t="s">
        <v>6</v>
      </c>
      <c r="F1" s="5" t="s">
        <v>7</v>
      </c>
      <c r="G1" s="4" t="s">
        <v>8</v>
      </c>
      <c r="H1" s="4" t="s">
        <v>9</v>
      </c>
      <c r="I1" s="6" t="s">
        <v>10</v>
      </c>
      <c r="J1" s="7" t="s">
        <v>11</v>
      </c>
      <c r="K1" s="8" t="s">
        <v>12</v>
      </c>
      <c r="L1" s="9" t="s">
        <v>13</v>
      </c>
      <c r="M1" s="10"/>
    </row>
    <row r="2">
      <c r="A2" s="11" t="s">
        <v>14</v>
      </c>
      <c r="B2" s="12" t="s">
        <v>15</v>
      </c>
      <c r="C2" s="12" t="s">
        <v>16</v>
      </c>
      <c r="D2" s="12" t="s">
        <v>17</v>
      </c>
      <c r="E2" s="12" t="s">
        <v>17</v>
      </c>
      <c r="F2" s="12" t="s">
        <v>18</v>
      </c>
      <c r="G2" s="12" t="s">
        <v>18</v>
      </c>
      <c r="H2" s="12" t="s">
        <v>17</v>
      </c>
      <c r="I2" s="13" t="b">
        <f t="shared" ref="I2:I101" si="1">EQ(D2,E2)</f>
        <v>1</v>
      </c>
      <c r="J2" s="14" t="b">
        <f t="shared" ref="J2:J101" si="2">EQ(F2,G2)</f>
        <v>1</v>
      </c>
      <c r="K2" s="14" t="b">
        <f t="shared" ref="K2:K48" si="3">EQ(D2,H2)</f>
        <v>1</v>
      </c>
      <c r="L2" s="15" t="s">
        <v>19</v>
      </c>
      <c r="M2" s="10"/>
    </row>
    <row r="3">
      <c r="A3" s="16" t="s">
        <v>14</v>
      </c>
      <c r="B3" s="17" t="s">
        <v>15</v>
      </c>
      <c r="C3" s="17" t="s">
        <v>20</v>
      </c>
      <c r="D3" s="17" t="s">
        <v>17</v>
      </c>
      <c r="E3" s="17" t="s">
        <v>17</v>
      </c>
      <c r="F3" s="17" t="s">
        <v>18</v>
      </c>
      <c r="G3" s="17" t="s">
        <v>18</v>
      </c>
      <c r="H3" s="17" t="s">
        <v>21</v>
      </c>
      <c r="I3" s="13" t="b">
        <f t="shared" si="1"/>
        <v>1</v>
      </c>
      <c r="J3" s="14" t="b">
        <f t="shared" si="2"/>
        <v>1</v>
      </c>
      <c r="K3" s="18" t="b">
        <f t="shared" si="3"/>
        <v>0</v>
      </c>
      <c r="L3" s="19" t="s">
        <v>19</v>
      </c>
      <c r="M3" s="10"/>
    </row>
    <row r="4">
      <c r="A4" s="11" t="s">
        <v>14</v>
      </c>
      <c r="B4" s="12" t="s">
        <v>22</v>
      </c>
      <c r="C4" s="12" t="s">
        <v>16</v>
      </c>
      <c r="D4" s="12" t="s">
        <v>17</v>
      </c>
      <c r="E4" s="12" t="s">
        <v>17</v>
      </c>
      <c r="F4" s="12" t="s">
        <v>18</v>
      </c>
      <c r="G4" s="12" t="s">
        <v>18</v>
      </c>
      <c r="H4" s="12" t="s">
        <v>21</v>
      </c>
      <c r="I4" s="13" t="b">
        <f t="shared" si="1"/>
        <v>1</v>
      </c>
      <c r="J4" s="14" t="b">
        <f t="shared" si="2"/>
        <v>1</v>
      </c>
      <c r="K4" s="18" t="b">
        <f t="shared" si="3"/>
        <v>0</v>
      </c>
      <c r="L4" s="15" t="s">
        <v>19</v>
      </c>
      <c r="M4" s="10"/>
    </row>
    <row r="5">
      <c r="A5" s="16" t="s">
        <v>14</v>
      </c>
      <c r="B5" s="17" t="s">
        <v>23</v>
      </c>
      <c r="C5" s="17" t="s">
        <v>16</v>
      </c>
      <c r="D5" s="17" t="s">
        <v>17</v>
      </c>
      <c r="E5" s="17" t="s">
        <v>17</v>
      </c>
      <c r="F5" s="17" t="s">
        <v>18</v>
      </c>
      <c r="G5" s="17" t="s">
        <v>18</v>
      </c>
      <c r="H5" s="17" t="s">
        <v>17</v>
      </c>
      <c r="I5" s="13" t="b">
        <f t="shared" si="1"/>
        <v>1</v>
      </c>
      <c r="J5" s="14" t="b">
        <f t="shared" si="2"/>
        <v>1</v>
      </c>
      <c r="K5" s="14" t="b">
        <f t="shared" si="3"/>
        <v>1</v>
      </c>
      <c r="L5" s="19" t="s">
        <v>19</v>
      </c>
      <c r="M5" s="10"/>
    </row>
    <row r="6">
      <c r="A6" s="11" t="s">
        <v>14</v>
      </c>
      <c r="B6" s="12" t="s">
        <v>23</v>
      </c>
      <c r="C6" s="12" t="s">
        <v>20</v>
      </c>
      <c r="D6" s="12" t="s">
        <v>17</v>
      </c>
      <c r="E6" s="12" t="s">
        <v>17</v>
      </c>
      <c r="F6" s="12" t="s">
        <v>18</v>
      </c>
      <c r="G6" s="12" t="s">
        <v>18</v>
      </c>
      <c r="H6" s="12" t="s">
        <v>17</v>
      </c>
      <c r="I6" s="13" t="b">
        <f t="shared" si="1"/>
        <v>1</v>
      </c>
      <c r="J6" s="14" t="b">
        <f t="shared" si="2"/>
        <v>1</v>
      </c>
      <c r="K6" s="14" t="b">
        <f t="shared" si="3"/>
        <v>1</v>
      </c>
      <c r="L6" s="15" t="s">
        <v>19</v>
      </c>
      <c r="M6" s="10"/>
    </row>
    <row r="7">
      <c r="A7" s="16" t="s">
        <v>14</v>
      </c>
      <c r="B7" s="17" t="s">
        <v>24</v>
      </c>
      <c r="C7" s="17" t="s">
        <v>16</v>
      </c>
      <c r="D7" s="17" t="s">
        <v>17</v>
      </c>
      <c r="E7" s="17" t="s">
        <v>17</v>
      </c>
      <c r="F7" s="17" t="s">
        <v>18</v>
      </c>
      <c r="G7" s="17" t="s">
        <v>18</v>
      </c>
      <c r="H7" s="17" t="s">
        <v>17</v>
      </c>
      <c r="I7" s="13" t="b">
        <f t="shared" si="1"/>
        <v>1</v>
      </c>
      <c r="J7" s="14" t="b">
        <f t="shared" si="2"/>
        <v>1</v>
      </c>
      <c r="K7" s="14" t="b">
        <f t="shared" si="3"/>
        <v>1</v>
      </c>
      <c r="L7" s="19" t="s">
        <v>19</v>
      </c>
      <c r="M7" s="10"/>
    </row>
    <row r="8">
      <c r="A8" s="11" t="s">
        <v>14</v>
      </c>
      <c r="B8" s="12" t="s">
        <v>25</v>
      </c>
      <c r="C8" s="12" t="s">
        <v>20</v>
      </c>
      <c r="D8" s="12" t="s">
        <v>17</v>
      </c>
      <c r="E8" s="12" t="s">
        <v>17</v>
      </c>
      <c r="F8" s="12" t="s">
        <v>18</v>
      </c>
      <c r="G8" s="12" t="s">
        <v>18</v>
      </c>
      <c r="H8" s="12" t="s">
        <v>17</v>
      </c>
      <c r="I8" s="13" t="b">
        <f t="shared" si="1"/>
        <v>1</v>
      </c>
      <c r="J8" s="14" t="b">
        <f t="shared" si="2"/>
        <v>1</v>
      </c>
      <c r="K8" s="14" t="b">
        <f t="shared" si="3"/>
        <v>1</v>
      </c>
      <c r="L8" s="15" t="s">
        <v>19</v>
      </c>
      <c r="M8" s="10"/>
    </row>
    <row r="9">
      <c r="A9" s="16" t="s">
        <v>14</v>
      </c>
      <c r="B9" s="17" t="s">
        <v>25</v>
      </c>
      <c r="C9" s="17" t="s">
        <v>26</v>
      </c>
      <c r="D9" s="17" t="s">
        <v>17</v>
      </c>
      <c r="E9" s="17" t="s">
        <v>17</v>
      </c>
      <c r="F9" s="17" t="s">
        <v>18</v>
      </c>
      <c r="G9" s="17" t="s">
        <v>18</v>
      </c>
      <c r="H9" s="17" t="s">
        <v>17</v>
      </c>
      <c r="I9" s="13" t="b">
        <f t="shared" si="1"/>
        <v>1</v>
      </c>
      <c r="J9" s="14" t="b">
        <f t="shared" si="2"/>
        <v>1</v>
      </c>
      <c r="K9" s="14" t="b">
        <f t="shared" si="3"/>
        <v>1</v>
      </c>
      <c r="L9" s="19" t="s">
        <v>19</v>
      </c>
      <c r="M9" s="10"/>
    </row>
    <row r="10">
      <c r="A10" s="11" t="s">
        <v>14</v>
      </c>
      <c r="B10" s="12" t="s">
        <v>27</v>
      </c>
      <c r="C10" s="12" t="s">
        <v>16</v>
      </c>
      <c r="D10" s="12" t="s">
        <v>17</v>
      </c>
      <c r="E10" s="12" t="s">
        <v>17</v>
      </c>
      <c r="F10" s="12" t="s">
        <v>18</v>
      </c>
      <c r="G10" s="12" t="s">
        <v>18</v>
      </c>
      <c r="H10" s="12" t="s">
        <v>17</v>
      </c>
      <c r="I10" s="13" t="b">
        <f t="shared" si="1"/>
        <v>1</v>
      </c>
      <c r="J10" s="14" t="b">
        <f t="shared" si="2"/>
        <v>1</v>
      </c>
      <c r="K10" s="14" t="b">
        <f t="shared" si="3"/>
        <v>1</v>
      </c>
      <c r="L10" s="15" t="s">
        <v>19</v>
      </c>
      <c r="M10" s="10"/>
    </row>
    <row r="11">
      <c r="A11" s="16" t="s">
        <v>14</v>
      </c>
      <c r="B11" s="17" t="s">
        <v>28</v>
      </c>
      <c r="C11" s="17" t="s">
        <v>20</v>
      </c>
      <c r="D11" s="17" t="s">
        <v>17</v>
      </c>
      <c r="E11" s="17" t="s">
        <v>17</v>
      </c>
      <c r="F11" s="17" t="s">
        <v>18</v>
      </c>
      <c r="G11" s="17" t="s">
        <v>18</v>
      </c>
      <c r="H11" s="17" t="s">
        <v>17</v>
      </c>
      <c r="I11" s="13" t="b">
        <f t="shared" si="1"/>
        <v>1</v>
      </c>
      <c r="J11" s="14" t="b">
        <f t="shared" si="2"/>
        <v>1</v>
      </c>
      <c r="K11" s="14" t="b">
        <f t="shared" si="3"/>
        <v>1</v>
      </c>
      <c r="L11" s="19" t="s">
        <v>19</v>
      </c>
      <c r="M11" s="10"/>
    </row>
    <row r="12">
      <c r="A12" s="11" t="s">
        <v>14</v>
      </c>
      <c r="B12" s="12" t="s">
        <v>29</v>
      </c>
      <c r="C12" s="12" t="s">
        <v>20</v>
      </c>
      <c r="D12" s="12" t="s">
        <v>17</v>
      </c>
      <c r="E12" s="12" t="s">
        <v>17</v>
      </c>
      <c r="F12" s="12" t="s">
        <v>18</v>
      </c>
      <c r="G12" s="12" t="s">
        <v>18</v>
      </c>
      <c r="H12" s="12" t="s">
        <v>21</v>
      </c>
      <c r="I12" s="13" t="b">
        <f t="shared" si="1"/>
        <v>1</v>
      </c>
      <c r="J12" s="14" t="b">
        <f t="shared" si="2"/>
        <v>1</v>
      </c>
      <c r="K12" s="18" t="b">
        <f t="shared" si="3"/>
        <v>0</v>
      </c>
      <c r="L12" s="15" t="s">
        <v>19</v>
      </c>
      <c r="M12" s="10"/>
    </row>
    <row r="13">
      <c r="A13" s="16" t="s">
        <v>14</v>
      </c>
      <c r="B13" s="17" t="s">
        <v>30</v>
      </c>
      <c r="C13" s="17" t="s">
        <v>20</v>
      </c>
      <c r="D13" s="17" t="s">
        <v>17</v>
      </c>
      <c r="E13" s="17" t="s">
        <v>17</v>
      </c>
      <c r="F13" s="17" t="s">
        <v>18</v>
      </c>
      <c r="G13" s="17" t="s">
        <v>18</v>
      </c>
      <c r="H13" s="17" t="s">
        <v>17</v>
      </c>
      <c r="I13" s="13" t="b">
        <f t="shared" si="1"/>
        <v>1</v>
      </c>
      <c r="J13" s="14" t="b">
        <f t="shared" si="2"/>
        <v>1</v>
      </c>
      <c r="K13" s="14" t="b">
        <f t="shared" si="3"/>
        <v>1</v>
      </c>
      <c r="L13" s="19" t="s">
        <v>19</v>
      </c>
      <c r="M13" s="10"/>
    </row>
    <row r="14">
      <c r="A14" s="11" t="s">
        <v>14</v>
      </c>
      <c r="B14" s="12" t="s">
        <v>31</v>
      </c>
      <c r="C14" s="12" t="s">
        <v>16</v>
      </c>
      <c r="D14" s="12" t="s">
        <v>17</v>
      </c>
      <c r="E14" s="12" t="s">
        <v>17</v>
      </c>
      <c r="F14" s="12" t="s">
        <v>18</v>
      </c>
      <c r="G14" s="12" t="s">
        <v>18</v>
      </c>
      <c r="H14" s="12" t="s">
        <v>17</v>
      </c>
      <c r="I14" s="13" t="b">
        <f t="shared" si="1"/>
        <v>1</v>
      </c>
      <c r="J14" s="14" t="b">
        <f t="shared" si="2"/>
        <v>1</v>
      </c>
      <c r="K14" s="14" t="b">
        <f t="shared" si="3"/>
        <v>1</v>
      </c>
      <c r="L14" s="15" t="s">
        <v>19</v>
      </c>
      <c r="M14" s="10"/>
    </row>
    <row r="15">
      <c r="A15" s="16" t="s">
        <v>14</v>
      </c>
      <c r="B15" s="17" t="s">
        <v>32</v>
      </c>
      <c r="C15" s="17" t="s">
        <v>33</v>
      </c>
      <c r="D15" s="17" t="s">
        <v>17</v>
      </c>
      <c r="E15" s="17" t="s">
        <v>17</v>
      </c>
      <c r="F15" s="17" t="s">
        <v>18</v>
      </c>
      <c r="G15" s="17" t="s">
        <v>18</v>
      </c>
      <c r="H15" s="17" t="s">
        <v>17</v>
      </c>
      <c r="I15" s="13" t="b">
        <f t="shared" si="1"/>
        <v>1</v>
      </c>
      <c r="J15" s="14" t="b">
        <f t="shared" si="2"/>
        <v>1</v>
      </c>
      <c r="K15" s="14" t="b">
        <f t="shared" si="3"/>
        <v>1</v>
      </c>
      <c r="L15" s="19" t="s">
        <v>19</v>
      </c>
      <c r="M15" s="10"/>
    </row>
    <row r="16">
      <c r="A16" s="11" t="s">
        <v>14</v>
      </c>
      <c r="B16" s="12" t="s">
        <v>34</v>
      </c>
      <c r="C16" s="12" t="s">
        <v>16</v>
      </c>
      <c r="D16" s="12" t="s">
        <v>17</v>
      </c>
      <c r="E16" s="12" t="s">
        <v>17</v>
      </c>
      <c r="F16" s="12" t="s">
        <v>18</v>
      </c>
      <c r="G16" s="12" t="s">
        <v>18</v>
      </c>
      <c r="H16" s="12" t="s">
        <v>17</v>
      </c>
      <c r="I16" s="13" t="b">
        <f t="shared" si="1"/>
        <v>1</v>
      </c>
      <c r="J16" s="14" t="b">
        <f t="shared" si="2"/>
        <v>1</v>
      </c>
      <c r="K16" s="14" t="b">
        <f t="shared" si="3"/>
        <v>1</v>
      </c>
      <c r="L16" s="15" t="s">
        <v>19</v>
      </c>
      <c r="M16" s="10"/>
    </row>
    <row r="17">
      <c r="A17" s="16" t="s">
        <v>14</v>
      </c>
      <c r="B17" s="17" t="s">
        <v>35</v>
      </c>
      <c r="C17" s="17" t="s">
        <v>20</v>
      </c>
      <c r="D17" s="17" t="s">
        <v>17</v>
      </c>
      <c r="E17" s="17" t="s">
        <v>17</v>
      </c>
      <c r="F17" s="17" t="s">
        <v>18</v>
      </c>
      <c r="G17" s="17" t="s">
        <v>18</v>
      </c>
      <c r="H17" s="17" t="s">
        <v>17</v>
      </c>
      <c r="I17" s="13" t="b">
        <f t="shared" si="1"/>
        <v>1</v>
      </c>
      <c r="J17" s="14" t="b">
        <f t="shared" si="2"/>
        <v>1</v>
      </c>
      <c r="K17" s="14" t="b">
        <f t="shared" si="3"/>
        <v>1</v>
      </c>
      <c r="L17" s="19" t="s">
        <v>19</v>
      </c>
      <c r="M17" s="10"/>
    </row>
    <row r="18">
      <c r="A18" s="11" t="s">
        <v>14</v>
      </c>
      <c r="B18" s="12" t="s">
        <v>36</v>
      </c>
      <c r="C18" s="12" t="s">
        <v>16</v>
      </c>
      <c r="D18" s="12" t="s">
        <v>17</v>
      </c>
      <c r="E18" s="12" t="s">
        <v>17</v>
      </c>
      <c r="F18" s="12" t="s">
        <v>18</v>
      </c>
      <c r="G18" s="12" t="s">
        <v>18</v>
      </c>
      <c r="H18" s="12" t="s">
        <v>21</v>
      </c>
      <c r="I18" s="13" t="b">
        <f t="shared" si="1"/>
        <v>1</v>
      </c>
      <c r="J18" s="14" t="b">
        <f t="shared" si="2"/>
        <v>1</v>
      </c>
      <c r="K18" s="18" t="b">
        <f t="shared" si="3"/>
        <v>0</v>
      </c>
      <c r="L18" s="15" t="s">
        <v>19</v>
      </c>
      <c r="M18" s="10"/>
    </row>
    <row r="19">
      <c r="A19" s="16" t="s">
        <v>14</v>
      </c>
      <c r="B19" s="17" t="s">
        <v>37</v>
      </c>
      <c r="C19" s="17" t="s">
        <v>16</v>
      </c>
      <c r="D19" s="17" t="s">
        <v>21</v>
      </c>
      <c r="E19" s="17" t="s">
        <v>17</v>
      </c>
      <c r="F19" s="17" t="s">
        <v>38</v>
      </c>
      <c r="G19" s="17" t="s">
        <v>18</v>
      </c>
      <c r="H19" s="17" t="s">
        <v>21</v>
      </c>
      <c r="I19" s="20" t="b">
        <f t="shared" si="1"/>
        <v>0</v>
      </c>
      <c r="J19" s="18" t="b">
        <f t="shared" si="2"/>
        <v>0</v>
      </c>
      <c r="K19" s="14" t="b">
        <f t="shared" si="3"/>
        <v>1</v>
      </c>
      <c r="L19" s="19" t="s">
        <v>39</v>
      </c>
      <c r="M19" s="10"/>
    </row>
    <row r="20">
      <c r="A20" s="11" t="s">
        <v>40</v>
      </c>
      <c r="B20" s="12" t="s">
        <v>41</v>
      </c>
      <c r="C20" s="21" t="s">
        <v>16</v>
      </c>
      <c r="D20" s="12" t="s">
        <v>17</v>
      </c>
      <c r="E20" s="12" t="s">
        <v>17</v>
      </c>
      <c r="F20" s="12" t="s">
        <v>18</v>
      </c>
      <c r="G20" s="12" t="s">
        <v>18</v>
      </c>
      <c r="H20" s="12" t="s">
        <v>17</v>
      </c>
      <c r="I20" s="13" t="b">
        <f t="shared" si="1"/>
        <v>1</v>
      </c>
      <c r="J20" s="14" t="b">
        <f t="shared" si="2"/>
        <v>1</v>
      </c>
      <c r="K20" s="14" t="b">
        <f t="shared" si="3"/>
        <v>1</v>
      </c>
      <c r="L20" s="15" t="s">
        <v>19</v>
      </c>
      <c r="M20" s="10"/>
    </row>
    <row r="21">
      <c r="A21" s="16" t="s">
        <v>40</v>
      </c>
      <c r="B21" s="22" t="s">
        <v>42</v>
      </c>
      <c r="C21" s="22" t="s">
        <v>26</v>
      </c>
      <c r="D21" s="17" t="s">
        <v>17</v>
      </c>
      <c r="E21" s="17" t="s">
        <v>17</v>
      </c>
      <c r="F21" s="17" t="s">
        <v>18</v>
      </c>
      <c r="G21" s="17" t="s">
        <v>18</v>
      </c>
      <c r="H21" s="17" t="s">
        <v>17</v>
      </c>
      <c r="I21" s="13" t="b">
        <f t="shared" si="1"/>
        <v>1</v>
      </c>
      <c r="J21" s="14" t="b">
        <f t="shared" si="2"/>
        <v>1</v>
      </c>
      <c r="K21" s="14" t="b">
        <f t="shared" si="3"/>
        <v>1</v>
      </c>
      <c r="L21" s="19" t="s">
        <v>19</v>
      </c>
      <c r="M21" s="10"/>
    </row>
    <row r="22">
      <c r="A22" s="11" t="s">
        <v>40</v>
      </c>
      <c r="B22" s="12" t="s">
        <v>43</v>
      </c>
      <c r="C22" s="21" t="s">
        <v>20</v>
      </c>
      <c r="D22" s="12" t="s">
        <v>17</v>
      </c>
      <c r="E22" s="12" t="s">
        <v>17</v>
      </c>
      <c r="F22" s="12" t="s">
        <v>18</v>
      </c>
      <c r="G22" s="12" t="s">
        <v>18</v>
      </c>
      <c r="H22" s="12" t="s">
        <v>17</v>
      </c>
      <c r="I22" s="13" t="b">
        <f t="shared" si="1"/>
        <v>1</v>
      </c>
      <c r="J22" s="14" t="b">
        <f t="shared" si="2"/>
        <v>1</v>
      </c>
      <c r="K22" s="14" t="b">
        <f t="shared" si="3"/>
        <v>1</v>
      </c>
      <c r="L22" s="15" t="s">
        <v>19</v>
      </c>
      <c r="M22" s="10"/>
    </row>
    <row r="23">
      <c r="A23" s="16" t="s">
        <v>40</v>
      </c>
      <c r="B23" s="17" t="s">
        <v>44</v>
      </c>
      <c r="C23" s="22" t="s">
        <v>16</v>
      </c>
      <c r="D23" s="17" t="s">
        <v>17</v>
      </c>
      <c r="E23" s="17" t="s">
        <v>17</v>
      </c>
      <c r="F23" s="17" t="s">
        <v>18</v>
      </c>
      <c r="G23" s="17" t="s">
        <v>18</v>
      </c>
      <c r="H23" s="17" t="s">
        <v>17</v>
      </c>
      <c r="I23" s="13" t="b">
        <f t="shared" si="1"/>
        <v>1</v>
      </c>
      <c r="J23" s="14" t="b">
        <f t="shared" si="2"/>
        <v>1</v>
      </c>
      <c r="K23" s="14" t="b">
        <f t="shared" si="3"/>
        <v>1</v>
      </c>
      <c r="L23" s="19" t="s">
        <v>19</v>
      </c>
      <c r="M23" s="10"/>
    </row>
    <row r="24">
      <c r="A24" s="11" t="s">
        <v>40</v>
      </c>
      <c r="B24" s="12" t="s">
        <v>44</v>
      </c>
      <c r="C24" s="21" t="s">
        <v>45</v>
      </c>
      <c r="D24" s="12" t="s">
        <v>17</v>
      </c>
      <c r="E24" s="12" t="s">
        <v>17</v>
      </c>
      <c r="F24" s="12" t="s">
        <v>18</v>
      </c>
      <c r="G24" s="12" t="s">
        <v>18</v>
      </c>
      <c r="H24" s="12" t="s">
        <v>17</v>
      </c>
      <c r="I24" s="13" t="b">
        <f t="shared" si="1"/>
        <v>1</v>
      </c>
      <c r="J24" s="14" t="b">
        <f t="shared" si="2"/>
        <v>1</v>
      </c>
      <c r="K24" s="14" t="b">
        <f t="shared" si="3"/>
        <v>1</v>
      </c>
      <c r="L24" s="15" t="s">
        <v>19</v>
      </c>
      <c r="M24" s="10"/>
    </row>
    <row r="25">
      <c r="A25" s="16" t="s">
        <v>40</v>
      </c>
      <c r="B25" s="17" t="s">
        <v>44</v>
      </c>
      <c r="C25" s="22" t="s">
        <v>46</v>
      </c>
      <c r="D25" s="17" t="s">
        <v>17</v>
      </c>
      <c r="E25" s="17" t="s">
        <v>17</v>
      </c>
      <c r="F25" s="17" t="s">
        <v>18</v>
      </c>
      <c r="G25" s="17" t="s">
        <v>18</v>
      </c>
      <c r="H25" s="17" t="s">
        <v>17</v>
      </c>
      <c r="I25" s="13" t="b">
        <f t="shared" si="1"/>
        <v>1</v>
      </c>
      <c r="J25" s="14" t="b">
        <f t="shared" si="2"/>
        <v>1</v>
      </c>
      <c r="K25" s="14" t="b">
        <f t="shared" si="3"/>
        <v>1</v>
      </c>
      <c r="L25" s="19" t="s">
        <v>19</v>
      </c>
      <c r="M25" s="10"/>
    </row>
    <row r="26">
      <c r="A26" s="11" t="s">
        <v>40</v>
      </c>
      <c r="B26" s="12" t="s">
        <v>47</v>
      </c>
      <c r="C26" s="21" t="s">
        <v>26</v>
      </c>
      <c r="D26" s="12" t="s">
        <v>17</v>
      </c>
      <c r="E26" s="12" t="s">
        <v>17</v>
      </c>
      <c r="F26" s="12" t="s">
        <v>18</v>
      </c>
      <c r="G26" s="12" t="s">
        <v>18</v>
      </c>
      <c r="H26" s="12" t="s">
        <v>21</v>
      </c>
      <c r="I26" s="13" t="b">
        <f t="shared" si="1"/>
        <v>1</v>
      </c>
      <c r="J26" s="14" t="b">
        <f t="shared" si="2"/>
        <v>1</v>
      </c>
      <c r="K26" s="18" t="b">
        <f t="shared" si="3"/>
        <v>0</v>
      </c>
      <c r="L26" s="15" t="s">
        <v>19</v>
      </c>
      <c r="M26" s="10"/>
    </row>
    <row r="27">
      <c r="A27" s="23" t="s">
        <v>40</v>
      </c>
      <c r="B27" s="22" t="s">
        <v>48</v>
      </c>
      <c r="C27" s="22" t="s">
        <v>16</v>
      </c>
      <c r="D27" s="17" t="s">
        <v>17</v>
      </c>
      <c r="E27" s="17" t="s">
        <v>17</v>
      </c>
      <c r="F27" s="17" t="s">
        <v>18</v>
      </c>
      <c r="G27" s="17" t="s">
        <v>18</v>
      </c>
      <c r="H27" s="17" t="s">
        <v>17</v>
      </c>
      <c r="I27" s="13" t="b">
        <f t="shared" si="1"/>
        <v>1</v>
      </c>
      <c r="J27" s="14" t="b">
        <f t="shared" si="2"/>
        <v>1</v>
      </c>
      <c r="K27" s="14" t="b">
        <f t="shared" si="3"/>
        <v>1</v>
      </c>
      <c r="L27" s="19" t="s">
        <v>19</v>
      </c>
      <c r="M27" s="10"/>
    </row>
    <row r="28">
      <c r="A28" s="24" t="s">
        <v>40</v>
      </c>
      <c r="B28" s="21" t="s">
        <v>48</v>
      </c>
      <c r="C28" s="21" t="s">
        <v>20</v>
      </c>
      <c r="D28" s="12" t="s">
        <v>17</v>
      </c>
      <c r="E28" s="12" t="s">
        <v>17</v>
      </c>
      <c r="F28" s="12" t="s">
        <v>18</v>
      </c>
      <c r="G28" s="12" t="s">
        <v>18</v>
      </c>
      <c r="H28" s="12" t="s">
        <v>17</v>
      </c>
      <c r="I28" s="13" t="b">
        <f t="shared" si="1"/>
        <v>1</v>
      </c>
      <c r="J28" s="14" t="b">
        <f t="shared" si="2"/>
        <v>1</v>
      </c>
      <c r="K28" s="14" t="b">
        <f t="shared" si="3"/>
        <v>1</v>
      </c>
      <c r="L28" s="15" t="s">
        <v>19</v>
      </c>
      <c r="M28" s="25" t="s">
        <v>49</v>
      </c>
      <c r="N28" s="26">
        <f>COUNTIF(Table1[confusion_value_deepseek_accuracy],"TP")</f>
        <v>48</v>
      </c>
      <c r="O28" s="1" t="s">
        <v>50</v>
      </c>
      <c r="P28" s="26">
        <f>COUNTIF(Table1[confusion_value_deepseek_accuracy],"FP")</f>
        <v>3</v>
      </c>
    </row>
    <row r="29">
      <c r="A29" s="16" t="s">
        <v>40</v>
      </c>
      <c r="B29" s="17" t="s">
        <v>51</v>
      </c>
      <c r="C29" s="22" t="s">
        <v>33</v>
      </c>
      <c r="D29" s="17" t="s">
        <v>17</v>
      </c>
      <c r="E29" s="17" t="s">
        <v>17</v>
      </c>
      <c r="F29" s="17" t="s">
        <v>18</v>
      </c>
      <c r="G29" s="17" t="s">
        <v>18</v>
      </c>
      <c r="H29" s="17" t="s">
        <v>17</v>
      </c>
      <c r="I29" s="13" t="b">
        <f t="shared" si="1"/>
        <v>1</v>
      </c>
      <c r="J29" s="14" t="b">
        <f t="shared" si="2"/>
        <v>1</v>
      </c>
      <c r="K29" s="14" t="b">
        <f t="shared" si="3"/>
        <v>1</v>
      </c>
      <c r="L29" s="19" t="s">
        <v>19</v>
      </c>
      <c r="M29" s="25" t="s">
        <v>52</v>
      </c>
      <c r="N29" s="26">
        <f>COUNTIF(Table1[confusion_value_deepseek_accuracy],"TN")</f>
        <v>47</v>
      </c>
      <c r="O29" s="1" t="s">
        <v>53</v>
      </c>
      <c r="P29" s="26">
        <f>COUNTIF(Table1[confusion_value_deepseek_accuracy],"FN")</f>
        <v>2</v>
      </c>
    </row>
    <row r="30">
      <c r="A30" s="11" t="s">
        <v>40</v>
      </c>
      <c r="B30" s="21" t="s">
        <v>51</v>
      </c>
      <c r="C30" s="21" t="s">
        <v>45</v>
      </c>
      <c r="D30" s="12" t="s">
        <v>17</v>
      </c>
      <c r="E30" s="12" t="s">
        <v>17</v>
      </c>
      <c r="F30" s="12" t="s">
        <v>18</v>
      </c>
      <c r="G30" s="12" t="s">
        <v>18</v>
      </c>
      <c r="H30" s="12" t="s">
        <v>17</v>
      </c>
      <c r="I30" s="13" t="b">
        <f t="shared" si="1"/>
        <v>1</v>
      </c>
      <c r="J30" s="14" t="b">
        <f t="shared" si="2"/>
        <v>1</v>
      </c>
      <c r="K30" s="14" t="b">
        <f t="shared" si="3"/>
        <v>1</v>
      </c>
      <c r="L30" s="15" t="s">
        <v>19</v>
      </c>
      <c r="M30" s="10"/>
    </row>
    <row r="31">
      <c r="A31" s="16" t="s">
        <v>40</v>
      </c>
      <c r="B31" s="22" t="s">
        <v>51</v>
      </c>
      <c r="C31" s="22" t="s">
        <v>54</v>
      </c>
      <c r="D31" s="17" t="s">
        <v>17</v>
      </c>
      <c r="E31" s="17" t="s">
        <v>17</v>
      </c>
      <c r="F31" s="17" t="s">
        <v>18</v>
      </c>
      <c r="G31" s="17" t="s">
        <v>18</v>
      </c>
      <c r="H31" s="17" t="s">
        <v>21</v>
      </c>
      <c r="I31" s="13" t="b">
        <f t="shared" si="1"/>
        <v>1</v>
      </c>
      <c r="J31" s="14" t="b">
        <f t="shared" si="2"/>
        <v>1</v>
      </c>
      <c r="K31" s="18" t="b">
        <f t="shared" si="3"/>
        <v>0</v>
      </c>
      <c r="L31" s="19" t="s">
        <v>19</v>
      </c>
      <c r="M31" s="10"/>
    </row>
    <row r="32">
      <c r="A32" s="11" t="s">
        <v>40</v>
      </c>
      <c r="B32" s="12" t="s">
        <v>55</v>
      </c>
      <c r="C32" s="21" t="s">
        <v>20</v>
      </c>
      <c r="D32" s="12" t="s">
        <v>17</v>
      </c>
      <c r="E32" s="12" t="s">
        <v>17</v>
      </c>
      <c r="F32" s="12" t="s">
        <v>18</v>
      </c>
      <c r="G32" s="12" t="s">
        <v>18</v>
      </c>
      <c r="H32" s="12" t="s">
        <v>17</v>
      </c>
      <c r="I32" s="13" t="b">
        <f t="shared" si="1"/>
        <v>1</v>
      </c>
      <c r="J32" s="14" t="b">
        <f t="shared" si="2"/>
        <v>1</v>
      </c>
      <c r="K32" s="14" t="b">
        <f t="shared" si="3"/>
        <v>1</v>
      </c>
      <c r="L32" s="15" t="s">
        <v>19</v>
      </c>
      <c r="M32" s="2" t="s">
        <v>56</v>
      </c>
      <c r="N32" s="1"/>
    </row>
    <row r="33">
      <c r="A33" s="16" t="s">
        <v>57</v>
      </c>
      <c r="B33" s="17" t="s">
        <v>58</v>
      </c>
      <c r="C33" s="17" t="s">
        <v>16</v>
      </c>
      <c r="D33" s="17" t="s">
        <v>17</v>
      </c>
      <c r="E33" s="17" t="s">
        <v>21</v>
      </c>
      <c r="F33" s="17" t="s">
        <v>18</v>
      </c>
      <c r="G33" s="17" t="s">
        <v>59</v>
      </c>
      <c r="H33" s="17" t="s">
        <v>17</v>
      </c>
      <c r="I33" s="20" t="b">
        <f t="shared" si="1"/>
        <v>0</v>
      </c>
      <c r="J33" s="18" t="b">
        <f t="shared" si="2"/>
        <v>0</v>
      </c>
      <c r="K33" s="14" t="b">
        <f t="shared" si="3"/>
        <v>1</v>
      </c>
      <c r="L33" s="19" t="s">
        <v>60</v>
      </c>
      <c r="M33" s="25" t="s">
        <v>61</v>
      </c>
      <c r="N33" s="26">
        <f>COUNTIF(K2:K165,"TRUE")</f>
        <v>81</v>
      </c>
      <c r="O33" s="26">
        <f>COUNTA(K2:K165)</f>
        <v>97</v>
      </c>
      <c r="P33" s="26">
        <f t="shared" ref="P33:P35" si="4">N33/O33</f>
        <v>0.8350515464</v>
      </c>
    </row>
    <row r="34">
      <c r="A34" s="11" t="s">
        <v>57</v>
      </c>
      <c r="B34" s="12" t="s">
        <v>62</v>
      </c>
      <c r="C34" s="12" t="s">
        <v>16</v>
      </c>
      <c r="D34" s="12" t="s">
        <v>21</v>
      </c>
      <c r="E34" s="12" t="s">
        <v>21</v>
      </c>
      <c r="F34" s="12" t="s">
        <v>38</v>
      </c>
      <c r="G34" s="12" t="s">
        <v>38</v>
      </c>
      <c r="H34" s="12" t="s">
        <v>17</v>
      </c>
      <c r="I34" s="13" t="b">
        <f t="shared" si="1"/>
        <v>1</v>
      </c>
      <c r="J34" s="14" t="b">
        <f t="shared" si="2"/>
        <v>1</v>
      </c>
      <c r="K34" s="18" t="b">
        <f t="shared" si="3"/>
        <v>0</v>
      </c>
      <c r="L34" s="15" t="s">
        <v>63</v>
      </c>
      <c r="M34" s="25" t="s">
        <v>64</v>
      </c>
      <c r="N34" s="27">
        <f>COUNTIF(Table1[deepseek_relevancy_accuracy],"TRUE")</f>
        <v>95</v>
      </c>
      <c r="O34" s="26">
        <f>COUNTA(Table1[deepseek_relevancy_accuracy])</f>
        <v>100</v>
      </c>
      <c r="P34" s="26">
        <f t="shared" si="4"/>
        <v>0.95</v>
      </c>
    </row>
    <row r="35">
      <c r="A35" s="16" t="s">
        <v>57</v>
      </c>
      <c r="B35" s="17" t="s">
        <v>65</v>
      </c>
      <c r="C35" s="17" t="s">
        <v>16</v>
      </c>
      <c r="D35" s="17" t="s">
        <v>21</v>
      </c>
      <c r="E35" s="17" t="s">
        <v>21</v>
      </c>
      <c r="F35" s="17" t="s">
        <v>38</v>
      </c>
      <c r="G35" s="17" t="s">
        <v>38</v>
      </c>
      <c r="H35" s="17" t="s">
        <v>21</v>
      </c>
      <c r="I35" s="13" t="b">
        <f t="shared" si="1"/>
        <v>1</v>
      </c>
      <c r="J35" s="14" t="b">
        <f t="shared" si="2"/>
        <v>1</v>
      </c>
      <c r="K35" s="14" t="b">
        <f t="shared" si="3"/>
        <v>1</v>
      </c>
      <c r="L35" s="19" t="s">
        <v>63</v>
      </c>
      <c r="M35" s="25" t="s">
        <v>66</v>
      </c>
      <c r="N35" s="26">
        <f>COUNTIF(Table1[deepseek_category_accuracy],"TRUE")</f>
        <v>91</v>
      </c>
      <c r="O35" s="26">
        <f>COUNTA(Table1[deepseek_relevancy_accuracy])</f>
        <v>100</v>
      </c>
      <c r="P35" s="26">
        <f t="shared" si="4"/>
        <v>0.91</v>
      </c>
    </row>
    <row r="36">
      <c r="A36" s="11" t="s">
        <v>57</v>
      </c>
      <c r="B36" s="12" t="s">
        <v>67</v>
      </c>
      <c r="C36" s="12" t="s">
        <v>16</v>
      </c>
      <c r="D36" s="12" t="s">
        <v>21</v>
      </c>
      <c r="E36" s="12" t="s">
        <v>21</v>
      </c>
      <c r="F36" s="12" t="s">
        <v>38</v>
      </c>
      <c r="G36" s="12" t="s">
        <v>38</v>
      </c>
      <c r="H36" s="12" t="s">
        <v>21</v>
      </c>
      <c r="I36" s="13" t="b">
        <f t="shared" si="1"/>
        <v>1</v>
      </c>
      <c r="J36" s="14" t="b">
        <f t="shared" si="2"/>
        <v>1</v>
      </c>
      <c r="K36" s="14" t="b">
        <f t="shared" si="3"/>
        <v>1</v>
      </c>
      <c r="L36" s="15" t="s">
        <v>63</v>
      </c>
      <c r="M36" s="10"/>
    </row>
    <row r="37">
      <c r="A37" s="16" t="s">
        <v>57</v>
      </c>
      <c r="B37" s="17" t="s">
        <v>68</v>
      </c>
      <c r="C37" s="17" t="s">
        <v>16</v>
      </c>
      <c r="D37" s="17" t="s">
        <v>21</v>
      </c>
      <c r="E37" s="17" t="s">
        <v>21</v>
      </c>
      <c r="F37" s="17" t="s">
        <v>38</v>
      </c>
      <c r="G37" s="17" t="s">
        <v>38</v>
      </c>
      <c r="H37" s="17" t="s">
        <v>21</v>
      </c>
      <c r="I37" s="13" t="b">
        <f t="shared" si="1"/>
        <v>1</v>
      </c>
      <c r="J37" s="14" t="b">
        <f t="shared" si="2"/>
        <v>1</v>
      </c>
      <c r="K37" s="14" t="b">
        <f t="shared" si="3"/>
        <v>1</v>
      </c>
      <c r="L37" s="19" t="s">
        <v>63</v>
      </c>
    </row>
    <row r="38">
      <c r="A38" s="11" t="s">
        <v>57</v>
      </c>
      <c r="B38" s="12" t="s">
        <v>69</v>
      </c>
      <c r="C38" s="12" t="s">
        <v>16</v>
      </c>
      <c r="D38" s="12" t="s">
        <v>21</v>
      </c>
      <c r="E38" s="12" t="s">
        <v>21</v>
      </c>
      <c r="F38" s="12" t="s">
        <v>38</v>
      </c>
      <c r="G38" s="12" t="s">
        <v>38</v>
      </c>
      <c r="H38" s="12" t="s">
        <v>70</v>
      </c>
      <c r="I38" s="13" t="b">
        <f t="shared" si="1"/>
        <v>1</v>
      </c>
      <c r="J38" s="14" t="b">
        <f t="shared" si="2"/>
        <v>1</v>
      </c>
      <c r="K38" s="18" t="b">
        <f t="shared" si="3"/>
        <v>0</v>
      </c>
      <c r="L38" s="15" t="s">
        <v>63</v>
      </c>
      <c r="M38" s="10"/>
    </row>
    <row r="39">
      <c r="A39" s="16" t="s">
        <v>57</v>
      </c>
      <c r="B39" s="17" t="s">
        <v>71</v>
      </c>
      <c r="C39" s="17" t="s">
        <v>16</v>
      </c>
      <c r="D39" s="17" t="s">
        <v>21</v>
      </c>
      <c r="E39" s="17" t="s">
        <v>21</v>
      </c>
      <c r="F39" s="17" t="s">
        <v>38</v>
      </c>
      <c r="G39" s="17" t="s">
        <v>38</v>
      </c>
      <c r="H39" s="17" t="s">
        <v>21</v>
      </c>
      <c r="I39" s="13" t="b">
        <f t="shared" si="1"/>
        <v>1</v>
      </c>
      <c r="J39" s="14" t="b">
        <f t="shared" si="2"/>
        <v>1</v>
      </c>
      <c r="K39" s="14" t="b">
        <f t="shared" si="3"/>
        <v>1</v>
      </c>
      <c r="L39" s="19" t="s">
        <v>63</v>
      </c>
      <c r="M39" s="10"/>
    </row>
    <row r="40">
      <c r="A40" s="11" t="s">
        <v>57</v>
      </c>
      <c r="B40" s="12" t="s">
        <v>72</v>
      </c>
      <c r="C40" s="12" t="s">
        <v>16</v>
      </c>
      <c r="D40" s="12" t="s">
        <v>21</v>
      </c>
      <c r="E40" s="12" t="s">
        <v>21</v>
      </c>
      <c r="F40" s="12" t="s">
        <v>38</v>
      </c>
      <c r="G40" s="12" t="s">
        <v>38</v>
      </c>
      <c r="H40" s="12" t="s">
        <v>21</v>
      </c>
      <c r="I40" s="13" t="b">
        <f t="shared" si="1"/>
        <v>1</v>
      </c>
      <c r="J40" s="14" t="b">
        <f t="shared" si="2"/>
        <v>1</v>
      </c>
      <c r="K40" s="14" t="b">
        <f t="shared" si="3"/>
        <v>1</v>
      </c>
      <c r="L40" s="15" t="s">
        <v>63</v>
      </c>
      <c r="M40" s="10"/>
    </row>
    <row r="41">
      <c r="A41" s="16" t="s">
        <v>57</v>
      </c>
      <c r="B41" s="17" t="s">
        <v>72</v>
      </c>
      <c r="C41" s="17" t="s">
        <v>20</v>
      </c>
      <c r="D41" s="17" t="s">
        <v>21</v>
      </c>
      <c r="E41" s="17" t="s">
        <v>21</v>
      </c>
      <c r="F41" s="17" t="s">
        <v>38</v>
      </c>
      <c r="G41" s="17" t="s">
        <v>38</v>
      </c>
      <c r="H41" s="17" t="s">
        <v>21</v>
      </c>
      <c r="I41" s="13" t="b">
        <f t="shared" si="1"/>
        <v>1</v>
      </c>
      <c r="J41" s="14" t="b">
        <f t="shared" si="2"/>
        <v>1</v>
      </c>
      <c r="K41" s="14" t="b">
        <f t="shared" si="3"/>
        <v>1</v>
      </c>
      <c r="L41" s="19" t="s">
        <v>63</v>
      </c>
      <c r="M41" s="10"/>
    </row>
    <row r="42">
      <c r="A42" s="11" t="s">
        <v>57</v>
      </c>
      <c r="B42" s="12" t="s">
        <v>72</v>
      </c>
      <c r="C42" s="12" t="s">
        <v>26</v>
      </c>
      <c r="D42" s="12" t="s">
        <v>21</v>
      </c>
      <c r="E42" s="12" t="s">
        <v>21</v>
      </c>
      <c r="F42" s="12" t="s">
        <v>73</v>
      </c>
      <c r="G42" s="12" t="s">
        <v>59</v>
      </c>
      <c r="H42" s="12" t="s">
        <v>17</v>
      </c>
      <c r="I42" s="13" t="b">
        <f t="shared" si="1"/>
        <v>1</v>
      </c>
      <c r="J42" s="18" t="b">
        <f t="shared" si="2"/>
        <v>0</v>
      </c>
      <c r="K42" s="18" t="b">
        <f t="shared" si="3"/>
        <v>0</v>
      </c>
      <c r="L42" s="15" t="s">
        <v>63</v>
      </c>
      <c r="M42" s="10"/>
    </row>
    <row r="43">
      <c r="A43" s="16" t="s">
        <v>57</v>
      </c>
      <c r="B43" s="17" t="s">
        <v>74</v>
      </c>
      <c r="C43" s="17" t="s">
        <v>16</v>
      </c>
      <c r="D43" s="17" t="s">
        <v>21</v>
      </c>
      <c r="E43" s="17" t="s">
        <v>21</v>
      </c>
      <c r="F43" s="17" t="s">
        <v>38</v>
      </c>
      <c r="G43" s="17" t="s">
        <v>38</v>
      </c>
      <c r="H43" s="17" t="s">
        <v>70</v>
      </c>
      <c r="I43" s="13" t="b">
        <f t="shared" si="1"/>
        <v>1</v>
      </c>
      <c r="J43" s="14" t="b">
        <f t="shared" si="2"/>
        <v>1</v>
      </c>
      <c r="K43" s="18" t="b">
        <f t="shared" si="3"/>
        <v>0</v>
      </c>
      <c r="L43" s="19" t="s">
        <v>63</v>
      </c>
      <c r="M43" s="10"/>
    </row>
    <row r="44">
      <c r="A44" s="11" t="s">
        <v>57</v>
      </c>
      <c r="B44" s="12" t="s">
        <v>75</v>
      </c>
      <c r="C44" s="12" t="s">
        <v>16</v>
      </c>
      <c r="D44" s="12" t="s">
        <v>21</v>
      </c>
      <c r="E44" s="12" t="s">
        <v>21</v>
      </c>
      <c r="F44" s="12" t="s">
        <v>38</v>
      </c>
      <c r="G44" s="12" t="s">
        <v>38</v>
      </c>
      <c r="H44" s="12" t="s">
        <v>21</v>
      </c>
      <c r="I44" s="13" t="b">
        <f t="shared" si="1"/>
        <v>1</v>
      </c>
      <c r="J44" s="14" t="b">
        <f t="shared" si="2"/>
        <v>1</v>
      </c>
      <c r="K44" s="14" t="b">
        <f t="shared" si="3"/>
        <v>1</v>
      </c>
      <c r="L44" s="15" t="s">
        <v>63</v>
      </c>
      <c r="M44" s="10"/>
    </row>
    <row r="45">
      <c r="A45" s="16" t="s">
        <v>57</v>
      </c>
      <c r="B45" s="17" t="s">
        <v>75</v>
      </c>
      <c r="C45" s="17" t="s">
        <v>20</v>
      </c>
      <c r="D45" s="17" t="s">
        <v>21</v>
      </c>
      <c r="E45" s="17" t="s">
        <v>21</v>
      </c>
      <c r="F45" s="17" t="s">
        <v>38</v>
      </c>
      <c r="G45" s="17" t="s">
        <v>38</v>
      </c>
      <c r="H45" s="17" t="s">
        <v>21</v>
      </c>
      <c r="I45" s="13" t="b">
        <f t="shared" si="1"/>
        <v>1</v>
      </c>
      <c r="J45" s="14" t="b">
        <f t="shared" si="2"/>
        <v>1</v>
      </c>
      <c r="K45" s="14" t="b">
        <f t="shared" si="3"/>
        <v>1</v>
      </c>
      <c r="L45" s="19" t="s">
        <v>63</v>
      </c>
      <c r="M45" s="10"/>
    </row>
    <row r="46">
      <c r="A46" s="11" t="s">
        <v>57</v>
      </c>
      <c r="B46" s="12" t="s">
        <v>75</v>
      </c>
      <c r="C46" s="12" t="s">
        <v>26</v>
      </c>
      <c r="D46" s="12" t="s">
        <v>21</v>
      </c>
      <c r="E46" s="12" t="s">
        <v>21</v>
      </c>
      <c r="F46" s="12" t="s">
        <v>38</v>
      </c>
      <c r="G46" s="12" t="s">
        <v>38</v>
      </c>
      <c r="H46" s="12" t="s">
        <v>21</v>
      </c>
      <c r="I46" s="13" t="b">
        <f t="shared" si="1"/>
        <v>1</v>
      </c>
      <c r="J46" s="14" t="b">
        <f t="shared" si="2"/>
        <v>1</v>
      </c>
      <c r="K46" s="14" t="b">
        <f t="shared" si="3"/>
        <v>1</v>
      </c>
      <c r="L46" s="15" t="s">
        <v>63</v>
      </c>
      <c r="M46" s="10"/>
    </row>
    <row r="47">
      <c r="A47" s="16" t="s">
        <v>57</v>
      </c>
      <c r="B47" s="17" t="s">
        <v>76</v>
      </c>
      <c r="C47" s="17" t="s">
        <v>16</v>
      </c>
      <c r="D47" s="17" t="s">
        <v>21</v>
      </c>
      <c r="E47" s="17" t="s">
        <v>21</v>
      </c>
      <c r="F47" s="17" t="s">
        <v>38</v>
      </c>
      <c r="G47" s="17" t="s">
        <v>38</v>
      </c>
      <c r="H47" s="17" t="s">
        <v>21</v>
      </c>
      <c r="I47" s="13" t="b">
        <f t="shared" si="1"/>
        <v>1</v>
      </c>
      <c r="J47" s="14" t="b">
        <f t="shared" si="2"/>
        <v>1</v>
      </c>
      <c r="K47" s="14" t="b">
        <f t="shared" si="3"/>
        <v>1</v>
      </c>
      <c r="L47" s="19" t="s">
        <v>63</v>
      </c>
      <c r="M47" s="10"/>
    </row>
    <row r="48">
      <c r="A48" s="11" t="s">
        <v>57</v>
      </c>
      <c r="B48" s="12" t="s">
        <v>76</v>
      </c>
      <c r="C48" s="12" t="s">
        <v>20</v>
      </c>
      <c r="D48" s="12" t="s">
        <v>21</v>
      </c>
      <c r="E48" s="12" t="s">
        <v>21</v>
      </c>
      <c r="F48" s="12" t="s">
        <v>38</v>
      </c>
      <c r="G48" s="12" t="s">
        <v>38</v>
      </c>
      <c r="H48" s="12" t="s">
        <v>21</v>
      </c>
      <c r="I48" s="13" t="b">
        <f t="shared" si="1"/>
        <v>1</v>
      </c>
      <c r="J48" s="14" t="b">
        <f t="shared" si="2"/>
        <v>1</v>
      </c>
      <c r="K48" s="14" t="b">
        <f t="shared" si="3"/>
        <v>1</v>
      </c>
      <c r="L48" s="15" t="s">
        <v>63</v>
      </c>
      <c r="M48" s="10"/>
    </row>
    <row r="49">
      <c r="A49" s="16" t="s">
        <v>57</v>
      </c>
      <c r="B49" s="17" t="s">
        <v>76</v>
      </c>
      <c r="C49" s="17" t="s">
        <v>26</v>
      </c>
      <c r="D49" s="17" t="s">
        <v>21</v>
      </c>
      <c r="E49" s="17" t="s">
        <v>21</v>
      </c>
      <c r="F49" s="17" t="s">
        <v>38</v>
      </c>
      <c r="G49" s="17" t="s">
        <v>38</v>
      </c>
      <c r="H49" s="17" t="s">
        <v>77</v>
      </c>
      <c r="I49" s="13" t="b">
        <f t="shared" si="1"/>
        <v>1</v>
      </c>
      <c r="J49" s="14" t="b">
        <f t="shared" si="2"/>
        <v>1</v>
      </c>
      <c r="K49" s="28"/>
      <c r="L49" s="19" t="s">
        <v>63</v>
      </c>
      <c r="M49" s="10"/>
    </row>
    <row r="50">
      <c r="A50" s="24" t="s">
        <v>78</v>
      </c>
      <c r="B50" s="21" t="s">
        <v>79</v>
      </c>
      <c r="C50" s="12" t="s">
        <v>16</v>
      </c>
      <c r="D50" s="12" t="s">
        <v>17</v>
      </c>
      <c r="E50" s="12" t="s">
        <v>21</v>
      </c>
      <c r="F50" s="12" t="s">
        <v>18</v>
      </c>
      <c r="G50" s="12" t="s">
        <v>38</v>
      </c>
      <c r="H50" s="12" t="s">
        <v>17</v>
      </c>
      <c r="I50" s="20" t="b">
        <f t="shared" si="1"/>
        <v>0</v>
      </c>
      <c r="J50" s="18" t="b">
        <f t="shared" si="2"/>
        <v>0</v>
      </c>
      <c r="K50" s="14" t="b">
        <f t="shared" ref="K50:K80" si="5">EQ(D50,H50)</f>
        <v>1</v>
      </c>
      <c r="L50" s="15" t="s">
        <v>60</v>
      </c>
      <c r="M50" s="10"/>
    </row>
    <row r="51">
      <c r="A51" s="23" t="s">
        <v>78</v>
      </c>
      <c r="B51" s="22" t="s">
        <v>80</v>
      </c>
      <c r="C51" s="17" t="s">
        <v>16</v>
      </c>
      <c r="D51" s="17" t="s">
        <v>21</v>
      </c>
      <c r="E51" s="17" t="s">
        <v>21</v>
      </c>
      <c r="F51" s="17" t="s">
        <v>38</v>
      </c>
      <c r="G51" s="17" t="s">
        <v>38</v>
      </c>
      <c r="H51" s="17" t="s">
        <v>21</v>
      </c>
      <c r="I51" s="13" t="b">
        <f t="shared" si="1"/>
        <v>1</v>
      </c>
      <c r="J51" s="14" t="b">
        <f t="shared" si="2"/>
        <v>1</v>
      </c>
      <c r="K51" s="14" t="b">
        <f t="shared" si="5"/>
        <v>1</v>
      </c>
      <c r="L51" s="19" t="s">
        <v>63</v>
      </c>
      <c r="M51" s="10"/>
    </row>
    <row r="52">
      <c r="A52" s="24" t="s">
        <v>78</v>
      </c>
      <c r="B52" s="21" t="s">
        <v>81</v>
      </c>
      <c r="C52" s="12" t="s">
        <v>16</v>
      </c>
      <c r="D52" s="12" t="s">
        <v>21</v>
      </c>
      <c r="E52" s="12" t="s">
        <v>21</v>
      </c>
      <c r="F52" s="12" t="s">
        <v>38</v>
      </c>
      <c r="G52" s="12" t="s">
        <v>38</v>
      </c>
      <c r="H52" s="12" t="s">
        <v>21</v>
      </c>
      <c r="I52" s="13" t="b">
        <f t="shared" si="1"/>
        <v>1</v>
      </c>
      <c r="J52" s="14" t="b">
        <f t="shared" si="2"/>
        <v>1</v>
      </c>
      <c r="K52" s="14" t="b">
        <f t="shared" si="5"/>
        <v>1</v>
      </c>
      <c r="L52" s="15" t="s">
        <v>63</v>
      </c>
      <c r="M52" s="10"/>
    </row>
    <row r="53">
      <c r="A53" s="23" t="s">
        <v>78</v>
      </c>
      <c r="B53" s="22" t="s">
        <v>82</v>
      </c>
      <c r="C53" s="17" t="s">
        <v>16</v>
      </c>
      <c r="D53" s="17" t="s">
        <v>21</v>
      </c>
      <c r="E53" s="17" t="s">
        <v>21</v>
      </c>
      <c r="F53" s="17" t="s">
        <v>38</v>
      </c>
      <c r="G53" s="17" t="s">
        <v>38</v>
      </c>
      <c r="H53" s="17" t="s">
        <v>21</v>
      </c>
      <c r="I53" s="13" t="b">
        <f t="shared" si="1"/>
        <v>1</v>
      </c>
      <c r="J53" s="14" t="b">
        <f t="shared" si="2"/>
        <v>1</v>
      </c>
      <c r="K53" s="14" t="b">
        <f t="shared" si="5"/>
        <v>1</v>
      </c>
      <c r="L53" s="19" t="s">
        <v>63</v>
      </c>
      <c r="M53" s="10"/>
    </row>
    <row r="54">
      <c r="A54" s="24" t="s">
        <v>78</v>
      </c>
      <c r="B54" s="21" t="s">
        <v>82</v>
      </c>
      <c r="C54" s="12" t="s">
        <v>20</v>
      </c>
      <c r="D54" s="12" t="s">
        <v>21</v>
      </c>
      <c r="E54" s="12" t="s">
        <v>21</v>
      </c>
      <c r="F54" s="12" t="s">
        <v>38</v>
      </c>
      <c r="G54" s="12" t="s">
        <v>38</v>
      </c>
      <c r="H54" s="12" t="s">
        <v>21</v>
      </c>
      <c r="I54" s="13" t="b">
        <f t="shared" si="1"/>
        <v>1</v>
      </c>
      <c r="J54" s="14" t="b">
        <f t="shared" si="2"/>
        <v>1</v>
      </c>
      <c r="K54" s="14" t="b">
        <f t="shared" si="5"/>
        <v>1</v>
      </c>
      <c r="L54" s="15" t="s">
        <v>63</v>
      </c>
      <c r="M54" s="10"/>
    </row>
    <row r="55">
      <c r="A55" s="23" t="s">
        <v>78</v>
      </c>
      <c r="B55" s="22" t="s">
        <v>83</v>
      </c>
      <c r="C55" s="22" t="s">
        <v>16</v>
      </c>
      <c r="D55" s="17" t="s">
        <v>21</v>
      </c>
      <c r="E55" s="17" t="s">
        <v>21</v>
      </c>
      <c r="F55" s="17" t="s">
        <v>59</v>
      </c>
      <c r="G55" s="17" t="s">
        <v>73</v>
      </c>
      <c r="H55" s="17" t="s">
        <v>21</v>
      </c>
      <c r="I55" s="13" t="b">
        <f t="shared" si="1"/>
        <v>1</v>
      </c>
      <c r="J55" s="18" t="b">
        <f t="shared" si="2"/>
        <v>0</v>
      </c>
      <c r="K55" s="14" t="b">
        <f t="shared" si="5"/>
        <v>1</v>
      </c>
      <c r="L55" s="19" t="s">
        <v>63</v>
      </c>
      <c r="M55" s="10"/>
    </row>
    <row r="56">
      <c r="A56" s="24" t="s">
        <v>78</v>
      </c>
      <c r="B56" s="21" t="s">
        <v>84</v>
      </c>
      <c r="C56" s="21" t="s">
        <v>16</v>
      </c>
      <c r="D56" s="12" t="s">
        <v>21</v>
      </c>
      <c r="E56" s="12" t="s">
        <v>21</v>
      </c>
      <c r="F56" s="12" t="s">
        <v>38</v>
      </c>
      <c r="G56" s="12" t="s">
        <v>59</v>
      </c>
      <c r="H56" s="12" t="s">
        <v>21</v>
      </c>
      <c r="I56" s="13" t="b">
        <f t="shared" si="1"/>
        <v>1</v>
      </c>
      <c r="J56" s="18" t="b">
        <f t="shared" si="2"/>
        <v>0</v>
      </c>
      <c r="K56" s="14" t="b">
        <f t="shared" si="5"/>
        <v>1</v>
      </c>
      <c r="L56" s="15" t="s">
        <v>63</v>
      </c>
      <c r="M56" s="10"/>
    </row>
    <row r="57">
      <c r="A57" s="23" t="s">
        <v>78</v>
      </c>
      <c r="B57" s="22" t="s">
        <v>85</v>
      </c>
      <c r="C57" s="17" t="s">
        <v>16</v>
      </c>
      <c r="D57" s="17" t="s">
        <v>21</v>
      </c>
      <c r="E57" s="17" t="s">
        <v>21</v>
      </c>
      <c r="F57" s="17" t="s">
        <v>38</v>
      </c>
      <c r="G57" s="17" t="s">
        <v>38</v>
      </c>
      <c r="H57" s="17" t="s">
        <v>21</v>
      </c>
      <c r="I57" s="13" t="b">
        <f t="shared" si="1"/>
        <v>1</v>
      </c>
      <c r="J57" s="14" t="b">
        <f t="shared" si="2"/>
        <v>1</v>
      </c>
      <c r="K57" s="14" t="b">
        <f t="shared" si="5"/>
        <v>1</v>
      </c>
      <c r="L57" s="19" t="s">
        <v>63</v>
      </c>
      <c r="M57" s="10"/>
    </row>
    <row r="58">
      <c r="A58" s="24" t="s">
        <v>78</v>
      </c>
      <c r="B58" s="21" t="s">
        <v>86</v>
      </c>
      <c r="C58" s="12" t="s">
        <v>16</v>
      </c>
      <c r="D58" s="12" t="s">
        <v>21</v>
      </c>
      <c r="E58" s="12" t="s">
        <v>21</v>
      </c>
      <c r="F58" s="12" t="s">
        <v>38</v>
      </c>
      <c r="G58" s="12" t="s">
        <v>38</v>
      </c>
      <c r="H58" s="12" t="s">
        <v>21</v>
      </c>
      <c r="I58" s="13" t="b">
        <f t="shared" si="1"/>
        <v>1</v>
      </c>
      <c r="J58" s="14" t="b">
        <f t="shared" si="2"/>
        <v>1</v>
      </c>
      <c r="K58" s="14" t="b">
        <f t="shared" si="5"/>
        <v>1</v>
      </c>
      <c r="L58" s="15" t="s">
        <v>63</v>
      </c>
      <c r="M58" s="10"/>
    </row>
    <row r="59">
      <c r="A59" s="23" t="s">
        <v>78</v>
      </c>
      <c r="B59" s="22" t="s">
        <v>86</v>
      </c>
      <c r="C59" s="17" t="s">
        <v>20</v>
      </c>
      <c r="D59" s="17" t="s">
        <v>21</v>
      </c>
      <c r="E59" s="17" t="s">
        <v>21</v>
      </c>
      <c r="F59" s="17" t="s">
        <v>38</v>
      </c>
      <c r="G59" s="17" t="s">
        <v>38</v>
      </c>
      <c r="H59" s="17" t="s">
        <v>21</v>
      </c>
      <c r="I59" s="13" t="b">
        <f t="shared" si="1"/>
        <v>1</v>
      </c>
      <c r="J59" s="14" t="b">
        <f t="shared" si="2"/>
        <v>1</v>
      </c>
      <c r="K59" s="14" t="b">
        <f t="shared" si="5"/>
        <v>1</v>
      </c>
      <c r="L59" s="19" t="s">
        <v>63</v>
      </c>
      <c r="M59" s="10"/>
    </row>
    <row r="60">
      <c r="A60" s="24" t="s">
        <v>78</v>
      </c>
      <c r="B60" s="21" t="s">
        <v>87</v>
      </c>
      <c r="C60" s="21" t="s">
        <v>16</v>
      </c>
      <c r="D60" s="12" t="s">
        <v>21</v>
      </c>
      <c r="E60" s="12" t="s">
        <v>21</v>
      </c>
      <c r="F60" s="12" t="s">
        <v>38</v>
      </c>
      <c r="G60" s="12" t="s">
        <v>38</v>
      </c>
      <c r="H60" s="12" t="s">
        <v>21</v>
      </c>
      <c r="I60" s="13" t="b">
        <f t="shared" si="1"/>
        <v>1</v>
      </c>
      <c r="J60" s="14" t="b">
        <f t="shared" si="2"/>
        <v>1</v>
      </c>
      <c r="K60" s="14" t="b">
        <f t="shared" si="5"/>
        <v>1</v>
      </c>
      <c r="L60" s="29" t="s">
        <v>63</v>
      </c>
      <c r="M60" s="10"/>
    </row>
    <row r="61">
      <c r="A61" s="23" t="s">
        <v>78</v>
      </c>
      <c r="B61" s="22" t="s">
        <v>88</v>
      </c>
      <c r="C61" s="17" t="s">
        <v>16</v>
      </c>
      <c r="D61" s="17" t="s">
        <v>21</v>
      </c>
      <c r="E61" s="17" t="s">
        <v>21</v>
      </c>
      <c r="F61" s="17" t="s">
        <v>38</v>
      </c>
      <c r="G61" s="17" t="s">
        <v>38</v>
      </c>
      <c r="H61" s="17" t="s">
        <v>21</v>
      </c>
      <c r="I61" s="13" t="b">
        <f t="shared" si="1"/>
        <v>1</v>
      </c>
      <c r="J61" s="14" t="b">
        <f t="shared" si="2"/>
        <v>1</v>
      </c>
      <c r="K61" s="14" t="b">
        <f t="shared" si="5"/>
        <v>1</v>
      </c>
      <c r="L61" s="19" t="s">
        <v>63</v>
      </c>
      <c r="M61" s="10"/>
    </row>
    <row r="62">
      <c r="A62" s="24" t="s">
        <v>78</v>
      </c>
      <c r="B62" s="21" t="s">
        <v>88</v>
      </c>
      <c r="C62" s="12" t="s">
        <v>20</v>
      </c>
      <c r="D62" s="12" t="s">
        <v>21</v>
      </c>
      <c r="E62" s="12" t="s">
        <v>21</v>
      </c>
      <c r="F62" s="12" t="s">
        <v>38</v>
      </c>
      <c r="G62" s="12" t="s">
        <v>38</v>
      </c>
      <c r="H62" s="12" t="s">
        <v>21</v>
      </c>
      <c r="I62" s="13" t="b">
        <f t="shared" si="1"/>
        <v>1</v>
      </c>
      <c r="J62" s="14" t="b">
        <f t="shared" si="2"/>
        <v>1</v>
      </c>
      <c r="K62" s="14" t="b">
        <f t="shared" si="5"/>
        <v>1</v>
      </c>
      <c r="L62" s="15" t="s">
        <v>63</v>
      </c>
    </row>
    <row r="63">
      <c r="A63" s="23" t="s">
        <v>78</v>
      </c>
      <c r="B63" s="22" t="s">
        <v>89</v>
      </c>
      <c r="C63" s="22" t="s">
        <v>16</v>
      </c>
      <c r="D63" s="17" t="s">
        <v>21</v>
      </c>
      <c r="E63" s="17" t="s">
        <v>21</v>
      </c>
      <c r="F63" s="17" t="s">
        <v>38</v>
      </c>
      <c r="G63" s="17" t="s">
        <v>38</v>
      </c>
      <c r="H63" s="17" t="s">
        <v>21</v>
      </c>
      <c r="I63" s="13" t="b">
        <f t="shared" si="1"/>
        <v>1</v>
      </c>
      <c r="J63" s="14" t="b">
        <f t="shared" si="2"/>
        <v>1</v>
      </c>
      <c r="K63" s="14" t="b">
        <f t="shared" si="5"/>
        <v>1</v>
      </c>
      <c r="L63" s="19" t="s">
        <v>63</v>
      </c>
      <c r="M63" s="10"/>
    </row>
    <row r="64">
      <c r="A64" s="24" t="s">
        <v>90</v>
      </c>
      <c r="B64" s="21" t="s">
        <v>91</v>
      </c>
      <c r="C64" s="21" t="s">
        <v>16</v>
      </c>
      <c r="D64" s="12" t="s">
        <v>17</v>
      </c>
      <c r="E64" s="12" t="s">
        <v>17</v>
      </c>
      <c r="F64" s="12" t="s">
        <v>18</v>
      </c>
      <c r="G64" s="12" t="s">
        <v>18</v>
      </c>
      <c r="H64" s="12" t="s">
        <v>17</v>
      </c>
      <c r="I64" s="13" t="b">
        <f t="shared" si="1"/>
        <v>1</v>
      </c>
      <c r="J64" s="14" t="b">
        <f t="shared" si="2"/>
        <v>1</v>
      </c>
      <c r="K64" s="14" t="b">
        <f t="shared" si="5"/>
        <v>1</v>
      </c>
      <c r="L64" s="15" t="s">
        <v>19</v>
      </c>
      <c r="M64" s="10"/>
    </row>
    <row r="65">
      <c r="A65" s="23" t="s">
        <v>90</v>
      </c>
      <c r="B65" s="22" t="s">
        <v>92</v>
      </c>
      <c r="C65" s="22" t="s">
        <v>16</v>
      </c>
      <c r="D65" s="17" t="s">
        <v>21</v>
      </c>
      <c r="E65" s="17" t="s">
        <v>17</v>
      </c>
      <c r="F65" s="17" t="s">
        <v>38</v>
      </c>
      <c r="G65" s="17" t="s">
        <v>18</v>
      </c>
      <c r="H65" s="17" t="s">
        <v>17</v>
      </c>
      <c r="I65" s="20" t="b">
        <f t="shared" si="1"/>
        <v>0</v>
      </c>
      <c r="J65" s="18" t="b">
        <f t="shared" si="2"/>
        <v>0</v>
      </c>
      <c r="K65" s="18" t="b">
        <f t="shared" si="5"/>
        <v>0</v>
      </c>
      <c r="L65" s="19" t="s">
        <v>39</v>
      </c>
      <c r="M65" s="10"/>
    </row>
    <row r="66">
      <c r="A66" s="24" t="s">
        <v>90</v>
      </c>
      <c r="B66" s="21" t="s">
        <v>93</v>
      </c>
      <c r="C66" s="21" t="s">
        <v>26</v>
      </c>
      <c r="D66" s="12" t="s">
        <v>17</v>
      </c>
      <c r="E66" s="12" t="s">
        <v>17</v>
      </c>
      <c r="F66" s="12" t="s">
        <v>18</v>
      </c>
      <c r="G66" s="12" t="s">
        <v>18</v>
      </c>
      <c r="H66" s="12" t="s">
        <v>17</v>
      </c>
      <c r="I66" s="13" t="b">
        <f t="shared" si="1"/>
        <v>1</v>
      </c>
      <c r="J66" s="14" t="b">
        <f t="shared" si="2"/>
        <v>1</v>
      </c>
      <c r="K66" s="14" t="b">
        <f t="shared" si="5"/>
        <v>1</v>
      </c>
      <c r="L66" s="15" t="s">
        <v>19</v>
      </c>
      <c r="M66" s="10"/>
    </row>
    <row r="67">
      <c r="A67" s="23" t="s">
        <v>90</v>
      </c>
      <c r="B67" s="22" t="s">
        <v>94</v>
      </c>
      <c r="C67" s="22" t="s">
        <v>16</v>
      </c>
      <c r="D67" s="17" t="s">
        <v>17</v>
      </c>
      <c r="E67" s="17" t="s">
        <v>17</v>
      </c>
      <c r="F67" s="17" t="s">
        <v>18</v>
      </c>
      <c r="G67" s="17" t="s">
        <v>18</v>
      </c>
      <c r="H67" s="17" t="s">
        <v>17</v>
      </c>
      <c r="I67" s="13" t="b">
        <f t="shared" si="1"/>
        <v>1</v>
      </c>
      <c r="J67" s="14" t="b">
        <f t="shared" si="2"/>
        <v>1</v>
      </c>
      <c r="K67" s="14" t="b">
        <f t="shared" si="5"/>
        <v>1</v>
      </c>
      <c r="L67" s="19" t="s">
        <v>19</v>
      </c>
      <c r="M67" s="10"/>
    </row>
    <row r="68">
      <c r="A68" s="24" t="s">
        <v>90</v>
      </c>
      <c r="B68" s="21" t="s">
        <v>95</v>
      </c>
      <c r="C68" s="21" t="s">
        <v>33</v>
      </c>
      <c r="D68" s="12" t="s">
        <v>17</v>
      </c>
      <c r="E68" s="12" t="s">
        <v>17</v>
      </c>
      <c r="F68" s="12" t="s">
        <v>18</v>
      </c>
      <c r="G68" s="12" t="s">
        <v>18</v>
      </c>
      <c r="H68" s="12" t="s">
        <v>17</v>
      </c>
      <c r="I68" s="13" t="b">
        <f t="shared" si="1"/>
        <v>1</v>
      </c>
      <c r="J68" s="14" t="b">
        <f t="shared" si="2"/>
        <v>1</v>
      </c>
      <c r="K68" s="14" t="b">
        <f t="shared" si="5"/>
        <v>1</v>
      </c>
      <c r="L68" s="15" t="s">
        <v>19</v>
      </c>
      <c r="M68" s="10"/>
    </row>
    <row r="69">
      <c r="A69" s="23" t="s">
        <v>90</v>
      </c>
      <c r="B69" s="22" t="s">
        <v>95</v>
      </c>
      <c r="C69" s="22" t="s">
        <v>45</v>
      </c>
      <c r="D69" s="17" t="s">
        <v>17</v>
      </c>
      <c r="E69" s="17" t="s">
        <v>17</v>
      </c>
      <c r="F69" s="17" t="s">
        <v>18</v>
      </c>
      <c r="G69" s="17" t="s">
        <v>18</v>
      </c>
      <c r="H69" s="17" t="s">
        <v>17</v>
      </c>
      <c r="I69" s="13" t="b">
        <f t="shared" si="1"/>
        <v>1</v>
      </c>
      <c r="J69" s="14" t="b">
        <f t="shared" si="2"/>
        <v>1</v>
      </c>
      <c r="K69" s="14" t="b">
        <f t="shared" si="5"/>
        <v>1</v>
      </c>
      <c r="L69" s="19" t="s">
        <v>19</v>
      </c>
      <c r="M69" s="10"/>
    </row>
    <row r="70">
      <c r="A70" s="24" t="s">
        <v>90</v>
      </c>
      <c r="B70" s="21" t="s">
        <v>96</v>
      </c>
      <c r="C70" s="21" t="s">
        <v>16</v>
      </c>
      <c r="D70" s="12" t="s">
        <v>17</v>
      </c>
      <c r="E70" s="12" t="s">
        <v>17</v>
      </c>
      <c r="F70" s="12" t="s">
        <v>18</v>
      </c>
      <c r="G70" s="12" t="s">
        <v>18</v>
      </c>
      <c r="H70" s="12" t="s">
        <v>17</v>
      </c>
      <c r="I70" s="13" t="b">
        <f t="shared" si="1"/>
        <v>1</v>
      </c>
      <c r="J70" s="14" t="b">
        <f t="shared" si="2"/>
        <v>1</v>
      </c>
      <c r="K70" s="14" t="b">
        <f t="shared" si="5"/>
        <v>1</v>
      </c>
      <c r="L70" s="15" t="s">
        <v>19</v>
      </c>
      <c r="M70" s="10"/>
    </row>
    <row r="71">
      <c r="A71" s="23" t="s">
        <v>90</v>
      </c>
      <c r="B71" s="22" t="s">
        <v>96</v>
      </c>
      <c r="C71" s="22" t="s">
        <v>20</v>
      </c>
      <c r="D71" s="17" t="s">
        <v>17</v>
      </c>
      <c r="E71" s="17" t="s">
        <v>17</v>
      </c>
      <c r="F71" s="17" t="s">
        <v>18</v>
      </c>
      <c r="G71" s="17" t="s">
        <v>18</v>
      </c>
      <c r="H71" s="17" t="s">
        <v>17</v>
      </c>
      <c r="I71" s="13" t="b">
        <f t="shared" si="1"/>
        <v>1</v>
      </c>
      <c r="J71" s="14" t="b">
        <f t="shared" si="2"/>
        <v>1</v>
      </c>
      <c r="K71" s="14" t="b">
        <f t="shared" si="5"/>
        <v>1</v>
      </c>
      <c r="L71" s="19" t="s">
        <v>19</v>
      </c>
      <c r="M71" s="10"/>
    </row>
    <row r="72">
      <c r="A72" s="24" t="s">
        <v>90</v>
      </c>
      <c r="B72" s="21" t="s">
        <v>96</v>
      </c>
      <c r="C72" s="21" t="s">
        <v>33</v>
      </c>
      <c r="D72" s="21" t="s">
        <v>17</v>
      </c>
      <c r="E72" s="12" t="s">
        <v>17</v>
      </c>
      <c r="F72" s="12" t="s">
        <v>18</v>
      </c>
      <c r="G72" s="12" t="s">
        <v>18</v>
      </c>
      <c r="H72" s="12" t="s">
        <v>17</v>
      </c>
      <c r="I72" s="13" t="b">
        <f t="shared" si="1"/>
        <v>1</v>
      </c>
      <c r="J72" s="14" t="b">
        <f t="shared" si="2"/>
        <v>1</v>
      </c>
      <c r="K72" s="14" t="b">
        <f t="shared" si="5"/>
        <v>1</v>
      </c>
      <c r="L72" s="15" t="s">
        <v>19</v>
      </c>
      <c r="M72" s="10"/>
    </row>
    <row r="73">
      <c r="A73" s="23" t="s">
        <v>90</v>
      </c>
      <c r="B73" s="22" t="s">
        <v>97</v>
      </c>
      <c r="C73" s="22" t="s">
        <v>16</v>
      </c>
      <c r="D73" s="22" t="s">
        <v>17</v>
      </c>
      <c r="E73" s="17" t="s">
        <v>17</v>
      </c>
      <c r="F73" s="17" t="s">
        <v>18</v>
      </c>
      <c r="G73" s="17" t="s">
        <v>18</v>
      </c>
      <c r="H73" s="17" t="s">
        <v>21</v>
      </c>
      <c r="I73" s="13" t="b">
        <f t="shared" si="1"/>
        <v>1</v>
      </c>
      <c r="J73" s="14" t="b">
        <f t="shared" si="2"/>
        <v>1</v>
      </c>
      <c r="K73" s="18" t="b">
        <f t="shared" si="5"/>
        <v>0</v>
      </c>
      <c r="L73" s="19" t="s">
        <v>19</v>
      </c>
      <c r="M73" s="10"/>
    </row>
    <row r="74">
      <c r="A74" s="24" t="s">
        <v>90</v>
      </c>
      <c r="B74" s="21" t="s">
        <v>98</v>
      </c>
      <c r="C74" s="21" t="s">
        <v>20</v>
      </c>
      <c r="D74" s="21" t="s">
        <v>21</v>
      </c>
      <c r="E74" s="12" t="s">
        <v>17</v>
      </c>
      <c r="F74" s="12" t="s">
        <v>38</v>
      </c>
      <c r="G74" s="12" t="s">
        <v>18</v>
      </c>
      <c r="H74" s="12" t="s">
        <v>21</v>
      </c>
      <c r="I74" s="20" t="b">
        <f t="shared" si="1"/>
        <v>0</v>
      </c>
      <c r="J74" s="18" t="b">
        <f t="shared" si="2"/>
        <v>0</v>
      </c>
      <c r="K74" s="14" t="b">
        <f t="shared" si="5"/>
        <v>1</v>
      </c>
      <c r="L74" s="15" t="s">
        <v>39</v>
      </c>
      <c r="M74" s="10"/>
    </row>
    <row r="75">
      <c r="A75" s="23" t="s">
        <v>90</v>
      </c>
      <c r="B75" s="22" t="s">
        <v>99</v>
      </c>
      <c r="C75" s="22" t="s">
        <v>20</v>
      </c>
      <c r="D75" s="22" t="s">
        <v>17</v>
      </c>
      <c r="E75" s="17" t="s">
        <v>17</v>
      </c>
      <c r="F75" s="17" t="s">
        <v>18</v>
      </c>
      <c r="G75" s="17" t="s">
        <v>18</v>
      </c>
      <c r="H75" s="17" t="s">
        <v>17</v>
      </c>
      <c r="I75" s="13" t="b">
        <f t="shared" si="1"/>
        <v>1</v>
      </c>
      <c r="J75" s="14" t="b">
        <f t="shared" si="2"/>
        <v>1</v>
      </c>
      <c r="K75" s="14" t="b">
        <f t="shared" si="5"/>
        <v>1</v>
      </c>
      <c r="L75" s="19" t="s">
        <v>19</v>
      </c>
      <c r="M75" s="10"/>
    </row>
    <row r="76">
      <c r="A76" s="24" t="s">
        <v>90</v>
      </c>
      <c r="B76" s="21" t="s">
        <v>100</v>
      </c>
      <c r="C76" s="21" t="s">
        <v>16</v>
      </c>
      <c r="D76" s="21" t="s">
        <v>17</v>
      </c>
      <c r="E76" s="12" t="s">
        <v>17</v>
      </c>
      <c r="F76" s="12" t="s">
        <v>18</v>
      </c>
      <c r="G76" s="12" t="s">
        <v>18</v>
      </c>
      <c r="H76" s="12" t="s">
        <v>17</v>
      </c>
      <c r="I76" s="13" t="b">
        <f t="shared" si="1"/>
        <v>1</v>
      </c>
      <c r="J76" s="14" t="b">
        <f t="shared" si="2"/>
        <v>1</v>
      </c>
      <c r="K76" s="14" t="b">
        <f t="shared" si="5"/>
        <v>1</v>
      </c>
      <c r="L76" s="15" t="s">
        <v>19</v>
      </c>
      <c r="M76" s="10"/>
    </row>
    <row r="77">
      <c r="A77" s="23" t="s">
        <v>101</v>
      </c>
      <c r="B77" s="22" t="s">
        <v>102</v>
      </c>
      <c r="C77" s="22" t="s">
        <v>16</v>
      </c>
      <c r="D77" s="17" t="s">
        <v>21</v>
      </c>
      <c r="E77" s="17" t="s">
        <v>21</v>
      </c>
      <c r="F77" s="17" t="s">
        <v>38</v>
      </c>
      <c r="G77" s="17" t="s">
        <v>38</v>
      </c>
      <c r="H77" s="17" t="s">
        <v>21</v>
      </c>
      <c r="I77" s="13" t="b">
        <f t="shared" si="1"/>
        <v>1</v>
      </c>
      <c r="J77" s="14" t="b">
        <f t="shared" si="2"/>
        <v>1</v>
      </c>
      <c r="K77" s="14" t="b">
        <f t="shared" si="5"/>
        <v>1</v>
      </c>
      <c r="L77" s="19" t="s">
        <v>63</v>
      </c>
      <c r="M77" s="10"/>
    </row>
    <row r="78">
      <c r="A78" s="24" t="s">
        <v>101</v>
      </c>
      <c r="B78" s="21" t="s">
        <v>103</v>
      </c>
      <c r="C78" s="21" t="s">
        <v>16</v>
      </c>
      <c r="D78" s="12" t="s">
        <v>21</v>
      </c>
      <c r="E78" s="12" t="s">
        <v>21</v>
      </c>
      <c r="F78" s="12" t="s">
        <v>38</v>
      </c>
      <c r="G78" s="12" t="s">
        <v>38</v>
      </c>
      <c r="H78" s="12" t="s">
        <v>21</v>
      </c>
      <c r="I78" s="13" t="b">
        <f t="shared" si="1"/>
        <v>1</v>
      </c>
      <c r="J78" s="14" t="b">
        <f t="shared" si="2"/>
        <v>1</v>
      </c>
      <c r="K78" s="14" t="b">
        <f t="shared" si="5"/>
        <v>1</v>
      </c>
      <c r="L78" s="15" t="s">
        <v>63</v>
      </c>
      <c r="M78" s="10"/>
    </row>
    <row r="79">
      <c r="A79" s="23" t="s">
        <v>101</v>
      </c>
      <c r="B79" s="22" t="s">
        <v>104</v>
      </c>
      <c r="C79" s="22" t="s">
        <v>16</v>
      </c>
      <c r="D79" s="17" t="s">
        <v>21</v>
      </c>
      <c r="E79" s="17" t="s">
        <v>21</v>
      </c>
      <c r="F79" s="17" t="s">
        <v>38</v>
      </c>
      <c r="G79" s="17" t="s">
        <v>38</v>
      </c>
      <c r="H79" s="17" t="s">
        <v>21</v>
      </c>
      <c r="I79" s="13" t="b">
        <f t="shared" si="1"/>
        <v>1</v>
      </c>
      <c r="J79" s="14" t="b">
        <f t="shared" si="2"/>
        <v>1</v>
      </c>
      <c r="K79" s="14" t="b">
        <f t="shared" si="5"/>
        <v>1</v>
      </c>
      <c r="L79" s="19" t="s">
        <v>63</v>
      </c>
      <c r="M79" s="10"/>
    </row>
    <row r="80">
      <c r="A80" s="24" t="s">
        <v>101</v>
      </c>
      <c r="B80" s="21" t="s">
        <v>104</v>
      </c>
      <c r="C80" s="21" t="s">
        <v>20</v>
      </c>
      <c r="D80" s="12" t="s">
        <v>21</v>
      </c>
      <c r="E80" s="12" t="s">
        <v>21</v>
      </c>
      <c r="F80" s="12" t="s">
        <v>38</v>
      </c>
      <c r="G80" s="12" t="s">
        <v>38</v>
      </c>
      <c r="H80" s="12" t="s">
        <v>21</v>
      </c>
      <c r="I80" s="13" t="b">
        <f t="shared" si="1"/>
        <v>1</v>
      </c>
      <c r="J80" s="14" t="b">
        <f t="shared" si="2"/>
        <v>1</v>
      </c>
      <c r="K80" s="14" t="b">
        <f t="shared" si="5"/>
        <v>1</v>
      </c>
      <c r="L80" s="15" t="s">
        <v>63</v>
      </c>
      <c r="M80" s="10"/>
    </row>
    <row r="81">
      <c r="A81" s="23" t="s">
        <v>101</v>
      </c>
      <c r="B81" s="22" t="s">
        <v>105</v>
      </c>
      <c r="C81" s="22" t="s">
        <v>16</v>
      </c>
      <c r="D81" s="17" t="s">
        <v>21</v>
      </c>
      <c r="E81" s="17" t="s">
        <v>21</v>
      </c>
      <c r="F81" s="17" t="s">
        <v>38</v>
      </c>
      <c r="G81" s="17" t="s">
        <v>38</v>
      </c>
      <c r="H81" s="17" t="s">
        <v>77</v>
      </c>
      <c r="I81" s="13" t="b">
        <f t="shared" si="1"/>
        <v>1</v>
      </c>
      <c r="J81" s="14" t="b">
        <f t="shared" si="2"/>
        <v>1</v>
      </c>
      <c r="K81" s="28"/>
      <c r="L81" s="19" t="s">
        <v>63</v>
      </c>
      <c r="M81" s="10"/>
    </row>
    <row r="82">
      <c r="A82" s="24" t="s">
        <v>101</v>
      </c>
      <c r="B82" s="21" t="s">
        <v>105</v>
      </c>
      <c r="C82" s="21" t="s">
        <v>20</v>
      </c>
      <c r="D82" s="12" t="s">
        <v>21</v>
      </c>
      <c r="E82" s="12" t="s">
        <v>21</v>
      </c>
      <c r="F82" s="12" t="s">
        <v>38</v>
      </c>
      <c r="G82" s="12" t="s">
        <v>38</v>
      </c>
      <c r="H82" s="12" t="s">
        <v>21</v>
      </c>
      <c r="I82" s="13" t="b">
        <f t="shared" si="1"/>
        <v>1</v>
      </c>
      <c r="J82" s="14" t="b">
        <f t="shared" si="2"/>
        <v>1</v>
      </c>
      <c r="K82" s="14" t="b">
        <f t="shared" ref="K82:K87" si="6">EQ(D82,H82)</f>
        <v>1</v>
      </c>
      <c r="L82" s="15" t="s">
        <v>63</v>
      </c>
      <c r="M82" s="10"/>
    </row>
    <row r="83">
      <c r="A83" s="23" t="s">
        <v>101</v>
      </c>
      <c r="B83" s="22" t="s">
        <v>106</v>
      </c>
      <c r="C83" s="22" t="s">
        <v>16</v>
      </c>
      <c r="D83" s="17" t="s">
        <v>21</v>
      </c>
      <c r="E83" s="17" t="s">
        <v>21</v>
      </c>
      <c r="F83" s="17" t="s">
        <v>59</v>
      </c>
      <c r="G83" s="17" t="s">
        <v>59</v>
      </c>
      <c r="H83" s="17" t="s">
        <v>17</v>
      </c>
      <c r="I83" s="13" t="b">
        <f t="shared" si="1"/>
        <v>1</v>
      </c>
      <c r="J83" s="14" t="b">
        <f t="shared" si="2"/>
        <v>1</v>
      </c>
      <c r="K83" s="18" t="b">
        <f t="shared" si="6"/>
        <v>0</v>
      </c>
      <c r="L83" s="19" t="s">
        <v>63</v>
      </c>
      <c r="M83" s="10"/>
    </row>
    <row r="84">
      <c r="A84" s="24" t="s">
        <v>101</v>
      </c>
      <c r="B84" s="21" t="s">
        <v>107</v>
      </c>
      <c r="C84" s="21" t="s">
        <v>16</v>
      </c>
      <c r="D84" s="12" t="s">
        <v>21</v>
      </c>
      <c r="E84" s="12" t="s">
        <v>21</v>
      </c>
      <c r="F84" s="12" t="s">
        <v>59</v>
      </c>
      <c r="G84" s="12" t="s">
        <v>59</v>
      </c>
      <c r="H84" s="12" t="s">
        <v>17</v>
      </c>
      <c r="I84" s="13" t="b">
        <f t="shared" si="1"/>
        <v>1</v>
      </c>
      <c r="J84" s="14" t="b">
        <f t="shared" si="2"/>
        <v>1</v>
      </c>
      <c r="K84" s="18" t="b">
        <f t="shared" si="6"/>
        <v>0</v>
      </c>
      <c r="L84" s="15" t="s">
        <v>63</v>
      </c>
      <c r="M84" s="10"/>
    </row>
    <row r="85">
      <c r="A85" s="23" t="s">
        <v>101</v>
      </c>
      <c r="B85" s="22" t="s">
        <v>107</v>
      </c>
      <c r="C85" s="22" t="s">
        <v>20</v>
      </c>
      <c r="D85" s="17" t="s">
        <v>21</v>
      </c>
      <c r="E85" s="17" t="s">
        <v>21</v>
      </c>
      <c r="F85" s="17" t="s">
        <v>38</v>
      </c>
      <c r="G85" s="17" t="s">
        <v>38</v>
      </c>
      <c r="H85" s="17" t="s">
        <v>21</v>
      </c>
      <c r="I85" s="13" t="b">
        <f t="shared" si="1"/>
        <v>1</v>
      </c>
      <c r="J85" s="14" t="b">
        <f t="shared" si="2"/>
        <v>1</v>
      </c>
      <c r="K85" s="14" t="b">
        <f t="shared" si="6"/>
        <v>1</v>
      </c>
      <c r="L85" s="19" t="s">
        <v>63</v>
      </c>
      <c r="M85" s="10"/>
    </row>
    <row r="86">
      <c r="A86" s="24" t="s">
        <v>101</v>
      </c>
      <c r="B86" s="21" t="s">
        <v>108</v>
      </c>
      <c r="C86" s="21" t="s">
        <v>16</v>
      </c>
      <c r="D86" s="12" t="s">
        <v>21</v>
      </c>
      <c r="E86" s="12" t="s">
        <v>21</v>
      </c>
      <c r="F86" s="12" t="s">
        <v>38</v>
      </c>
      <c r="G86" s="12" t="s">
        <v>38</v>
      </c>
      <c r="H86" s="12" t="s">
        <v>21</v>
      </c>
      <c r="I86" s="13" t="b">
        <f t="shared" si="1"/>
        <v>1</v>
      </c>
      <c r="J86" s="14" t="b">
        <f t="shared" si="2"/>
        <v>1</v>
      </c>
      <c r="K86" s="14" t="b">
        <f t="shared" si="6"/>
        <v>1</v>
      </c>
      <c r="L86" s="15" t="s">
        <v>63</v>
      </c>
      <c r="M86" s="10"/>
    </row>
    <row r="87">
      <c r="A87" s="23" t="s">
        <v>101</v>
      </c>
      <c r="B87" s="22" t="s">
        <v>109</v>
      </c>
      <c r="C87" s="22" t="s">
        <v>16</v>
      </c>
      <c r="D87" s="17" t="s">
        <v>21</v>
      </c>
      <c r="E87" s="17" t="s">
        <v>21</v>
      </c>
      <c r="F87" s="17" t="s">
        <v>59</v>
      </c>
      <c r="G87" s="17" t="s">
        <v>73</v>
      </c>
      <c r="H87" s="17" t="s">
        <v>17</v>
      </c>
      <c r="I87" s="13" t="b">
        <f t="shared" si="1"/>
        <v>1</v>
      </c>
      <c r="J87" s="18" t="b">
        <f t="shared" si="2"/>
        <v>0</v>
      </c>
      <c r="K87" s="18" t="b">
        <f t="shared" si="6"/>
        <v>0</v>
      </c>
      <c r="L87" s="19" t="s">
        <v>63</v>
      </c>
      <c r="M87" s="10"/>
    </row>
    <row r="88">
      <c r="A88" s="24" t="s">
        <v>101</v>
      </c>
      <c r="B88" s="21" t="s">
        <v>110</v>
      </c>
      <c r="C88" s="21" t="s">
        <v>16</v>
      </c>
      <c r="D88" s="12" t="s">
        <v>21</v>
      </c>
      <c r="E88" s="12" t="s">
        <v>21</v>
      </c>
      <c r="F88" s="12" t="s">
        <v>38</v>
      </c>
      <c r="G88" s="12" t="s">
        <v>38</v>
      </c>
      <c r="H88" s="12" t="s">
        <v>77</v>
      </c>
      <c r="I88" s="13" t="b">
        <f t="shared" si="1"/>
        <v>1</v>
      </c>
      <c r="J88" s="14" t="b">
        <f t="shared" si="2"/>
        <v>1</v>
      </c>
      <c r="K88" s="28"/>
      <c r="L88" s="15" t="s">
        <v>63</v>
      </c>
      <c r="M88" s="10"/>
    </row>
    <row r="89">
      <c r="A89" s="23" t="s">
        <v>101</v>
      </c>
      <c r="B89" s="22" t="s">
        <v>111</v>
      </c>
      <c r="C89" s="22" t="s">
        <v>16</v>
      </c>
      <c r="D89" s="17" t="s">
        <v>21</v>
      </c>
      <c r="E89" s="17" t="s">
        <v>21</v>
      </c>
      <c r="F89" s="17" t="s">
        <v>38</v>
      </c>
      <c r="G89" s="17" t="s">
        <v>38</v>
      </c>
      <c r="H89" s="17" t="s">
        <v>17</v>
      </c>
      <c r="I89" s="13" t="b">
        <f t="shared" si="1"/>
        <v>1</v>
      </c>
      <c r="J89" s="14" t="b">
        <f t="shared" si="2"/>
        <v>1</v>
      </c>
      <c r="K89" s="18" t="b">
        <f t="shared" ref="K89:K101" si="7">EQ(D89,H89)</f>
        <v>0</v>
      </c>
      <c r="L89" s="19" t="s">
        <v>63</v>
      </c>
      <c r="M89" s="10"/>
    </row>
    <row r="90">
      <c r="A90" s="24" t="s">
        <v>101</v>
      </c>
      <c r="B90" s="21" t="s">
        <v>111</v>
      </c>
      <c r="C90" s="21" t="s">
        <v>20</v>
      </c>
      <c r="D90" s="12" t="s">
        <v>21</v>
      </c>
      <c r="E90" s="12" t="s">
        <v>21</v>
      </c>
      <c r="F90" s="12" t="s">
        <v>38</v>
      </c>
      <c r="G90" s="12" t="s">
        <v>38</v>
      </c>
      <c r="H90" s="12" t="s">
        <v>21</v>
      </c>
      <c r="I90" s="13" t="b">
        <f t="shared" si="1"/>
        <v>1</v>
      </c>
      <c r="J90" s="14" t="b">
        <f t="shared" si="2"/>
        <v>1</v>
      </c>
      <c r="K90" s="14" t="b">
        <f t="shared" si="7"/>
        <v>1</v>
      </c>
      <c r="L90" s="15" t="s">
        <v>63</v>
      </c>
      <c r="M90" s="10"/>
    </row>
    <row r="91">
      <c r="A91" s="23" t="s">
        <v>112</v>
      </c>
      <c r="B91" s="22" t="s">
        <v>113</v>
      </c>
      <c r="C91" s="22" t="s">
        <v>16</v>
      </c>
      <c r="D91" s="17" t="s">
        <v>17</v>
      </c>
      <c r="E91" s="17" t="s">
        <v>17</v>
      </c>
      <c r="F91" s="17" t="s">
        <v>18</v>
      </c>
      <c r="G91" s="17" t="s">
        <v>18</v>
      </c>
      <c r="H91" s="17" t="s">
        <v>17</v>
      </c>
      <c r="I91" s="13" t="b">
        <f t="shared" si="1"/>
        <v>1</v>
      </c>
      <c r="J91" s="14" t="b">
        <f t="shared" si="2"/>
        <v>1</v>
      </c>
      <c r="K91" s="14" t="b">
        <f t="shared" si="7"/>
        <v>1</v>
      </c>
      <c r="L91" s="19" t="s">
        <v>19</v>
      </c>
      <c r="M91" s="10"/>
    </row>
    <row r="92">
      <c r="A92" s="24" t="s">
        <v>112</v>
      </c>
      <c r="B92" s="21" t="s">
        <v>113</v>
      </c>
      <c r="C92" s="21" t="s">
        <v>45</v>
      </c>
      <c r="D92" s="12" t="s">
        <v>17</v>
      </c>
      <c r="E92" s="12" t="s">
        <v>17</v>
      </c>
      <c r="F92" s="12" t="s">
        <v>18</v>
      </c>
      <c r="G92" s="12" t="s">
        <v>18</v>
      </c>
      <c r="H92" s="12" t="s">
        <v>17</v>
      </c>
      <c r="I92" s="13" t="b">
        <f t="shared" si="1"/>
        <v>1</v>
      </c>
      <c r="J92" s="14" t="b">
        <f t="shared" si="2"/>
        <v>1</v>
      </c>
      <c r="K92" s="14" t="b">
        <f t="shared" si="7"/>
        <v>1</v>
      </c>
      <c r="L92" s="15" t="s">
        <v>19</v>
      </c>
      <c r="M92" s="10"/>
    </row>
    <row r="93">
      <c r="A93" s="23" t="s">
        <v>112</v>
      </c>
      <c r="B93" s="22" t="s">
        <v>114</v>
      </c>
      <c r="C93" s="22" t="s">
        <v>16</v>
      </c>
      <c r="D93" s="17" t="s">
        <v>17</v>
      </c>
      <c r="E93" s="17" t="s">
        <v>17</v>
      </c>
      <c r="F93" s="17" t="s">
        <v>18</v>
      </c>
      <c r="G93" s="17" t="s">
        <v>18</v>
      </c>
      <c r="H93" s="17" t="s">
        <v>17</v>
      </c>
      <c r="I93" s="13" t="b">
        <f t="shared" si="1"/>
        <v>1</v>
      </c>
      <c r="J93" s="14" t="b">
        <f t="shared" si="2"/>
        <v>1</v>
      </c>
      <c r="K93" s="14" t="b">
        <f t="shared" si="7"/>
        <v>1</v>
      </c>
      <c r="L93" s="19" t="s">
        <v>19</v>
      </c>
      <c r="M93" s="10"/>
    </row>
    <row r="94">
      <c r="A94" s="24" t="s">
        <v>112</v>
      </c>
      <c r="B94" s="21" t="s">
        <v>115</v>
      </c>
      <c r="C94" s="21" t="s">
        <v>26</v>
      </c>
      <c r="D94" s="12" t="s">
        <v>17</v>
      </c>
      <c r="E94" s="12" t="s">
        <v>17</v>
      </c>
      <c r="F94" s="12" t="s">
        <v>18</v>
      </c>
      <c r="G94" s="12" t="s">
        <v>18</v>
      </c>
      <c r="H94" s="12" t="s">
        <v>17</v>
      </c>
      <c r="I94" s="13" t="b">
        <f t="shared" si="1"/>
        <v>1</v>
      </c>
      <c r="J94" s="14" t="b">
        <f t="shared" si="2"/>
        <v>1</v>
      </c>
      <c r="K94" s="14" t="b">
        <f t="shared" si="7"/>
        <v>1</v>
      </c>
      <c r="L94" s="15" t="s">
        <v>19</v>
      </c>
      <c r="M94" s="10"/>
    </row>
    <row r="95">
      <c r="A95" s="23" t="s">
        <v>112</v>
      </c>
      <c r="B95" s="22" t="s">
        <v>116</v>
      </c>
      <c r="C95" s="22" t="s">
        <v>16</v>
      </c>
      <c r="D95" s="17" t="s">
        <v>17</v>
      </c>
      <c r="E95" s="17" t="s">
        <v>17</v>
      </c>
      <c r="F95" s="17" t="s">
        <v>18</v>
      </c>
      <c r="G95" s="17" t="s">
        <v>18</v>
      </c>
      <c r="H95" s="17" t="s">
        <v>17</v>
      </c>
      <c r="I95" s="13" t="b">
        <f t="shared" si="1"/>
        <v>1</v>
      </c>
      <c r="J95" s="14" t="b">
        <f t="shared" si="2"/>
        <v>1</v>
      </c>
      <c r="K95" s="14" t="b">
        <f t="shared" si="7"/>
        <v>1</v>
      </c>
      <c r="L95" s="19" t="s">
        <v>19</v>
      </c>
      <c r="M95" s="10"/>
    </row>
    <row r="96">
      <c r="A96" s="24" t="s">
        <v>112</v>
      </c>
      <c r="B96" s="21" t="s">
        <v>117</v>
      </c>
      <c r="C96" s="21" t="s">
        <v>20</v>
      </c>
      <c r="D96" s="12" t="s">
        <v>17</v>
      </c>
      <c r="E96" s="12" t="s">
        <v>17</v>
      </c>
      <c r="F96" s="12" t="s">
        <v>18</v>
      </c>
      <c r="G96" s="12" t="s">
        <v>18</v>
      </c>
      <c r="H96" s="12" t="s">
        <v>17</v>
      </c>
      <c r="I96" s="13" t="b">
        <f t="shared" si="1"/>
        <v>1</v>
      </c>
      <c r="J96" s="14" t="b">
        <f t="shared" si="2"/>
        <v>1</v>
      </c>
      <c r="K96" s="14" t="b">
        <f t="shared" si="7"/>
        <v>1</v>
      </c>
      <c r="L96" s="15" t="s">
        <v>19</v>
      </c>
      <c r="M96" s="10"/>
    </row>
    <row r="97">
      <c r="A97" s="23" t="s">
        <v>112</v>
      </c>
      <c r="B97" s="22" t="s">
        <v>117</v>
      </c>
      <c r="C97" s="22" t="s">
        <v>26</v>
      </c>
      <c r="D97" s="17" t="s">
        <v>17</v>
      </c>
      <c r="E97" s="17" t="s">
        <v>17</v>
      </c>
      <c r="F97" s="17" t="s">
        <v>18</v>
      </c>
      <c r="G97" s="17" t="s">
        <v>18</v>
      </c>
      <c r="H97" s="17" t="s">
        <v>17</v>
      </c>
      <c r="I97" s="13" t="b">
        <f t="shared" si="1"/>
        <v>1</v>
      </c>
      <c r="J97" s="14" t="b">
        <f t="shared" si="2"/>
        <v>1</v>
      </c>
      <c r="K97" s="14" t="b">
        <f t="shared" si="7"/>
        <v>1</v>
      </c>
      <c r="L97" s="19" t="s">
        <v>19</v>
      </c>
      <c r="M97" s="10"/>
    </row>
    <row r="98">
      <c r="A98" s="24" t="s">
        <v>118</v>
      </c>
      <c r="B98" s="21" t="s">
        <v>119</v>
      </c>
      <c r="C98" s="21" t="s">
        <v>16</v>
      </c>
      <c r="D98" s="12" t="s">
        <v>21</v>
      </c>
      <c r="E98" s="12" t="s">
        <v>21</v>
      </c>
      <c r="F98" s="12" t="s">
        <v>38</v>
      </c>
      <c r="G98" s="12" t="s">
        <v>38</v>
      </c>
      <c r="H98" s="12" t="s">
        <v>21</v>
      </c>
      <c r="I98" s="13" t="b">
        <f t="shared" si="1"/>
        <v>1</v>
      </c>
      <c r="J98" s="14" t="b">
        <f t="shared" si="2"/>
        <v>1</v>
      </c>
      <c r="K98" s="14" t="b">
        <f t="shared" si="7"/>
        <v>1</v>
      </c>
      <c r="L98" s="15" t="s">
        <v>63</v>
      </c>
      <c r="M98" s="10"/>
    </row>
    <row r="99">
      <c r="A99" s="23" t="s">
        <v>118</v>
      </c>
      <c r="B99" s="22" t="s">
        <v>120</v>
      </c>
      <c r="C99" s="22" t="s">
        <v>16</v>
      </c>
      <c r="D99" s="17" t="s">
        <v>21</v>
      </c>
      <c r="E99" s="17" t="s">
        <v>21</v>
      </c>
      <c r="F99" s="17" t="s">
        <v>38</v>
      </c>
      <c r="G99" s="17" t="s">
        <v>38</v>
      </c>
      <c r="H99" s="17" t="s">
        <v>21</v>
      </c>
      <c r="I99" s="13" t="b">
        <f t="shared" si="1"/>
        <v>1</v>
      </c>
      <c r="J99" s="14" t="b">
        <f t="shared" si="2"/>
        <v>1</v>
      </c>
      <c r="K99" s="14" t="b">
        <f t="shared" si="7"/>
        <v>1</v>
      </c>
      <c r="L99" s="19" t="s">
        <v>63</v>
      </c>
      <c r="M99" s="10"/>
    </row>
    <row r="100">
      <c r="A100" s="24" t="s">
        <v>118</v>
      </c>
      <c r="B100" s="21" t="s">
        <v>121</v>
      </c>
      <c r="C100" s="21" t="s">
        <v>16</v>
      </c>
      <c r="D100" s="12" t="s">
        <v>21</v>
      </c>
      <c r="E100" s="12" t="s">
        <v>21</v>
      </c>
      <c r="F100" s="12" t="s">
        <v>38</v>
      </c>
      <c r="G100" s="12" t="s">
        <v>38</v>
      </c>
      <c r="H100" s="12" t="s">
        <v>21</v>
      </c>
      <c r="I100" s="13" t="b">
        <f t="shared" si="1"/>
        <v>1</v>
      </c>
      <c r="J100" s="14" t="b">
        <f t="shared" si="2"/>
        <v>1</v>
      </c>
      <c r="K100" s="14" t="b">
        <f t="shared" si="7"/>
        <v>1</v>
      </c>
      <c r="L100" s="15" t="s">
        <v>63</v>
      </c>
      <c r="M100" s="10"/>
    </row>
    <row r="101">
      <c r="A101" s="30" t="s">
        <v>118</v>
      </c>
      <c r="B101" s="31" t="s">
        <v>122</v>
      </c>
      <c r="C101" s="31" t="s">
        <v>16</v>
      </c>
      <c r="D101" s="32" t="s">
        <v>21</v>
      </c>
      <c r="E101" s="32" t="s">
        <v>21</v>
      </c>
      <c r="F101" s="32" t="s">
        <v>38</v>
      </c>
      <c r="G101" s="32" t="s">
        <v>38</v>
      </c>
      <c r="H101" s="32" t="s">
        <v>21</v>
      </c>
      <c r="I101" s="33" t="b">
        <f t="shared" si="1"/>
        <v>1</v>
      </c>
      <c r="J101" s="34" t="b">
        <f t="shared" si="2"/>
        <v>1</v>
      </c>
      <c r="K101" s="34" t="b">
        <f t="shared" si="7"/>
        <v>1</v>
      </c>
      <c r="L101" s="35" t="s">
        <v>63</v>
      </c>
      <c r="M101" s="10"/>
    </row>
  </sheetData>
  <conditionalFormatting sqref="A1:H101">
    <cfRule type="cellIs" dxfId="0" priority="1" operator="equal">
      <formula>"TRUE"</formula>
    </cfRule>
  </conditionalFormatting>
  <conditionalFormatting sqref="I1:I101">
    <cfRule type="cellIs" dxfId="0" priority="2" operator="equal">
      <formula>"TRUE"</formula>
    </cfRule>
  </conditionalFormatting>
  <conditionalFormatting sqref="I1:I101">
    <cfRule type="cellIs" dxfId="1" priority="3" operator="equal">
      <formula>"FALSE"</formula>
    </cfRule>
  </conditionalFormatting>
  <conditionalFormatting sqref="J1:J101 K1">
    <cfRule type="cellIs" dxfId="0" priority="4" operator="equal">
      <formula>"TRUE"</formula>
    </cfRule>
  </conditionalFormatting>
  <conditionalFormatting sqref="J1:J101 K1">
    <cfRule type="cellIs" dxfId="1" priority="5" operator="equal">
      <formula>"FALSE"</formula>
    </cfRule>
  </conditionalFormatting>
  <conditionalFormatting sqref="K1:K101">
    <cfRule type="cellIs" dxfId="0" priority="6" operator="equal">
      <formula>"TRUE"</formula>
    </cfRule>
  </conditionalFormatting>
  <conditionalFormatting sqref="K1:K101">
    <cfRule type="cellIs" dxfId="1" priority="7" operator="equal">
      <formula>"FALSE"</formula>
    </cfRule>
  </conditionalFormatting>
  <conditionalFormatting sqref="K1:K101">
    <cfRule type="containsBlanks" dxfId="2" priority="8">
      <formula>LEN(TRIM(K1))=0</formula>
    </cfRule>
  </conditionalFormatting>
  <dataValidations>
    <dataValidation allowBlank="1" showDropDown="1" sqref="C2:C101"/>
  </dataValidations>
  <drawing r:id="rId1"/>
  <tableParts count="1">
    <tablePart r:id="rId3"/>
  </tableParts>
</worksheet>
</file>